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Лист1" sheetId="1" state="visible" r:id="rId1"/>
    <sheet name="Лист2" sheetId="2" state="visible" r:id="rId2"/>
    <sheet name="Лист3" sheetId="3" state="visible" r:id="rId3"/>
    <sheet name="Лист4" sheetId="4" state="visible" r:id="rId4"/>
  </sheets>
  <calcPr/>
</workbook>
</file>

<file path=xl/sharedStrings.xml><?xml version="1.0" encoding="utf-8"?>
<sst xmlns="http://schemas.openxmlformats.org/spreadsheetml/2006/main" count="15" uniqueCount="15">
  <si>
    <t>a</t>
  </si>
  <si>
    <t>b</t>
  </si>
  <si>
    <t>n</t>
  </si>
  <si>
    <t>h</t>
  </si>
  <si>
    <t>y(a)</t>
  </si>
  <si>
    <t>y(b)</t>
  </si>
  <si>
    <t>№</t>
  </si>
  <si>
    <r>
      <rPr>
        <sz val="11"/>
        <color theme="1"/>
        <rFont val="Calibri"/>
        <scheme val="minor"/>
      </rPr>
      <t>X</t>
    </r>
    <r>
      <rPr>
        <vertAlign val="subscript"/>
        <sz val="11"/>
        <color theme="1"/>
        <rFont val="Calibri"/>
        <scheme val="minor"/>
      </rPr>
      <t>i</t>
    </r>
  </si>
  <si>
    <r>
      <rPr>
        <sz val="11"/>
        <color theme="1"/>
        <rFont val="Calibri"/>
        <scheme val="minor"/>
      </rPr>
      <t>Y</t>
    </r>
    <r>
      <rPr>
        <vertAlign val="subscript"/>
        <sz val="11"/>
        <color theme="1"/>
        <rFont val="Calibri"/>
        <scheme val="minor"/>
      </rPr>
      <t>i</t>
    </r>
  </si>
  <si>
    <t xml:space="preserve">част суммы</t>
  </si>
  <si>
    <t xml:space="preserve">1-я ф-ла</t>
  </si>
  <si>
    <t xml:space="preserve">2-я ф-ла</t>
  </si>
  <si>
    <r>
      <rPr>
        <sz val="11"/>
        <color theme="1"/>
        <rFont val="Calibri"/>
        <scheme val="minor"/>
      </rPr>
      <t>X</t>
    </r>
    <r>
      <rPr>
        <vertAlign val="subscript"/>
        <sz val="11"/>
        <color theme="1"/>
        <rFont val="Calibri"/>
        <scheme val="minor"/>
      </rPr>
      <t>i+1/2</t>
    </r>
  </si>
  <si>
    <r>
      <rPr>
        <sz val="11"/>
        <color theme="1"/>
        <rFont val="Calibri"/>
        <scheme val="minor"/>
      </rPr>
      <t>Y</t>
    </r>
    <r>
      <rPr>
        <vertAlign val="subscript"/>
        <sz val="11"/>
        <color theme="1"/>
        <rFont val="Calibri"/>
        <scheme val="minor"/>
      </rPr>
      <t>i+1/2</t>
    </r>
  </si>
  <si>
    <t xml:space="preserve">Усл. ф-ла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</si>
</sst>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0" formatCode="0.0"/>
    <numFmt numFmtId="161" formatCode="0.0000"/>
    <numFmt numFmtId="162" formatCode="0.00000"/>
  </numFmts>
  <fonts count="3">
    <font>
      <name val="Calibri"/>
      <color theme="1"/>
      <sz val="11.000000"/>
      <scheme val="minor"/>
    </font>
    <font>
      <name val="Calibri"/>
      <color rgb="FF006100"/>
      <sz val="11.000000"/>
      <scheme val="minor"/>
    </font>
    <font>
      <name val="Times New Roman"/>
      <sz val="12.500000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</fills>
  <borders count="1">
    <border>
      <left/>
      <right/>
      <top/>
      <bottom/>
      <diagonal/>
    </border>
  </borders>
  <cellStyleXfs count="2">
    <xf fontId="0" fillId="0" borderId="0" numFmtId="0" applyNumberFormat="1" applyFont="1" applyFill="1" applyBorder="1"/>
    <xf fontId="1" fillId="2" borderId="0" numFmtId="0" applyNumberFormat="0" applyFont="1" applyFill="1" applyBorder="0"/>
  </cellStyleXfs>
  <cellXfs count="11">
    <xf fontId="0" fillId="0" borderId="0" numFmtId="0" xfId="0"/>
    <xf fontId="0" fillId="0" borderId="0" numFmtId="0" xfId="0" applyAlignment="1">
      <alignment horizontal="center"/>
    </xf>
    <xf fontId="0" fillId="0" borderId="0" numFmtId="160" xfId="0" applyNumberFormat="1" applyAlignment="1">
      <alignment horizontal="center"/>
    </xf>
    <xf fontId="0" fillId="0" borderId="0" numFmtId="161" xfId="0" applyNumberFormat="1"/>
    <xf fontId="0" fillId="0" borderId="0" numFmtId="2" xfId="0" applyNumberFormat="1"/>
    <xf fontId="0" fillId="0" borderId="0" numFmtId="162" xfId="0" applyNumberFormat="1"/>
    <xf fontId="2" fillId="0" borderId="0" numFmtId="2" xfId="0" applyNumberFormat="1" applyFont="1" applyAlignment="1">
      <alignment horizontal="center"/>
    </xf>
    <xf fontId="0" fillId="0" borderId="0" numFmtId="2" xfId="0" applyNumberFormat="1" applyAlignment="1">
      <alignment horizontal="center"/>
    </xf>
    <xf fontId="0" fillId="0" borderId="0" numFmtId="0" xfId="0">
      <protection hidden="0" locked="1"/>
    </xf>
    <xf fontId="1" fillId="2" borderId="0" numFmtId="162" xfId="1" applyNumberFormat="1" applyFont="1" applyFill="1">
      <protection hidden="0" locked="1"/>
    </xf>
    <xf fontId="0" fillId="0" borderId="0" numFmtId="162" xfId="0" applyNumberFormat="1">
      <protection hidden="0" locked="1"/>
    </xf>
  </cellXfs>
  <cellStyles count="2">
    <cellStyle name="Normal" xfId="0" builtinId="0"/>
    <cellStyle name="Good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D1" zoomScale="100" workbookViewId="0">
      <selection activeCell="A1" activeCellId="0" sqref="A1"/>
    </sheetView>
  </sheetViews>
  <sheetFormatPr defaultRowHeight="14.25"/>
  <cols>
    <col bestFit="1" min="2" max="2" width="9.28125"/>
    <col customWidth="1" min="4" max="4" width="14.00390625"/>
    <col customWidth="1" min="5" max="5" width="27.00390625"/>
    <col customWidth="1" min="6" max="6" width="19.57421875"/>
    <col customWidth="1" min="9" max="9" width="12.00390625"/>
    <col customWidth="1" min="10" max="10" width="14.421875"/>
  </cols>
  <sheetData>
    <row r="3" ht="14.25">
      <c r="A3" s="1" t="s">
        <v>0</v>
      </c>
      <c r="B3" s="1" t="s">
        <v>1</v>
      </c>
      <c r="C3" s="1" t="s">
        <v>2</v>
      </c>
      <c r="D3" s="1" t="s">
        <v>3</v>
      </c>
    </row>
    <row r="4" ht="14.25">
      <c r="A4" s="2">
        <v>1</v>
      </c>
      <c r="B4" s="2">
        <v>4</v>
      </c>
      <c r="C4" s="2">
        <v>10</v>
      </c>
      <c r="D4" s="2">
        <f>(B4-A4)/C4</f>
        <v>0.29999999999999999</v>
      </c>
    </row>
    <row r="5" ht="14.25">
      <c r="B5" s="1" t="s">
        <v>4</v>
      </c>
      <c r="C5" s="1" t="s">
        <v>5</v>
      </c>
    </row>
    <row r="6" ht="14.25">
      <c r="B6" s="3">
        <f>1/(SQRT(A4^4+5))</f>
        <v>0.40824829046386307</v>
      </c>
      <c r="C6" s="3">
        <f>1/(SQRT(B4^4+5))</f>
        <v>0.061898446059017294</v>
      </c>
    </row>
    <row r="7" ht="14.25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  <c r="H7" t="s">
        <v>13</v>
      </c>
      <c r="I7" t="s">
        <v>9</v>
      </c>
      <c r="J7" t="s">
        <v>14</v>
      </c>
    </row>
    <row r="8" ht="15">
      <c r="A8">
        <v>0</v>
      </c>
      <c r="B8" s="4">
        <f>A4</f>
        <v>1</v>
      </c>
      <c r="C8" s="5">
        <f t="shared" ref="C8:C9" si="0">1/(SQRT($B8^4+5))</f>
        <v>0.40824829046386307</v>
      </c>
      <c r="D8" s="5">
        <f>$D$4*C8</f>
        <v>0.12247448713915891</v>
      </c>
      <c r="E8" s="6" t="str">
        <f t="shared" ref="E8:E9" si="1">IF(B8&gt;=$B$4,_xlfn.CONCAT("Интеграл=",ROUND(D8-$D$4*$C$6,5)),"...")</f>
        <v>...</v>
      </c>
      <c r="F8" s="7" t="str">
        <f t="shared" ref="F8:F9" si="2">IF(B8&gt;=$B$4,_xlfn.CONCAT("Интеграл=",ROUND(D8-$D$4*$B$6,5)),"...")</f>
        <v>...</v>
      </c>
      <c r="G8" s="4">
        <f t="shared" ref="G8:G9" si="3">IF($A8=$C$4,"СТОП",B8+$D$4/2)</f>
        <v>1.1499999999999999</v>
      </c>
      <c r="H8" s="5">
        <f t="shared" ref="H8:H9" si="4">1/(SQRT($G8^4+5))</f>
        <v>0.38492851551843899</v>
      </c>
      <c r="I8" s="5">
        <f>$D$4*H8</f>
        <v>0.1154785546555317</v>
      </c>
      <c r="J8" s="1" t="str">
        <f t="shared" ref="J8:J9" si="5">IF(G8&gt;=($B$4-($D$4)/2),_xlfn.CONCAT("Интеграл=",ROUND(I8,5)),"...")</f>
        <v>...</v>
      </c>
    </row>
    <row r="9" ht="15">
      <c r="A9">
        <v>1</v>
      </c>
      <c r="B9" s="4">
        <f>IF(A9&gt;$C$4,"СТОП",B8+$D$4)</f>
        <v>1.3</v>
      </c>
      <c r="C9" s="5">
        <f t="shared" si="0"/>
        <v>0.35677671179200027</v>
      </c>
      <c r="D9" s="5">
        <f>$D$4*$C9+$D8</f>
        <v>0.22950750067675899</v>
      </c>
      <c r="E9" s="6" t="str">
        <f t="shared" si="1"/>
        <v>...</v>
      </c>
      <c r="F9" s="7" t="str">
        <f t="shared" si="2"/>
        <v>...</v>
      </c>
      <c r="G9" s="4">
        <f t="shared" si="3"/>
        <v>1.45</v>
      </c>
      <c r="H9" s="5">
        <f t="shared" si="4"/>
        <v>0.3258088515272845</v>
      </c>
      <c r="I9" s="5">
        <f>$D$4*H9+I8</f>
        <v>0.21322121011371703</v>
      </c>
      <c r="J9" s="1" t="str">
        <f t="shared" si="5"/>
        <v>...</v>
      </c>
    </row>
    <row r="10" ht="15">
      <c r="A10">
        <v>2</v>
      </c>
      <c r="B10" s="4">
        <f>IF(A10&gt;$C$4,"СТОП",B9+$D$4)</f>
        <v>1.6000000000000001</v>
      </c>
      <c r="C10" s="5">
        <f t="shared" ref="C10:C18" si="6">1/(SQRT($B10^4+5))</f>
        <v>0.29419909753035411</v>
      </c>
      <c r="D10" s="5">
        <f>$D$4*$C10+$D9</f>
        <v>0.3177672299358652</v>
      </c>
      <c r="E10" s="6" t="str">
        <f t="shared" ref="E10:E18" si="7">IF(B10&gt;=$B$4,_xlfn.CONCAT("Интеграл=",ROUND(D10-$D$4*$C$6,5)),"...")</f>
        <v>...</v>
      </c>
      <c r="F10" s="7" t="str">
        <f t="shared" ref="F10:F18" si="8">IF(B10&gt;=$B$4,_xlfn.CONCAT("Интеграл=",ROUND(D10-$D$4*$B$6,5)),"...")</f>
        <v>...</v>
      </c>
      <c r="G10" s="4">
        <f t="shared" ref="G10:G18" si="9">IF($A10=$C$4,"СТОП",B10+$D$4/2)</f>
        <v>1.75</v>
      </c>
      <c r="H10" s="5">
        <f t="shared" ref="H10:H17" si="10">1/(SQRT($G10^4+5))</f>
        <v>0.26371636076487937</v>
      </c>
      <c r="I10" s="5">
        <f>$D$4*H10+I9</f>
        <v>0.29233611834318085</v>
      </c>
      <c r="J10" s="1" t="str">
        <f t="shared" ref="J10:J17" si="11">IF(G10&gt;=($B$4-($D$4)/2),_xlfn.CONCAT("Интеграл=",ROUND(I10,5)),"...")</f>
        <v>...</v>
      </c>
    </row>
    <row r="11" ht="15">
      <c r="A11">
        <v>3</v>
      </c>
      <c r="B11" s="4">
        <f t="shared" ref="B11:B19" si="12">IF(A11&gt;$C$4,"СТОП",B10+$D$4)</f>
        <v>1.9000000000000001</v>
      </c>
      <c r="C11" s="5">
        <f t="shared" si="6"/>
        <v>0.23549237322906677</v>
      </c>
      <c r="D11" s="5">
        <f t="shared" ref="D11:D18" si="13">$D$4*$C11+$D10</f>
        <v>0.38841494190458525</v>
      </c>
      <c r="E11" s="6" t="str">
        <f t="shared" si="7"/>
        <v>...</v>
      </c>
      <c r="F11" s="7" t="str">
        <f t="shared" si="8"/>
        <v>...</v>
      </c>
      <c r="G11" s="4">
        <f t="shared" si="9"/>
        <v>2.0500000000000003</v>
      </c>
      <c r="H11" s="5">
        <f t="shared" si="10"/>
        <v>0.21006824381080771</v>
      </c>
      <c r="I11" s="5">
        <f t="shared" ref="I11:I17" si="14">$D$4*H11+I10</f>
        <v>0.35535659148642318</v>
      </c>
      <c r="J11" s="1" t="str">
        <f t="shared" si="11"/>
        <v>...</v>
      </c>
    </row>
    <row r="12" ht="15">
      <c r="A12">
        <v>4</v>
      </c>
      <c r="B12" s="4">
        <f t="shared" si="12"/>
        <v>2.2000000000000002</v>
      </c>
      <c r="C12" s="5">
        <f t="shared" si="6"/>
        <v>0.18756214025264317</v>
      </c>
      <c r="D12" s="5">
        <f t="shared" si="13"/>
        <v>0.44468358398037822</v>
      </c>
      <c r="E12" s="6" t="str">
        <f t="shared" si="7"/>
        <v>...</v>
      </c>
      <c r="F12" s="7" t="str">
        <f t="shared" si="8"/>
        <v>...</v>
      </c>
      <c r="G12" s="4">
        <f t="shared" si="9"/>
        <v>2.3500000000000001</v>
      </c>
      <c r="H12" s="5">
        <f t="shared" si="10"/>
        <v>0.1678409848658465</v>
      </c>
      <c r="I12" s="5">
        <f t="shared" si="14"/>
        <v>0.40570888694617713</v>
      </c>
      <c r="J12" s="1" t="str">
        <f t="shared" si="11"/>
        <v>...</v>
      </c>
    </row>
    <row r="13" ht="15">
      <c r="A13">
        <v>5</v>
      </c>
      <c r="B13" s="4">
        <f t="shared" si="12"/>
        <v>2.5</v>
      </c>
      <c r="C13" s="5">
        <f t="shared" si="6"/>
        <v>0.15064871543094188</v>
      </c>
      <c r="D13" s="5">
        <f t="shared" si="13"/>
        <v>0.48987819860966075</v>
      </c>
      <c r="E13" s="6" t="str">
        <f t="shared" si="7"/>
        <v>...</v>
      </c>
      <c r="F13" s="7" t="str">
        <f t="shared" si="8"/>
        <v>...</v>
      </c>
      <c r="G13" s="4">
        <f t="shared" si="9"/>
        <v>2.6499999999999999</v>
      </c>
      <c r="H13" s="5">
        <f t="shared" si="10"/>
        <v>0.1356869511597803</v>
      </c>
      <c r="I13" s="5">
        <f t="shared" si="14"/>
        <v>0.4464149722941112</v>
      </c>
      <c r="J13" s="1" t="str">
        <f t="shared" si="11"/>
        <v>...</v>
      </c>
    </row>
    <row r="14" ht="15">
      <c r="A14">
        <v>6</v>
      </c>
      <c r="B14" s="4">
        <f t="shared" si="12"/>
        <v>2.7999999999999998</v>
      </c>
      <c r="C14" s="5">
        <f t="shared" si="6"/>
        <v>0.12265959749077732</v>
      </c>
      <c r="D14" s="5">
        <f t="shared" si="13"/>
        <v>0.52667607785689396</v>
      </c>
      <c r="E14" s="6" t="str">
        <f t="shared" si="7"/>
        <v>...</v>
      </c>
      <c r="F14" s="7" t="str">
        <f t="shared" si="8"/>
        <v>...</v>
      </c>
      <c r="G14" s="4">
        <f t="shared" si="9"/>
        <v>2.9499999999999997</v>
      </c>
      <c r="H14" s="5">
        <f t="shared" si="10"/>
        <v>0.11129434371789067</v>
      </c>
      <c r="I14" s="5">
        <f t="shared" si="14"/>
        <v>0.47980327540947842</v>
      </c>
      <c r="J14" s="1" t="str">
        <f t="shared" si="11"/>
        <v>...</v>
      </c>
    </row>
    <row r="15" ht="15">
      <c r="A15">
        <v>7</v>
      </c>
      <c r="B15" s="4">
        <f t="shared" si="12"/>
        <v>3.0999999999999996</v>
      </c>
      <c r="C15" s="5">
        <f t="shared" si="6"/>
        <v>0.10135083659368439</v>
      </c>
      <c r="D15" s="5">
        <f t="shared" si="13"/>
        <v>0.55708132883499928</v>
      </c>
      <c r="E15" s="6" t="str">
        <f t="shared" si="7"/>
        <v>...</v>
      </c>
      <c r="F15" s="7" t="str">
        <f t="shared" si="8"/>
        <v>...</v>
      </c>
      <c r="G15" s="4">
        <f t="shared" si="9"/>
        <v>3.2499999999999996</v>
      </c>
      <c r="H15" s="5">
        <f t="shared" si="10"/>
        <v>0.092621816968355211</v>
      </c>
      <c r="I15" s="5">
        <f t="shared" si="14"/>
        <v>0.50758982049998502</v>
      </c>
      <c r="J15" s="1" t="str">
        <f t="shared" si="11"/>
        <v>...</v>
      </c>
    </row>
    <row r="16" ht="15">
      <c r="A16">
        <v>8</v>
      </c>
      <c r="B16" s="4">
        <f t="shared" si="12"/>
        <v>3.3999999999999995</v>
      </c>
      <c r="C16" s="5">
        <f t="shared" si="6"/>
        <v>0.084930904541684518</v>
      </c>
      <c r="D16" s="5">
        <f t="shared" si="13"/>
        <v>0.58256060019750466</v>
      </c>
      <c r="E16" s="6" t="str">
        <f t="shared" si="7"/>
        <v>...</v>
      </c>
      <c r="F16" s="7" t="str">
        <f t="shared" si="8"/>
        <v>...</v>
      </c>
      <c r="G16" s="4">
        <f t="shared" si="9"/>
        <v>3.5499999999999994</v>
      </c>
      <c r="H16" s="5">
        <f t="shared" si="10"/>
        <v>0.078129051940936764</v>
      </c>
      <c r="I16" s="5">
        <f t="shared" si="14"/>
        <v>0.53102853608226608</v>
      </c>
      <c r="J16" s="1" t="str">
        <f t="shared" si="11"/>
        <v>...</v>
      </c>
    </row>
    <row r="17" ht="15">
      <c r="A17">
        <v>9</v>
      </c>
      <c r="B17" s="4">
        <f t="shared" si="12"/>
        <v>3.6999999999999993</v>
      </c>
      <c r="C17" s="5">
        <f t="shared" si="6"/>
        <v>0.072090708884891996</v>
      </c>
      <c r="D17" s="5">
        <f t="shared" si="13"/>
        <v>0.6041878128629723</v>
      </c>
      <c r="E17" s="6" t="str">
        <f t="shared" si="7"/>
        <v>...</v>
      </c>
      <c r="F17" s="7" t="str">
        <f t="shared" si="8"/>
        <v>...</v>
      </c>
      <c r="G17" s="4">
        <f t="shared" si="9"/>
        <v>3.8499999999999992</v>
      </c>
      <c r="H17" s="5">
        <f t="shared" si="10"/>
        <v>0.066710189806085021</v>
      </c>
      <c r="I17" s="5">
        <f t="shared" si="14"/>
        <v>0.55104159302409161</v>
      </c>
      <c r="J17" t="str">
        <f t="shared" si="11"/>
        <v>Интеграл=0.5510400000000001</v>
      </c>
    </row>
    <row r="18" ht="15">
      <c r="A18">
        <v>10</v>
      </c>
      <c r="B18" s="4">
        <f t="shared" si="12"/>
        <v>3.9999999999999991</v>
      </c>
      <c r="C18" s="5">
        <f t="shared" si="6"/>
        <v>0.061898446059017308</v>
      </c>
      <c r="D18" s="5">
        <f t="shared" si="13"/>
        <v>0.6227573466806775</v>
      </c>
      <c r="E18" s="6" t="str">
        <f t="shared" si="7"/>
        <v>Интеграл=0.60419</v>
      </c>
      <c r="F18" s="7" t="str">
        <f t="shared" si="8"/>
        <v>Интеграл=0.5002800000000001</v>
      </c>
      <c r="G18" s="7" t="str">
        <f t="shared" si="9"/>
        <v>СТОП</v>
      </c>
    </row>
    <row r="19" ht="14.25">
      <c r="A19">
        <v>11</v>
      </c>
      <c r="B19" s="1" t="str">
        <f t="shared" si="12"/>
        <v>СТОП</v>
      </c>
      <c r="E19" s="5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5" max="5" width="18.28125"/>
  </cols>
  <sheetData>
    <row r="3">
      <c r="A3" s="1" t="s">
        <v>0</v>
      </c>
      <c r="B3" s="1" t="s">
        <v>1</v>
      </c>
      <c r="C3" s="1" t="s">
        <v>2</v>
      </c>
      <c r="D3" s="1" t="s">
        <v>3</v>
      </c>
      <c r="E3" s="8"/>
      <c r="F3" s="8"/>
      <c r="G3" s="8"/>
      <c r="H3" s="8"/>
      <c r="I3" s="8"/>
      <c r="J3" s="8"/>
    </row>
    <row r="4">
      <c r="A4" s="2">
        <v>1</v>
      </c>
      <c r="B4" s="2">
        <v>4</v>
      </c>
      <c r="C4" s="2">
        <v>20</v>
      </c>
      <c r="D4" s="2">
        <f>(B4-A4)/C4</f>
        <v>0.14999999999999999</v>
      </c>
      <c r="E4" s="8"/>
      <c r="F4" s="8"/>
      <c r="G4" s="8"/>
      <c r="H4" s="8"/>
      <c r="I4" s="8"/>
      <c r="J4" s="8"/>
    </row>
    <row r="5">
      <c r="A5" s="8"/>
      <c r="B5" s="1" t="s">
        <v>4</v>
      </c>
      <c r="C5" s="1" t="s">
        <v>5</v>
      </c>
      <c r="D5" s="8"/>
      <c r="E5" s="8"/>
      <c r="F5" s="8"/>
      <c r="G5" s="8"/>
      <c r="H5" s="8"/>
      <c r="I5" s="8"/>
      <c r="J5" s="8"/>
    </row>
    <row r="6">
      <c r="A6" s="8"/>
      <c r="B6" s="3">
        <f>1/(SQRT(A4^4+5))</f>
        <v>0.40824829046386307</v>
      </c>
      <c r="C6" s="3">
        <f>1/(SQRT(B4^4+5))</f>
        <v>0.061898446059017294</v>
      </c>
      <c r="D6" s="8"/>
      <c r="E6" s="8"/>
      <c r="F6" s="8"/>
      <c r="G6" s="8"/>
      <c r="H6" s="8"/>
      <c r="I6" s="8"/>
      <c r="J6" s="8"/>
    </row>
    <row r="7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  <c r="H7" t="s">
        <v>13</v>
      </c>
      <c r="I7" t="s">
        <v>9</v>
      </c>
      <c r="J7" t="s">
        <v>14</v>
      </c>
    </row>
    <row r="8" ht="15">
      <c r="A8" s="8">
        <v>0</v>
      </c>
      <c r="B8" s="4">
        <f>A4</f>
        <v>1</v>
      </c>
      <c r="C8" s="5">
        <f t="shared" ref="C8:C9" si="15">1/(SQRT($B8^4+5))</f>
        <v>0.40824829046386307</v>
      </c>
      <c r="D8" s="5">
        <f>$D$4*C8</f>
        <v>0.061237243569579457</v>
      </c>
      <c r="E8" s="6" t="str">
        <f t="shared" ref="E8:E9" si="16">IF(B8&gt;=$B$4,_xlfn.CONCAT("Интеграл=",ROUND(D8-$D$4*$C$6,5)),"...")</f>
        <v>...</v>
      </c>
      <c r="F8" s="7" t="str">
        <f t="shared" ref="F8:F9" si="17">IF(B8&gt;=$B$4,_xlfn.CONCAT("Интеграл=",ROUND(D8-$D$4*$B$6,5)),"...")</f>
        <v>...</v>
      </c>
      <c r="G8" s="4">
        <f t="shared" ref="G8:G9" si="18">IF($A8=$C$4,"СТОП",B8+$D$4/2)</f>
        <v>1.075</v>
      </c>
      <c r="H8" s="5">
        <f t="shared" ref="H8:H9" si="19">1/(SQRT($G8^4+5))</f>
        <v>0.39729272271157395</v>
      </c>
      <c r="I8" s="5">
        <f>$D$4*H8</f>
        <v>0.05959390840673609</v>
      </c>
      <c r="J8" s="1" t="str">
        <f t="shared" ref="J8:J9" si="20">IF(G8&gt;=($B$4-($D$4)/2),_xlfn.CONCAT("Интеграл=",ROUND(I8,5)),"...")</f>
        <v>...</v>
      </c>
    </row>
    <row r="9" ht="15">
      <c r="A9" s="8">
        <v>1</v>
      </c>
      <c r="B9" s="4">
        <f>IF(A9&gt;$C$4,"СТОП",B8+$D$4)</f>
        <v>1.1499999999999999</v>
      </c>
      <c r="C9" s="5">
        <f t="shared" si="15"/>
        <v>0.38492851551843899</v>
      </c>
      <c r="D9" s="5">
        <f>$D$4*$C9+$D8</f>
        <v>0.11897652089734531</v>
      </c>
      <c r="E9" s="6" t="str">
        <f t="shared" si="16"/>
        <v>...</v>
      </c>
      <c r="F9" s="7" t="str">
        <f t="shared" si="17"/>
        <v>...</v>
      </c>
      <c r="G9" s="4">
        <f t="shared" si="18"/>
        <v>1.2249999999999999</v>
      </c>
      <c r="H9" s="5">
        <f t="shared" si="19"/>
        <v>0.37134265100954256</v>
      </c>
      <c r="I9" s="5">
        <f>$D$4*H9+I8</f>
        <v>0.11529530605816747</v>
      </c>
      <c r="J9" s="1" t="str">
        <f t="shared" si="20"/>
        <v>...</v>
      </c>
    </row>
    <row r="10" ht="15">
      <c r="A10" s="8">
        <v>2</v>
      </c>
      <c r="B10" s="4">
        <f>IF(A10&gt;$C$4,"СТОП",B9+$D$4)</f>
        <v>1.2999999999999998</v>
      </c>
      <c r="C10" s="5">
        <f t="shared" ref="C10:C28" si="21">1/(SQRT($B10^4+5))</f>
        <v>0.35677671179200038</v>
      </c>
      <c r="D10" s="5">
        <f>$D$4*$C10+$D9</f>
        <v>0.17249302766614538</v>
      </c>
      <c r="E10" s="6" t="str">
        <f t="shared" ref="E10:E28" si="22">IF(B10&gt;=$B$4,_xlfn.CONCAT("Интеграл=",ROUND(D10-$D$4*$C$6,5)),"...")</f>
        <v>...</v>
      </c>
      <c r="F10" s="7" t="str">
        <f t="shared" ref="F10:F28" si="23">IF(B10&gt;=$B$4,_xlfn.CONCAT("Интеграл=",ROUND(D10-$D$4*$B$6,5)),"...")</f>
        <v>...</v>
      </c>
      <c r="G10" s="4">
        <f t="shared" ref="G10:G28" si="24">IF($A10=$C$4,"СТОП",B10+$D$4/2)</f>
        <v>1.3749999999999998</v>
      </c>
      <c r="H10" s="5">
        <f t="shared" ref="H10:H27" si="25">1/(SQRT($G10^4+5))</f>
        <v>0.34150458390230476</v>
      </c>
      <c r="I10" s="5">
        <f>$D$4*H10+I9</f>
        <v>0.16652099364351319</v>
      </c>
      <c r="J10" s="1" t="str">
        <f t="shared" ref="J10:J27" si="26">IF(G10&gt;=($B$4-($D$4)/2),_xlfn.CONCAT("Интеграл=",ROUND(I10,5)),"...")</f>
        <v>...</v>
      </c>
    </row>
    <row r="11" ht="15">
      <c r="A11" s="8">
        <v>3</v>
      </c>
      <c r="B11" s="4">
        <f t="shared" ref="B11:B29" si="27">IF(A11&gt;$C$4,"СТОП",B10+$D$4)</f>
        <v>1.4499999999999997</v>
      </c>
      <c r="C11" s="5">
        <f t="shared" si="21"/>
        <v>0.32580885152728456</v>
      </c>
      <c r="D11" s="5">
        <f t="shared" ref="D11:D28" si="28">$D$4*$C11+$D10</f>
        <v>0.22136435539523808</v>
      </c>
      <c r="E11" s="6" t="str">
        <f t="shared" si="22"/>
        <v>...</v>
      </c>
      <c r="F11" s="7" t="str">
        <f t="shared" si="23"/>
        <v>...</v>
      </c>
      <c r="G11" s="4">
        <f t="shared" si="24"/>
        <v>1.5249999999999997</v>
      </c>
      <c r="H11" s="5">
        <f t="shared" si="25"/>
        <v>0.30995972479726225</v>
      </c>
      <c r="I11" s="5">
        <f t="shared" ref="I11:I27" si="29">$D$4*H11+I10</f>
        <v>0.21301495236310253</v>
      </c>
      <c r="J11" s="1" t="str">
        <f t="shared" si="26"/>
        <v>...</v>
      </c>
    </row>
    <row r="12" ht="15">
      <c r="A12" s="8">
        <v>4</v>
      </c>
      <c r="B12" s="4">
        <f t="shared" si="27"/>
        <v>1.5999999999999996</v>
      </c>
      <c r="C12" s="5">
        <f t="shared" si="21"/>
        <v>0.29419909753035423</v>
      </c>
      <c r="D12" s="5">
        <f t="shared" si="28"/>
        <v>0.26549422002479123</v>
      </c>
      <c r="E12" s="6" t="str">
        <f t="shared" si="22"/>
        <v>...</v>
      </c>
      <c r="F12" s="7" t="str">
        <f t="shared" si="23"/>
        <v>...</v>
      </c>
      <c r="G12" s="4">
        <f t="shared" si="24"/>
        <v>1.6749999999999996</v>
      </c>
      <c r="H12" s="5">
        <f t="shared" si="25"/>
        <v>0.27873075148482218</v>
      </c>
      <c r="I12" s="5">
        <f t="shared" si="29"/>
        <v>0.25482456508582585</v>
      </c>
      <c r="J12" s="1" t="str">
        <f t="shared" si="26"/>
        <v>...</v>
      </c>
    </row>
    <row r="13" ht="15">
      <c r="A13" s="8">
        <v>5</v>
      </c>
      <c r="B13" s="4">
        <f t="shared" si="27"/>
        <v>1.7499999999999996</v>
      </c>
      <c r="C13" s="5">
        <f t="shared" si="21"/>
        <v>0.26371636076487942</v>
      </c>
      <c r="D13" s="5">
        <f t="shared" si="28"/>
        <v>0.30505167413952317</v>
      </c>
      <c r="E13" s="6" t="str">
        <f t="shared" si="22"/>
        <v>...</v>
      </c>
      <c r="F13" s="7" t="str">
        <f t="shared" si="23"/>
        <v>...</v>
      </c>
      <c r="G13" s="4">
        <f t="shared" si="24"/>
        <v>1.8249999999999995</v>
      </c>
      <c r="H13" s="5">
        <f t="shared" si="25"/>
        <v>0.24927610251544277</v>
      </c>
      <c r="I13" s="5">
        <f t="shared" si="29"/>
        <v>0.29221598046314223</v>
      </c>
      <c r="J13" s="1" t="str">
        <f t="shared" si="26"/>
        <v>...</v>
      </c>
    </row>
    <row r="14" ht="15">
      <c r="A14" s="8">
        <v>6</v>
      </c>
      <c r="B14" s="4">
        <f t="shared" si="27"/>
        <v>1.8999999999999995</v>
      </c>
      <c r="C14" s="5">
        <f t="shared" si="21"/>
        <v>0.23549237322906683</v>
      </c>
      <c r="D14" s="5">
        <f t="shared" si="28"/>
        <v>0.34037553012388322</v>
      </c>
      <c r="E14" s="6" t="str">
        <f t="shared" si="22"/>
        <v>...</v>
      </c>
      <c r="F14" s="7" t="str">
        <f t="shared" si="23"/>
        <v>...</v>
      </c>
      <c r="G14" s="4">
        <f t="shared" si="24"/>
        <v>1.9749999999999994</v>
      </c>
      <c r="H14" s="5">
        <f t="shared" si="25"/>
        <v>0.222415200930211</v>
      </c>
      <c r="I14" s="5">
        <f t="shared" si="29"/>
        <v>0.32557826060267386</v>
      </c>
      <c r="J14" s="1" t="str">
        <f t="shared" si="26"/>
        <v>...</v>
      </c>
    </row>
    <row r="15" ht="15">
      <c r="A15" s="8">
        <v>7</v>
      </c>
      <c r="B15" s="4">
        <f t="shared" si="27"/>
        <v>2.0499999999999994</v>
      </c>
      <c r="C15" s="5">
        <f t="shared" si="21"/>
        <v>0.21006824381080791</v>
      </c>
      <c r="D15" s="5">
        <f t="shared" si="28"/>
        <v>0.37188576669550438</v>
      </c>
      <c r="E15" s="6" t="str">
        <f t="shared" si="22"/>
        <v>...</v>
      </c>
      <c r="F15" s="7" t="str">
        <f t="shared" si="23"/>
        <v>...</v>
      </c>
      <c r="G15" s="4">
        <f t="shared" si="24"/>
        <v>2.1249999999999996</v>
      </c>
      <c r="H15" s="5">
        <f t="shared" si="25"/>
        <v>0.19845462123627119</v>
      </c>
      <c r="I15" s="5">
        <f t="shared" si="29"/>
        <v>0.35534645378811452</v>
      </c>
      <c r="J15" s="1" t="str">
        <f t="shared" si="26"/>
        <v>...</v>
      </c>
    </row>
    <row r="16" ht="15">
      <c r="A16" s="8">
        <v>8</v>
      </c>
      <c r="B16" s="4">
        <f t="shared" si="27"/>
        <v>2.1999999999999993</v>
      </c>
      <c r="C16" s="5">
        <f t="shared" si="21"/>
        <v>0.18756214025264331</v>
      </c>
      <c r="D16" s="5">
        <f t="shared" si="28"/>
        <v>0.40002008773340086</v>
      </c>
      <c r="E16" s="6" t="str">
        <f t="shared" si="22"/>
        <v>...</v>
      </c>
      <c r="F16" s="7" t="str">
        <f t="shared" si="23"/>
        <v>...</v>
      </c>
      <c r="G16" s="4">
        <f t="shared" si="24"/>
        <v>2.2749999999999995</v>
      </c>
      <c r="H16" s="5">
        <f t="shared" si="25"/>
        <v>0.17736772105445103</v>
      </c>
      <c r="I16" s="5">
        <f t="shared" si="29"/>
        <v>0.38195161194628219</v>
      </c>
      <c r="J16" s="1" t="str">
        <f t="shared" si="26"/>
        <v>...</v>
      </c>
    </row>
    <row r="17" ht="15">
      <c r="A17" s="8">
        <v>9</v>
      </c>
      <c r="B17" s="4">
        <f t="shared" si="27"/>
        <v>2.3499999999999992</v>
      </c>
      <c r="C17" s="5">
        <f t="shared" si="21"/>
        <v>0.16784098486584664</v>
      </c>
      <c r="D17" s="5">
        <f t="shared" si="28"/>
        <v>0.42519623546327784</v>
      </c>
      <c r="E17" s="6" t="str">
        <f t="shared" si="22"/>
        <v>...</v>
      </c>
      <c r="F17" s="7" t="str">
        <f t="shared" si="23"/>
        <v>...</v>
      </c>
      <c r="G17" s="4">
        <f t="shared" si="24"/>
        <v>2.4249999999999994</v>
      </c>
      <c r="H17" s="5">
        <f t="shared" si="25"/>
        <v>0.15894706103652217</v>
      </c>
      <c r="I17" s="5">
        <f t="shared" si="29"/>
        <v>0.40579367110176051</v>
      </c>
      <c r="J17" s="1" t="str">
        <f t="shared" si="26"/>
        <v>...</v>
      </c>
    </row>
    <row r="18" ht="15">
      <c r="A18" s="8">
        <v>10</v>
      </c>
      <c r="B18" s="4">
        <f t="shared" si="27"/>
        <v>2.4999999999999991</v>
      </c>
      <c r="C18" s="5">
        <f t="shared" si="21"/>
        <v>0.15064871543094199</v>
      </c>
      <c r="D18" s="5">
        <f t="shared" si="28"/>
        <v>0.44779354277791916</v>
      </c>
      <c r="E18" s="6" t="str">
        <f t="shared" si="22"/>
        <v>...</v>
      </c>
      <c r="F18" s="7" t="str">
        <f t="shared" si="23"/>
        <v>...</v>
      </c>
      <c r="G18" s="4">
        <f t="shared" si="24"/>
        <v>2.5749999999999993</v>
      </c>
      <c r="H18" s="5">
        <f t="shared" si="25"/>
        <v>0.14290791642797782</v>
      </c>
      <c r="I18" s="5">
        <f t="shared" si="29"/>
        <v>0.42722985856595719</v>
      </c>
      <c r="J18" s="1" t="str">
        <f t="shared" si="26"/>
        <v>...</v>
      </c>
    </row>
    <row r="19" ht="15">
      <c r="A19" s="8">
        <v>11</v>
      </c>
      <c r="B19" s="4">
        <f t="shared" si="27"/>
        <v>2.649999999999999</v>
      </c>
      <c r="C19" s="5">
        <f t="shared" si="21"/>
        <v>0.13568695115978038</v>
      </c>
      <c r="D19" s="5">
        <f t="shared" si="28"/>
        <v>0.4681465854518862</v>
      </c>
      <c r="E19" s="6" t="str">
        <f t="shared" si="22"/>
        <v>...</v>
      </c>
      <c r="F19" s="7" t="str">
        <f t="shared" si="23"/>
        <v>...</v>
      </c>
      <c r="G19" s="4">
        <f t="shared" si="24"/>
        <v>2.7249999999999992</v>
      </c>
      <c r="H19" s="5">
        <f t="shared" si="25"/>
        <v>0.12894919200942542</v>
      </c>
      <c r="I19" s="5">
        <f t="shared" si="29"/>
        <v>0.44657223736737101</v>
      </c>
      <c r="J19" s="1" t="str">
        <f t="shared" si="26"/>
        <v>...</v>
      </c>
    </row>
    <row r="20" ht="15">
      <c r="A20" s="8">
        <v>12</v>
      </c>
      <c r="B20" s="4">
        <f t="shared" si="27"/>
        <v>2.7999999999999989</v>
      </c>
      <c r="C20" s="5">
        <f t="shared" si="21"/>
        <v>0.1226595974907774</v>
      </c>
      <c r="D20" s="5">
        <f t="shared" si="28"/>
        <v>0.4865455250755028</v>
      </c>
      <c r="E20" s="6" t="str">
        <f t="shared" si="22"/>
        <v>...</v>
      </c>
      <c r="F20" s="7" t="str">
        <f t="shared" si="23"/>
        <v>...</v>
      </c>
      <c r="G20" s="4">
        <f t="shared" si="24"/>
        <v>2.8749999999999991</v>
      </c>
      <c r="H20" s="5">
        <f t="shared" si="25"/>
        <v>0.11678501565551966</v>
      </c>
      <c r="I20" s="5">
        <f t="shared" si="29"/>
        <v>0.46408998971569893</v>
      </c>
      <c r="J20" s="1" t="str">
        <f t="shared" si="26"/>
        <v>...</v>
      </c>
    </row>
    <row r="21" ht="15">
      <c r="A21" s="8">
        <v>13</v>
      </c>
      <c r="B21" s="4">
        <f t="shared" si="27"/>
        <v>2.9499999999999988</v>
      </c>
      <c r="C21" s="5">
        <f t="shared" si="21"/>
        <v>0.11129434371789072</v>
      </c>
      <c r="D21" s="5">
        <f t="shared" si="28"/>
        <v>0.50323967663318636</v>
      </c>
      <c r="E21" s="6" t="str">
        <f t="shared" si="22"/>
        <v>...</v>
      </c>
      <c r="F21" s="7" t="str">
        <f t="shared" si="23"/>
        <v>...</v>
      </c>
      <c r="G21" s="4">
        <f t="shared" si="24"/>
        <v>3.024999999999999</v>
      </c>
      <c r="H21" s="5">
        <f t="shared" si="25"/>
        <v>0.10615858529228796</v>
      </c>
      <c r="I21" s="5">
        <f t="shared" si="29"/>
        <v>0.48001377750954211</v>
      </c>
      <c r="J21" s="1" t="str">
        <f t="shared" si="26"/>
        <v>...</v>
      </c>
    </row>
    <row r="22" ht="15">
      <c r="A22" s="8">
        <v>14</v>
      </c>
      <c r="B22" s="4">
        <f t="shared" si="27"/>
        <v>3.0999999999999988</v>
      </c>
      <c r="C22" s="5">
        <f t="shared" si="21"/>
        <v>0.10135083659368443</v>
      </c>
      <c r="D22" s="5">
        <f t="shared" si="28"/>
        <v>0.51844230212223907</v>
      </c>
      <c r="E22" s="6" t="str">
        <f t="shared" si="22"/>
        <v>...</v>
      </c>
      <c r="F22" s="7" t="str">
        <f t="shared" si="23"/>
        <v>...</v>
      </c>
      <c r="G22" s="4">
        <f t="shared" si="24"/>
        <v>3.1749999999999989</v>
      </c>
      <c r="H22" s="5">
        <f t="shared" si="25"/>
        <v>0.096846224974238906</v>
      </c>
      <c r="I22" s="5">
        <f t="shared" si="29"/>
        <v>0.49454071125567794</v>
      </c>
      <c r="J22" s="1" t="str">
        <f t="shared" si="26"/>
        <v>...</v>
      </c>
    </row>
    <row r="23" ht="15">
      <c r="A23" s="8">
        <v>15</v>
      </c>
      <c r="B23" s="4">
        <f t="shared" si="27"/>
        <v>3.2499999999999987</v>
      </c>
      <c r="C23" s="5">
        <f t="shared" si="21"/>
        <v>0.092621816968355253</v>
      </c>
      <c r="D23" s="5">
        <f t="shared" si="28"/>
        <v>0.53233557466749237</v>
      </c>
      <c r="E23" s="6" t="str">
        <f t="shared" si="22"/>
        <v>...</v>
      </c>
      <c r="F23" s="7" t="str">
        <f t="shared" si="23"/>
        <v>...</v>
      </c>
      <c r="G23" s="4">
        <f t="shared" si="24"/>
        <v>3.3249999999999988</v>
      </c>
      <c r="H23" s="5">
        <f t="shared" si="25"/>
        <v>0.088656508276608537</v>
      </c>
      <c r="I23" s="5">
        <f t="shared" si="29"/>
        <v>0.50783918749716928</v>
      </c>
      <c r="J23" s="1" t="str">
        <f t="shared" si="26"/>
        <v>...</v>
      </c>
    </row>
    <row r="24" ht="15">
      <c r="A24" s="8">
        <v>16</v>
      </c>
      <c r="B24" s="4">
        <f t="shared" si="27"/>
        <v>3.3999999999999986</v>
      </c>
      <c r="C24" s="5">
        <f t="shared" si="21"/>
        <v>0.084930904541684574</v>
      </c>
      <c r="D24" s="5">
        <f t="shared" si="28"/>
        <v>0.54507521034874507</v>
      </c>
      <c r="E24" s="6" t="str">
        <f t="shared" si="22"/>
        <v>...</v>
      </c>
      <c r="F24" s="7" t="str">
        <f t="shared" si="23"/>
        <v>...</v>
      </c>
      <c r="G24" s="4">
        <f t="shared" si="24"/>
        <v>3.4749999999999988</v>
      </c>
      <c r="H24" s="5">
        <f t="shared" si="25"/>
        <v>0.081427199102025546</v>
      </c>
      <c r="I24" s="5">
        <f t="shared" si="29"/>
        <v>0.52005326736247315</v>
      </c>
      <c r="J24" s="1" t="str">
        <f t="shared" si="26"/>
        <v>...</v>
      </c>
    </row>
    <row r="25" ht="15">
      <c r="A25" s="8">
        <v>17</v>
      </c>
      <c r="B25" s="4">
        <f t="shared" si="27"/>
        <v>3.5499999999999985</v>
      </c>
      <c r="C25" s="5">
        <f t="shared" si="21"/>
        <v>0.078129051940936806</v>
      </c>
      <c r="D25" s="5">
        <f t="shared" si="28"/>
        <v>0.55679456813988559</v>
      </c>
      <c r="E25" s="6" t="str">
        <f t="shared" si="22"/>
        <v>...</v>
      </c>
      <c r="F25" s="7" t="str">
        <f t="shared" si="23"/>
        <v>...</v>
      </c>
      <c r="G25" s="4">
        <f t="shared" si="24"/>
        <v>3.6249999999999987</v>
      </c>
      <c r="H25" s="5">
        <f t="shared" si="25"/>
        <v>0.075021472612107606</v>
      </c>
      <c r="I25" s="5">
        <f t="shared" si="29"/>
        <v>0.53130648825428928</v>
      </c>
      <c r="J25" s="1" t="str">
        <f t="shared" si="26"/>
        <v>...</v>
      </c>
    </row>
    <row r="26" ht="15">
      <c r="A26" s="8">
        <v>18</v>
      </c>
      <c r="B26" s="4">
        <f t="shared" si="27"/>
        <v>3.6999999999999984</v>
      </c>
      <c r="C26" s="5">
        <f t="shared" si="21"/>
        <v>0.072090708884892024</v>
      </c>
      <c r="D26" s="5">
        <f t="shared" si="28"/>
        <v>0.56760817447261935</v>
      </c>
      <c r="E26" s="6" t="str">
        <f t="shared" si="22"/>
        <v>...</v>
      </c>
      <c r="F26" s="7" t="str">
        <f t="shared" si="23"/>
        <v>...</v>
      </c>
      <c r="G26" s="4">
        <f t="shared" si="24"/>
        <v>3.7749999999999986</v>
      </c>
      <c r="H26" s="5">
        <f t="shared" si="25"/>
        <v>0.069324142112517209</v>
      </c>
      <c r="I26" s="5">
        <f t="shared" si="29"/>
        <v>0.54170510957116691</v>
      </c>
      <c r="J26" s="1" t="str">
        <f t="shared" si="26"/>
        <v>...</v>
      </c>
    </row>
    <row r="27" ht="15">
      <c r="A27" s="8">
        <v>19</v>
      </c>
      <c r="B27" s="4">
        <f t="shared" si="27"/>
        <v>3.8499999999999983</v>
      </c>
      <c r="C27" s="5">
        <f t="shared" si="21"/>
        <v>0.066710189806085049</v>
      </c>
      <c r="D27" s="5">
        <f t="shared" si="28"/>
        <v>0.57761470294353212</v>
      </c>
      <c r="E27" s="6" t="str">
        <f t="shared" si="22"/>
        <v>...</v>
      </c>
      <c r="F27" s="7" t="str">
        <f t="shared" si="23"/>
        <v>...</v>
      </c>
      <c r="G27" s="4">
        <f t="shared" si="24"/>
        <v>3.9249999999999985</v>
      </c>
      <c r="H27" s="5">
        <f t="shared" si="25"/>
        <v>0.064238215538258286</v>
      </c>
      <c r="I27" s="5">
        <f t="shared" si="29"/>
        <v>0.55134084190190569</v>
      </c>
      <c r="J27" s="1" t="str">
        <f t="shared" si="26"/>
        <v>Интеграл=0.55134</v>
      </c>
    </row>
    <row r="28" ht="15">
      <c r="A28" s="8">
        <v>20</v>
      </c>
      <c r="B28" s="4">
        <f t="shared" si="27"/>
        <v>3.9999999999999982</v>
      </c>
      <c r="C28" s="5">
        <f t="shared" si="21"/>
        <v>0.061898446059017335</v>
      </c>
      <c r="D28" s="5">
        <f t="shared" si="28"/>
        <v>0.58689946985238473</v>
      </c>
      <c r="E28" s="6" t="str">
        <f t="shared" si="22"/>
        <v>Интеграл=0.5776100000000001</v>
      </c>
      <c r="F28" s="7" t="str">
        <f t="shared" si="23"/>
        <v>Интеграл=0.52566</v>
      </c>
      <c r="G28" s="4" t="str">
        <f t="shared" si="24"/>
        <v>СТОП</v>
      </c>
      <c r="H28" s="5"/>
    </row>
    <row r="29">
      <c r="A29" s="8">
        <v>21</v>
      </c>
      <c r="B29" s="4" t="str">
        <f t="shared" si="27"/>
        <v>СТОП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5" max="5" width="26.57421875"/>
    <col customWidth="1" min="6" max="6" width="22.00390625"/>
    <col customWidth="1" min="10" max="10" width="17.140625"/>
  </cols>
  <sheetData>
    <row r="1">
      <c r="A1" s="8"/>
      <c r="B1" s="8"/>
      <c r="C1" s="8"/>
      <c r="D1" s="8"/>
      <c r="E1" s="8"/>
      <c r="F1" s="8"/>
      <c r="G1" s="8"/>
      <c r="H1" s="8"/>
      <c r="I1" s="8"/>
      <c r="J1" s="8"/>
    </row>
    <row r="2">
      <c r="A2" s="8"/>
      <c r="B2" s="8"/>
      <c r="C2" s="8"/>
      <c r="D2" s="8"/>
      <c r="E2" s="8"/>
      <c r="F2" s="8"/>
      <c r="G2" s="8"/>
      <c r="H2" s="8"/>
      <c r="I2" s="8"/>
      <c r="J2" s="8"/>
    </row>
    <row r="3">
      <c r="A3" s="1" t="s">
        <v>0</v>
      </c>
      <c r="B3" s="1" t="s">
        <v>1</v>
      </c>
      <c r="C3" s="1" t="s">
        <v>2</v>
      </c>
      <c r="D3" s="1" t="s">
        <v>3</v>
      </c>
      <c r="E3" s="8"/>
      <c r="F3" s="8"/>
      <c r="G3" s="8"/>
      <c r="H3" s="8"/>
      <c r="I3" s="8"/>
      <c r="J3" s="8"/>
    </row>
    <row r="4">
      <c r="A4" s="2">
        <v>0.80000000000000004</v>
      </c>
      <c r="B4" s="2">
        <v>1.6000000000000001</v>
      </c>
      <c r="C4" s="2">
        <v>10</v>
      </c>
      <c r="D4" s="2">
        <f>(B4-A4)/C4</f>
        <v>0.080000000000000002</v>
      </c>
      <c r="E4" s="8"/>
      <c r="F4" s="8"/>
      <c r="G4" s="8"/>
      <c r="H4" s="8"/>
      <c r="I4" s="8"/>
      <c r="J4" s="8"/>
    </row>
    <row r="5">
      <c r="A5" s="8"/>
      <c r="B5" s="1" t="s">
        <v>4</v>
      </c>
      <c r="C5" s="1" t="s">
        <v>5</v>
      </c>
      <c r="D5" s="8"/>
      <c r="E5" s="8"/>
      <c r="F5" s="8"/>
      <c r="G5" s="8"/>
      <c r="H5" s="8"/>
      <c r="I5" s="8"/>
      <c r="J5" s="8"/>
    </row>
    <row r="6">
      <c r="A6" s="8"/>
      <c r="B6" s="3">
        <f>A4^2/SIN(A4)</f>
        <v>0.89216500440872726</v>
      </c>
      <c r="C6" s="3">
        <f>B4^2/SIN(B4)</f>
        <v>2.5610920418570737</v>
      </c>
      <c r="D6" s="8"/>
      <c r="E6" s="8"/>
      <c r="F6" s="8"/>
      <c r="G6" s="8"/>
      <c r="H6" s="8"/>
      <c r="I6" s="8"/>
      <c r="J6" s="8"/>
    </row>
    <row r="7">
      <c r="A7" s="8" t="s">
        <v>6</v>
      </c>
      <c r="B7" s="8" t="s">
        <v>7</v>
      </c>
      <c r="C7" s="8" t="s">
        <v>8</v>
      </c>
      <c r="D7" s="8" t="s">
        <v>9</v>
      </c>
      <c r="E7" s="8" t="s">
        <v>10</v>
      </c>
      <c r="F7" s="8" t="s">
        <v>11</v>
      </c>
      <c r="G7" s="8" t="s">
        <v>12</v>
      </c>
      <c r="H7" s="8" t="s">
        <v>13</v>
      </c>
      <c r="I7" s="8" t="s">
        <v>9</v>
      </c>
      <c r="J7" s="8" t="s">
        <v>14</v>
      </c>
    </row>
    <row r="8" ht="15">
      <c r="A8" s="8">
        <v>0</v>
      </c>
      <c r="B8" s="4">
        <f>A4</f>
        <v>0.80000000000000004</v>
      </c>
      <c r="C8" s="5">
        <f t="shared" ref="C8:C9" si="30">B8^2/SIN(B8)</f>
        <v>0.89216500440872726</v>
      </c>
      <c r="D8" s="5">
        <f>$D$4*C8</f>
        <v>0.071373200352698188</v>
      </c>
      <c r="E8" s="6" t="str">
        <f t="shared" ref="E8:E9" si="31">IF(B8&gt;=$B$4,_xlfn.CONCAT("Интеграл=",ROUND(D8-$D$4*$C$6,5)),"...")</f>
        <v>...</v>
      </c>
      <c r="F8" s="7" t="str">
        <f t="shared" ref="F8:F9" si="32">IF(B8&gt;=$B$4,_xlfn.CONCAT("Интеграл=",ROUND(D8-$D$4*$B$6,5)),"...")</f>
        <v>...</v>
      </c>
      <c r="G8" s="4">
        <f t="shared" ref="G8:G9" si="33">IF($A8=$C$4,"СТОП",B8+$D$4/2)</f>
        <v>0.84000000000000008</v>
      </c>
      <c r="H8" s="5">
        <f t="shared" ref="H8:H9" si="34">G8^2/SIN(G8)</f>
        <v>0.94756801087158748</v>
      </c>
      <c r="I8" s="5">
        <f>$D$4*H8</f>
        <v>0.075805440869727</v>
      </c>
      <c r="J8" s="1" t="str">
        <f t="shared" ref="J8:J9" si="35">IF(G8&gt;=($B$4-($D$4)/2),_xlfn.CONCAT("Интеграл=",ROUND(I8,5)),"...")</f>
        <v>...</v>
      </c>
    </row>
    <row r="9" ht="15">
      <c r="A9" s="8">
        <v>1</v>
      </c>
      <c r="B9" s="4">
        <f>IF(A9&gt;$C$4,"СТОП",B8+$D$4)</f>
        <v>0.88</v>
      </c>
      <c r="C9" s="5">
        <f t="shared" si="30"/>
        <v>1.0047501445707017</v>
      </c>
      <c r="D9" s="5">
        <f>$D$4*$C9+$D8</f>
        <v>0.15175321191835434</v>
      </c>
      <c r="E9" s="6" t="str">
        <f t="shared" si="31"/>
        <v>...</v>
      </c>
      <c r="F9" s="7" t="str">
        <f t="shared" si="32"/>
        <v>...</v>
      </c>
      <c r="G9" s="4">
        <f t="shared" si="33"/>
        <v>0.92000000000000004</v>
      </c>
      <c r="H9" s="5">
        <f t="shared" si="34"/>
        <v>1.0638490152412108</v>
      </c>
      <c r="I9" s="5">
        <f>$D$4*H9+I8</f>
        <v>0.16091336208902385</v>
      </c>
      <c r="J9" s="1" t="str">
        <f t="shared" si="35"/>
        <v>...</v>
      </c>
    </row>
    <row r="10" ht="15">
      <c r="A10" s="8">
        <v>2</v>
      </c>
      <c r="B10" s="4">
        <f>IF(A10&gt;$C$4,"СТОП",B9+$D$4)</f>
        <v>0.95999999999999996</v>
      </c>
      <c r="C10" s="5">
        <f t="shared" ref="C10:C18" si="36">B10^2/SIN(B10)</f>
        <v>1.1250115792956665</v>
      </c>
      <c r="D10" s="5">
        <f>$D$4*$C10+$D9</f>
        <v>0.24175413826200765</v>
      </c>
      <c r="E10" s="6" t="str">
        <f t="shared" ref="E10:E17" si="37">IF(B10&gt;=$B$4,_xlfn.CONCAT("Интеграл=",ROUND(D10-$D$4*$C$6,5)),"...")</f>
        <v>...</v>
      </c>
      <c r="F10" s="7" t="str">
        <f t="shared" ref="F10:F18" si="38">IF(B10&gt;=$B$4,_xlfn.CONCAT("Интеграл=",ROUND(D10-$D$4*$B$6,5)),"...")</f>
        <v>...</v>
      </c>
      <c r="G10" s="4">
        <f t="shared" ref="G10:G18" si="39">IF($A10=$C$4,"СТОП",B10+$D$4/2)</f>
        <v>1</v>
      </c>
      <c r="H10" s="5">
        <f t="shared" ref="H10:H17" si="40">G10^2/SIN(G10)</f>
        <v>1.1883951057781212</v>
      </c>
      <c r="I10" s="5">
        <f>$D$4*H10+I9</f>
        <v>0.25598497055127356</v>
      </c>
      <c r="J10" s="1" t="str">
        <f t="shared" ref="J10:J17" si="41">IF(G10&gt;=($B$4-($D$4)/2),_xlfn.CONCAT("Интеграл=",ROUND(I10,5)),"...")</f>
        <v>...</v>
      </c>
    </row>
    <row r="11" ht="15">
      <c r="A11" s="8">
        <v>3</v>
      </c>
      <c r="B11" s="4">
        <f t="shared" ref="B11:B19" si="42">IF(A11&gt;$C$4,"СТОП",B10+$D$4)</f>
        <v>1.04</v>
      </c>
      <c r="C11" s="5">
        <f t="shared" si="36"/>
        <v>1.2541682494499331</v>
      </c>
      <c r="D11" s="5">
        <f t="shared" ref="D11:D18" si="43">$D$4*$C11+$D10</f>
        <v>0.34208759821800228</v>
      </c>
      <c r="E11" s="6" t="str">
        <f t="shared" si="37"/>
        <v>...</v>
      </c>
      <c r="F11" s="7" t="str">
        <f t="shared" si="38"/>
        <v>...</v>
      </c>
      <c r="G11" s="4">
        <f t="shared" si="39"/>
        <v>1.0800000000000001</v>
      </c>
      <c r="H11" s="5">
        <f t="shared" si="40"/>
        <v>1.3225122459312371</v>
      </c>
      <c r="I11" s="5">
        <f t="shared" ref="I11:I17" si="44">$D$4*H11+I10</f>
        <v>0.36178595022577253</v>
      </c>
      <c r="J11" s="1" t="str">
        <f t="shared" si="41"/>
        <v>...</v>
      </c>
    </row>
    <row r="12" ht="15">
      <c r="A12" s="8">
        <v>4</v>
      </c>
      <c r="B12" s="4">
        <f t="shared" si="42"/>
        <v>1.1200000000000001</v>
      </c>
      <c r="C12" s="5">
        <f t="shared" si="36"/>
        <v>1.3936222461648549</v>
      </c>
      <c r="D12" s="5">
        <f t="shared" si="43"/>
        <v>0.45357737791119068</v>
      </c>
      <c r="E12" s="6" t="str">
        <f t="shared" si="37"/>
        <v>...</v>
      </c>
      <c r="F12" s="7" t="str">
        <f t="shared" si="38"/>
        <v>...</v>
      </c>
      <c r="G12" s="4">
        <f t="shared" si="39"/>
        <v>1.1600000000000001</v>
      </c>
      <c r="H12" s="5">
        <f t="shared" si="40"/>
        <v>1.4677088102402802</v>
      </c>
      <c r="I12" s="5">
        <f t="shared" si="44"/>
        <v>0.47920265504499493</v>
      </c>
      <c r="J12" s="1" t="str">
        <f t="shared" si="41"/>
        <v>...</v>
      </c>
    </row>
    <row r="13" ht="15">
      <c r="A13" s="8">
        <v>5</v>
      </c>
      <c r="B13" s="4">
        <f t="shared" si="42"/>
        <v>1.2000000000000002</v>
      </c>
      <c r="C13" s="5">
        <f t="shared" si="36"/>
        <v>1.5449995839022523</v>
      </c>
      <c r="D13" s="5">
        <f t="shared" si="43"/>
        <v>0.57717734462337089</v>
      </c>
      <c r="E13" s="6" t="str">
        <f t="shared" si="37"/>
        <v>...</v>
      </c>
      <c r="F13" s="7" t="str">
        <f t="shared" si="38"/>
        <v>...</v>
      </c>
      <c r="G13" s="4">
        <f t="shared" si="39"/>
        <v>1.2400000000000002</v>
      </c>
      <c r="H13" s="5">
        <f t="shared" si="40"/>
        <v>1.6257411849797707</v>
      </c>
      <c r="I13" s="5">
        <f t="shared" si="44"/>
        <v>0.60926194984337656</v>
      </c>
      <c r="J13" s="1" t="str">
        <f t="shared" si="41"/>
        <v>...</v>
      </c>
    </row>
    <row r="14" ht="15">
      <c r="A14" s="8">
        <v>6</v>
      </c>
      <c r="B14" s="4">
        <f t="shared" si="42"/>
        <v>1.2800000000000002</v>
      </c>
      <c r="C14" s="5">
        <f t="shared" si="36"/>
        <v>1.7102013316411773</v>
      </c>
      <c r="D14" s="5">
        <f t="shared" si="43"/>
        <v>0.71399345115466506</v>
      </c>
      <c r="E14" s="6" t="str">
        <f t="shared" si="37"/>
        <v>...</v>
      </c>
      <c r="F14" s="7" t="str">
        <f t="shared" si="38"/>
        <v>...</v>
      </c>
      <c r="G14" s="4">
        <f t="shared" si="39"/>
        <v>1.3200000000000003</v>
      </c>
      <c r="H14" s="5">
        <f t="shared" si="40"/>
        <v>1.7986712499756434</v>
      </c>
      <c r="I14" s="5">
        <f t="shared" si="44"/>
        <v>0.75315564984142802</v>
      </c>
      <c r="J14" s="1" t="str">
        <f t="shared" si="41"/>
        <v>...</v>
      </c>
    </row>
    <row r="15" ht="15">
      <c r="A15" s="8">
        <v>7</v>
      </c>
      <c r="B15" s="4">
        <f t="shared" si="42"/>
        <v>1.3600000000000003</v>
      </c>
      <c r="C15" s="5">
        <f t="shared" si="36"/>
        <v>1.8914684051285597</v>
      </c>
      <c r="D15" s="5">
        <f t="shared" si="43"/>
        <v>0.86531092356494987</v>
      </c>
      <c r="E15" s="6" t="str">
        <f t="shared" si="37"/>
        <v>...</v>
      </c>
      <c r="F15" s="7" t="str">
        <f t="shared" si="38"/>
        <v>...</v>
      </c>
      <c r="G15" s="4">
        <f t="shared" si="39"/>
        <v>1.4000000000000004</v>
      </c>
      <c r="H15" s="5">
        <f t="shared" si="40"/>
        <v>1.9889396083379645</v>
      </c>
      <c r="I15" s="5">
        <f t="shared" si="44"/>
        <v>0.91227081850846514</v>
      </c>
      <c r="J15" s="1" t="str">
        <f t="shared" si="41"/>
        <v>...</v>
      </c>
    </row>
    <row r="16" ht="15">
      <c r="A16" s="8">
        <v>8</v>
      </c>
      <c r="B16" s="4">
        <f t="shared" si="42"/>
        <v>1.4400000000000004</v>
      </c>
      <c r="C16" s="5">
        <f t="shared" si="36"/>
        <v>2.0914645620585319</v>
      </c>
      <c r="D16" s="5">
        <f t="shared" si="43"/>
        <v>1.0326280885296324</v>
      </c>
      <c r="E16" s="6" t="str">
        <f t="shared" si="37"/>
        <v>...</v>
      </c>
      <c r="F16" s="7" t="str">
        <f t="shared" si="38"/>
        <v>...</v>
      </c>
      <c r="G16" s="4">
        <f t="shared" si="39"/>
        <v>1.4800000000000004</v>
      </c>
      <c r="H16" s="5">
        <f t="shared" si="40"/>
        <v>2.1994599173327241</v>
      </c>
      <c r="I16" s="5">
        <f t="shared" si="44"/>
        <v>1.0882276118950831</v>
      </c>
      <c r="J16" s="1" t="str">
        <f t="shared" si="41"/>
        <v>...</v>
      </c>
    </row>
    <row r="17" ht="15">
      <c r="A17" s="8">
        <v>9</v>
      </c>
      <c r="B17" s="4">
        <f t="shared" si="42"/>
        <v>1.5200000000000005</v>
      </c>
      <c r="C17" s="5">
        <f t="shared" si="36"/>
        <v>2.3133839322017411</v>
      </c>
      <c r="D17" s="5">
        <f t="shared" si="43"/>
        <v>1.2176988031057716</v>
      </c>
      <c r="E17" s="6" t="str">
        <f t="shared" si="37"/>
        <v>...</v>
      </c>
      <c r="F17" s="7" t="str">
        <f t="shared" si="38"/>
        <v>...</v>
      </c>
      <c r="G17" s="4">
        <f t="shared" si="39"/>
        <v>1.5600000000000005</v>
      </c>
      <c r="H17" s="5">
        <f t="shared" si="40"/>
        <v>2.4337418379146367</v>
      </c>
      <c r="I17" s="5">
        <f t="shared" si="44"/>
        <v>1.2829269589282539</v>
      </c>
      <c r="J17" s="8" t="str">
        <f t="shared" si="41"/>
        <v>Интеграл=1.2829300000000001</v>
      </c>
    </row>
    <row r="18" ht="15">
      <c r="A18" s="8">
        <v>10</v>
      </c>
      <c r="B18" s="4">
        <f t="shared" si="42"/>
        <v>1.6000000000000005</v>
      </c>
      <c r="C18" s="5">
        <f t="shared" si="36"/>
        <v>2.5610920418570751</v>
      </c>
      <c r="D18" s="5">
        <f t="shared" si="43"/>
        <v>1.4225861664543376</v>
      </c>
      <c r="E18" s="6" t="str">
        <f>IF(B18&gt;=$B$4,_xlfn.CONCAT("Интеграл=",ROUND(D18-$D$4*$C$6,6)),"...")</f>
        <v>Интеграл=1.2176989999999999</v>
      </c>
      <c r="F18" s="7" t="str">
        <f t="shared" si="38"/>
        <v>Интеграл=1.35121</v>
      </c>
      <c r="G18" s="7" t="str">
        <f t="shared" si="39"/>
        <v>СТОП</v>
      </c>
      <c r="H18" s="8"/>
      <c r="I18" s="8"/>
      <c r="J18" s="8"/>
    </row>
    <row r="19">
      <c r="A19" s="8">
        <v>11</v>
      </c>
      <c r="B19" s="1" t="str">
        <f t="shared" si="42"/>
        <v>СТОП</v>
      </c>
      <c r="C19" s="8"/>
      <c r="D19" s="8"/>
      <c r="E19" s="5"/>
      <c r="F19" s="8"/>
      <c r="G19" s="8"/>
      <c r="H19" s="8"/>
      <c r="I19" s="8"/>
      <c r="J19" s="8"/>
    </row>
    <row r="20" ht="15">
      <c r="A20" s="8"/>
      <c r="B20" s="4"/>
      <c r="C20" s="5"/>
      <c r="D20" s="5"/>
      <c r="E20" s="6"/>
      <c r="F20" s="7"/>
      <c r="G20" s="4"/>
      <c r="H20" s="5"/>
      <c r="I20" s="5"/>
      <c r="J20" s="1"/>
    </row>
    <row r="21" ht="15">
      <c r="A21" s="8"/>
      <c r="B21" s="4"/>
      <c r="C21" s="5"/>
      <c r="D21" s="5"/>
      <c r="E21" s="6"/>
      <c r="F21" s="7"/>
      <c r="G21" s="4"/>
      <c r="H21" s="5"/>
      <c r="I21" s="5"/>
      <c r="J21" s="1"/>
    </row>
    <row r="22" ht="15">
      <c r="A22" s="9">
        <f>ABS(I17-'Лист4'!I27)</f>
        <v>0.000382067429549382</v>
      </c>
      <c r="B22" s="4"/>
      <c r="C22" s="5"/>
      <c r="D22" s="5"/>
      <c r="E22" s="6"/>
      <c r="F22" s="7"/>
      <c r="G22" s="4"/>
      <c r="H22" s="5"/>
      <c r="I22" s="5"/>
      <c r="J22" s="1"/>
    </row>
    <row r="23" ht="15">
      <c r="A23" s="8"/>
      <c r="B23" s="4"/>
      <c r="C23" s="5"/>
      <c r="D23" s="5"/>
      <c r="E23" s="6"/>
      <c r="F23" s="7"/>
      <c r="G23" s="4"/>
      <c r="H23" s="5"/>
      <c r="I23" s="5"/>
      <c r="J23" s="1"/>
    </row>
    <row r="24" ht="15">
      <c r="A24" s="8"/>
      <c r="B24" s="4"/>
      <c r="C24" s="5"/>
      <c r="D24" s="5"/>
      <c r="E24" s="6"/>
      <c r="F24" s="7"/>
      <c r="G24" s="4"/>
      <c r="H24" s="5"/>
      <c r="I24" s="5"/>
      <c r="J24" s="1"/>
    </row>
    <row r="25" ht="15">
      <c r="A25" s="8"/>
      <c r="B25" s="4"/>
      <c r="C25" s="5"/>
      <c r="D25" s="5"/>
      <c r="E25" s="6"/>
      <c r="F25" s="7"/>
      <c r="G25" s="4"/>
      <c r="H25" s="5"/>
      <c r="I25" s="5"/>
      <c r="J25" s="1"/>
    </row>
    <row r="26" ht="15">
      <c r="A26" s="8"/>
      <c r="B26" s="4"/>
      <c r="C26" s="5"/>
      <c r="D26" s="5"/>
      <c r="E26" s="6"/>
      <c r="F26" s="7"/>
      <c r="G26" s="4"/>
      <c r="H26" s="5"/>
      <c r="I26" s="5"/>
      <c r="J26" s="1"/>
    </row>
    <row r="27" ht="15">
      <c r="A27" s="8"/>
      <c r="B27" s="4"/>
      <c r="C27" s="5"/>
      <c r="D27" s="5"/>
      <c r="E27" s="6"/>
      <c r="F27" s="7"/>
      <c r="G27" s="4"/>
      <c r="H27" s="5"/>
      <c r="I27" s="5"/>
      <c r="J27" s="1"/>
    </row>
    <row r="28" ht="15">
      <c r="A28" s="8"/>
      <c r="B28" s="4"/>
      <c r="C28" s="5"/>
      <c r="D28" s="5"/>
      <c r="E28" s="6"/>
      <c r="F28" s="7"/>
      <c r="G28" s="4"/>
      <c r="H28" s="5"/>
      <c r="I28" s="8"/>
      <c r="J28" s="8"/>
    </row>
    <row r="29">
      <c r="A29" s="8"/>
      <c r="B29" s="4"/>
      <c r="C29" s="8"/>
      <c r="D29" s="8"/>
      <c r="E29" s="8"/>
      <c r="F29" s="8"/>
      <c r="G29" s="8"/>
      <c r="H29" s="8"/>
      <c r="I29" s="8"/>
      <c r="J29" s="8"/>
    </row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5" max="5" width="45.57421875"/>
    <col customWidth="1" min="6" max="6" width="29.7109375"/>
    <col customWidth="1" min="10" max="10" width="28.28125"/>
  </cols>
  <sheetData>
    <row r="1">
      <c r="A1" s="8"/>
      <c r="B1" s="8"/>
      <c r="C1" s="8"/>
      <c r="D1" s="8"/>
      <c r="E1" s="8"/>
      <c r="F1" s="8"/>
      <c r="G1" s="8"/>
      <c r="H1" s="8"/>
      <c r="I1" s="8"/>
      <c r="J1" s="8"/>
    </row>
    <row r="2">
      <c r="A2" s="8"/>
      <c r="B2" s="8"/>
      <c r="C2" s="8"/>
      <c r="D2" s="8"/>
      <c r="E2" s="8"/>
      <c r="F2" s="8"/>
      <c r="G2" s="8"/>
      <c r="H2" s="8"/>
      <c r="I2" s="8"/>
      <c r="J2" s="8"/>
    </row>
    <row r="3">
      <c r="A3" s="1" t="s">
        <v>0</v>
      </c>
      <c r="B3" s="1" t="s">
        <v>1</v>
      </c>
      <c r="C3" s="1" t="s">
        <v>2</v>
      </c>
      <c r="D3" s="1" t="s">
        <v>3</v>
      </c>
      <c r="E3" s="8"/>
      <c r="F3" s="8"/>
      <c r="G3" s="8"/>
      <c r="H3" s="8"/>
      <c r="I3" s="8"/>
      <c r="J3" s="8"/>
    </row>
    <row r="4">
      <c r="A4" s="2">
        <v>0.80000000000000004</v>
      </c>
      <c r="B4" s="2">
        <v>1.6000000000000001</v>
      </c>
      <c r="C4" s="2">
        <v>20</v>
      </c>
      <c r="D4" s="2">
        <f>(B4-A4)/C4</f>
        <v>0.040000000000000001</v>
      </c>
      <c r="E4" s="8"/>
      <c r="F4" s="8"/>
      <c r="G4" s="8"/>
      <c r="H4" s="8"/>
      <c r="I4" s="8"/>
      <c r="J4" s="8"/>
    </row>
    <row r="5">
      <c r="A5" s="8"/>
      <c r="B5" s="1" t="s">
        <v>4</v>
      </c>
      <c r="C5" s="1" t="s">
        <v>5</v>
      </c>
      <c r="D5" s="8"/>
      <c r="E5" s="8"/>
      <c r="F5" s="8"/>
      <c r="G5" s="8"/>
      <c r="H5" s="8"/>
      <c r="I5" s="8"/>
      <c r="J5" s="8"/>
    </row>
    <row r="6">
      <c r="A6" s="8"/>
      <c r="B6" s="3">
        <f>A4^2/SIN(A4)</f>
        <v>0.89216500440872726</v>
      </c>
      <c r="C6" s="3">
        <f>B4^2/SIN(B4)</f>
        <v>2.5610920418570737</v>
      </c>
      <c r="D6" s="8"/>
      <c r="E6" s="8"/>
      <c r="F6" s="8"/>
      <c r="G6" s="8"/>
      <c r="H6" s="8"/>
      <c r="I6" s="8"/>
      <c r="J6" s="8"/>
    </row>
    <row r="7">
      <c r="A7" s="8" t="s">
        <v>6</v>
      </c>
      <c r="B7" s="8" t="s">
        <v>7</v>
      </c>
      <c r="C7" s="8" t="s">
        <v>8</v>
      </c>
      <c r="D7" s="8" t="s">
        <v>9</v>
      </c>
      <c r="E7" s="8" t="s">
        <v>10</v>
      </c>
      <c r="F7" s="8" t="s">
        <v>11</v>
      </c>
      <c r="G7" s="8" t="s">
        <v>12</v>
      </c>
      <c r="H7" s="8" t="s">
        <v>13</v>
      </c>
      <c r="I7" s="8" t="s">
        <v>9</v>
      </c>
      <c r="J7" s="8" t="s">
        <v>14</v>
      </c>
    </row>
    <row r="8" ht="15">
      <c r="A8" s="8">
        <v>0</v>
      </c>
      <c r="B8" s="4">
        <f>A4</f>
        <v>0.80000000000000004</v>
      </c>
      <c r="C8" s="5">
        <f t="shared" ref="C8:C9" si="45">B8^2/SIN(B8)</f>
        <v>0.89216500440872726</v>
      </c>
      <c r="D8" s="5">
        <f>$D$4*C8</f>
        <v>0.035686600176349094</v>
      </c>
      <c r="E8" s="6" t="str">
        <f t="shared" ref="E8:E9" si="46">IF(B8&gt;=$B$4,_xlfn.CONCAT("Интеграл=",ROUND(D8-$D$4*$C$6,5)),"...")</f>
        <v>...</v>
      </c>
      <c r="F8" s="7" t="str">
        <f t="shared" ref="F8:F9" si="47">IF(B8&gt;=$B$4,_xlfn.CONCAT("Интеграл=",ROUND(D8-$D$4*$B$6,5)),"...")</f>
        <v>...</v>
      </c>
      <c r="G8" s="4">
        <f t="shared" ref="G8:G9" si="48">IF($A8=$C$4,"СТОП",B8+$D$4/2)</f>
        <v>0.82000000000000006</v>
      </c>
      <c r="H8" s="5">
        <f t="shared" ref="H8:H9" si="49">G8^2/SIN(G8)</f>
        <v>0.9196523766690442</v>
      </c>
      <c r="I8" s="5">
        <f>$D$4*H8</f>
        <v>0.036786095066761768</v>
      </c>
      <c r="J8" s="1" t="str">
        <f t="shared" ref="J8:J9" si="50">IF(G8&gt;=($B$4-($D$4)/2),_xlfn.CONCAT("Интеграл=",ROUND(I8,5)),"...")</f>
        <v>...</v>
      </c>
    </row>
    <row r="9" ht="15">
      <c r="A9" s="8">
        <v>1</v>
      </c>
      <c r="B9" s="4">
        <f>IF(A9&gt;$C$4,"СТОП",B8+$D$4)</f>
        <v>0.84000000000000008</v>
      </c>
      <c r="C9" s="5">
        <f t="shared" si="45"/>
        <v>0.94756801087158748</v>
      </c>
      <c r="D9" s="5">
        <f>$D$4*$C9+$D8</f>
        <v>0.073589320611212594</v>
      </c>
      <c r="E9" s="6" t="str">
        <f t="shared" si="46"/>
        <v>...</v>
      </c>
      <c r="F9" s="7" t="str">
        <f t="shared" si="47"/>
        <v>...</v>
      </c>
      <c r="G9" s="4">
        <f t="shared" si="48"/>
        <v>0.8600000000000001</v>
      </c>
      <c r="H9" s="5">
        <f t="shared" si="49"/>
        <v>0.97592829462417274</v>
      </c>
      <c r="I9" s="5">
        <f>$D$4*H9+I8</f>
        <v>0.075823226851728681</v>
      </c>
      <c r="J9" s="1" t="str">
        <f t="shared" si="50"/>
        <v>...</v>
      </c>
    </row>
    <row r="10" ht="15">
      <c r="A10" s="8">
        <v>2</v>
      </c>
      <c r="B10" s="4">
        <f>IF(A10&gt;$C$4,"СТОП",B9+$D$4)</f>
        <v>0.88000000000000012</v>
      </c>
      <c r="C10" s="5">
        <f t="shared" ref="C10:C28" si="51">B10^2/SIN(B10)</f>
        <v>1.0047501445707019</v>
      </c>
      <c r="D10" s="5">
        <f>$D$4*$C10+$D9</f>
        <v>0.11377932639404068</v>
      </c>
      <c r="E10" s="6" t="str">
        <f t="shared" ref="E10:E28" si="52">IF(B10&gt;=$B$4,_xlfn.CONCAT("Интеграл=",ROUND(D10-$D$4*$C$6,5)),"...")</f>
        <v>...</v>
      </c>
      <c r="F10" s="7" t="str">
        <f t="shared" ref="F10:F28" si="53">IF(B10&gt;=$B$4,_xlfn.CONCAT("Интеграл=",ROUND(D10-$D$4*$B$6,5)),"...")</f>
        <v>...</v>
      </c>
      <c r="G10" s="4">
        <f t="shared" ref="G10:G28" si="54">IF($A10=$C$4,"СТОП",B10+$D$4/2)</f>
        <v>0.90000000000000013</v>
      </c>
      <c r="H10" s="5">
        <f t="shared" ref="H10:H27" si="55">G10^2/SIN(G10)</f>
        <v>1.0340510329017054</v>
      </c>
      <c r="I10" s="5">
        <f>$D$4*H10+I9</f>
        <v>0.1171852681677969</v>
      </c>
      <c r="J10" s="1" t="str">
        <f t="shared" ref="J10:J27" si="56">IF(G10&gt;=($B$4-($D$4)/2),_xlfn.CONCAT("Интеграл=",ROUND(I10,5)),"...")</f>
        <v>...</v>
      </c>
    </row>
    <row r="11" ht="15">
      <c r="A11" s="8">
        <v>3</v>
      </c>
      <c r="B11" s="4">
        <f t="shared" ref="B11:B29" si="57">IF(A11&gt;$C$4,"СТОП",B10+$D$4)</f>
        <v>0.92000000000000015</v>
      </c>
      <c r="C11" s="5">
        <f t="shared" si="51"/>
        <v>1.063849015241211</v>
      </c>
      <c r="D11" s="5">
        <f t="shared" ref="D11:D28" si="58">$D$4*$C11+$D10</f>
        <v>0.15633328700368912</v>
      </c>
      <c r="E11" s="6" t="str">
        <f t="shared" si="52"/>
        <v>...</v>
      </c>
      <c r="F11" s="7" t="str">
        <f t="shared" si="53"/>
        <v>...</v>
      </c>
      <c r="G11" s="4">
        <f t="shared" si="54"/>
        <v>0.94000000000000017</v>
      </c>
      <c r="H11" s="5">
        <f t="shared" si="55"/>
        <v>1.0941627600004744</v>
      </c>
      <c r="I11" s="5">
        <f t="shared" ref="I11:I27" si="59">$D$4*H11+I10</f>
        <v>0.16095177856781587</v>
      </c>
      <c r="J11" s="1" t="str">
        <f t="shared" si="56"/>
        <v>...</v>
      </c>
    </row>
    <row r="12" ht="15">
      <c r="A12" s="8">
        <v>4</v>
      </c>
      <c r="B12" s="4">
        <f t="shared" si="57"/>
        <v>0.96000000000000019</v>
      </c>
      <c r="C12" s="5">
        <f t="shared" si="51"/>
        <v>1.1250115792956668</v>
      </c>
      <c r="D12" s="5">
        <f t="shared" si="58"/>
        <v>0.2013337501755158</v>
      </c>
      <c r="E12" s="6" t="str">
        <f t="shared" si="52"/>
        <v>...</v>
      </c>
      <c r="F12" s="7" t="str">
        <f t="shared" si="53"/>
        <v>...</v>
      </c>
      <c r="G12" s="4">
        <f t="shared" si="54"/>
        <v>0.9800000000000002</v>
      </c>
      <c r="H12" s="5">
        <f t="shared" si="55"/>
        <v>1.1564154615337048</v>
      </c>
      <c r="I12" s="5">
        <f t="shared" si="59"/>
        <v>0.20720839702916405</v>
      </c>
      <c r="J12" s="1" t="str">
        <f t="shared" si="56"/>
        <v>...</v>
      </c>
    </row>
    <row r="13" ht="15">
      <c r="A13" s="8">
        <v>5</v>
      </c>
      <c r="B13" s="4">
        <f t="shared" si="57"/>
        <v>1.0000000000000002</v>
      </c>
      <c r="C13" s="5">
        <f t="shared" si="51"/>
        <v>1.1883951057781217</v>
      </c>
      <c r="D13" s="5">
        <f t="shared" si="58"/>
        <v>0.24886955440664066</v>
      </c>
      <c r="E13" s="6" t="str">
        <f t="shared" si="52"/>
        <v>...</v>
      </c>
      <c r="F13" s="7" t="str">
        <f t="shared" si="53"/>
        <v>...</v>
      </c>
      <c r="G13" s="4">
        <f t="shared" si="54"/>
        <v>1.0200000000000002</v>
      </c>
      <c r="H13" s="5">
        <f t="shared" si="55"/>
        <v>1.2209719580152323</v>
      </c>
      <c r="I13" s="5">
        <f t="shared" si="59"/>
        <v>0.25604727534977334</v>
      </c>
      <c r="J13" s="1" t="str">
        <f t="shared" si="56"/>
        <v>...</v>
      </c>
    </row>
    <row r="14" ht="15">
      <c r="A14" s="8">
        <v>6</v>
      </c>
      <c r="B14" s="4">
        <f t="shared" si="57"/>
        <v>1.0400000000000003</v>
      </c>
      <c r="C14" s="5">
        <f t="shared" si="51"/>
        <v>1.2541682494499335</v>
      </c>
      <c r="D14" s="5">
        <f t="shared" si="58"/>
        <v>0.29903628438463803</v>
      </c>
      <c r="E14" s="6" t="str">
        <f t="shared" si="52"/>
        <v>...</v>
      </c>
      <c r="F14" s="7" t="str">
        <f t="shared" si="53"/>
        <v>...</v>
      </c>
      <c r="G14" s="4">
        <f t="shared" si="54"/>
        <v>1.0600000000000003</v>
      </c>
      <c r="H14" s="5">
        <f t="shared" si="55"/>
        <v>1.2880070369703434</v>
      </c>
      <c r="I14" s="5">
        <f t="shared" si="59"/>
        <v>0.30756755682858705</v>
      </c>
      <c r="J14" s="1" t="str">
        <f t="shared" si="56"/>
        <v>...</v>
      </c>
    </row>
    <row r="15" ht="15">
      <c r="A15" s="8">
        <v>7</v>
      </c>
      <c r="B15" s="4">
        <f t="shared" si="57"/>
        <v>1.0800000000000003</v>
      </c>
      <c r="C15" s="5">
        <f t="shared" si="51"/>
        <v>1.3225122459312373</v>
      </c>
      <c r="D15" s="5">
        <f t="shared" si="58"/>
        <v>0.35193677422188752</v>
      </c>
      <c r="E15" s="6" t="str">
        <f t="shared" si="52"/>
        <v>...</v>
      </c>
      <c r="F15" s="7" t="str">
        <f t="shared" si="53"/>
        <v>...</v>
      </c>
      <c r="G15" s="4">
        <f t="shared" si="54"/>
        <v>1.1000000000000003</v>
      </c>
      <c r="H15" s="5">
        <f t="shared" si="55"/>
        <v>1.3577087154179124</v>
      </c>
      <c r="I15" s="5">
        <f t="shared" si="59"/>
        <v>0.36187590544530357</v>
      </c>
      <c r="J15" s="1" t="str">
        <f t="shared" si="56"/>
        <v>...</v>
      </c>
    </row>
    <row r="16" ht="15">
      <c r="A16" s="8">
        <v>8</v>
      </c>
      <c r="B16" s="4">
        <f t="shared" si="57"/>
        <v>1.1200000000000003</v>
      </c>
      <c r="C16" s="5">
        <f t="shared" si="51"/>
        <v>1.3936222461648555</v>
      </c>
      <c r="D16" s="5">
        <f t="shared" si="58"/>
        <v>0.40768166406848172</v>
      </c>
      <c r="E16" s="6" t="str">
        <f t="shared" si="52"/>
        <v>...</v>
      </c>
      <c r="F16" s="7" t="str">
        <f t="shared" si="53"/>
        <v>...</v>
      </c>
      <c r="G16" s="4">
        <f t="shared" si="54"/>
        <v>1.1400000000000003</v>
      </c>
      <c r="H16" s="5">
        <f t="shared" si="55"/>
        <v>1.4302796513174714</v>
      </c>
      <c r="I16" s="5">
        <f t="shared" si="59"/>
        <v>0.41908709149800244</v>
      </c>
      <c r="J16" s="1" t="str">
        <f t="shared" si="56"/>
        <v>...</v>
      </c>
    </row>
    <row r="17" ht="15">
      <c r="A17" s="8">
        <v>9</v>
      </c>
      <c r="B17" s="4">
        <f t="shared" si="57"/>
        <v>1.1600000000000004</v>
      </c>
      <c r="C17" s="5">
        <f t="shared" si="51"/>
        <v>1.4677088102402807</v>
      </c>
      <c r="D17" s="5">
        <f t="shared" si="58"/>
        <v>0.46639001647809297</v>
      </c>
      <c r="E17" s="6" t="str">
        <f t="shared" si="52"/>
        <v>...</v>
      </c>
      <c r="F17" s="7" t="str">
        <f t="shared" si="53"/>
        <v>...</v>
      </c>
      <c r="G17" s="4">
        <f t="shared" si="54"/>
        <v>1.1800000000000004</v>
      </c>
      <c r="H17" s="5">
        <f t="shared" si="55"/>
        <v>1.5059387255915302</v>
      </c>
      <c r="I17" s="5">
        <f t="shared" si="59"/>
        <v>0.47932464052166363</v>
      </c>
      <c r="J17" s="1" t="str">
        <f t="shared" si="56"/>
        <v>...</v>
      </c>
    </row>
    <row r="18" ht="15">
      <c r="A18" s="8">
        <v>10</v>
      </c>
      <c r="B18" s="4">
        <f t="shared" si="57"/>
        <v>1.2000000000000004</v>
      </c>
      <c r="C18" s="5">
        <f t="shared" si="51"/>
        <v>1.5449995839022528</v>
      </c>
      <c r="D18" s="5">
        <f t="shared" si="58"/>
        <v>0.52818999983418313</v>
      </c>
      <c r="E18" s="6" t="str">
        <f t="shared" si="52"/>
        <v>...</v>
      </c>
      <c r="F18" s="7" t="str">
        <f t="shared" si="53"/>
        <v>...</v>
      </c>
      <c r="G18" s="4">
        <f t="shared" si="54"/>
        <v>1.2200000000000004</v>
      </c>
      <c r="H18" s="5">
        <f t="shared" si="55"/>
        <v>1.58492281991758</v>
      </c>
      <c r="I18" s="5">
        <f t="shared" si="59"/>
        <v>0.5427215533183668</v>
      </c>
      <c r="J18" s="1" t="str">
        <f t="shared" si="56"/>
        <v>...</v>
      </c>
    </row>
    <row r="19" ht="15">
      <c r="A19" s="8">
        <v>11</v>
      </c>
      <c r="B19" s="4">
        <f t="shared" si="57"/>
        <v>1.2400000000000004</v>
      </c>
      <c r="C19" s="5">
        <f t="shared" si="51"/>
        <v>1.6257411849797714</v>
      </c>
      <c r="D19" s="5">
        <f t="shared" si="58"/>
        <v>0.59321964723337395</v>
      </c>
      <c r="E19" s="6" t="str">
        <f t="shared" si="52"/>
        <v>...</v>
      </c>
      <c r="F19" s="7" t="str">
        <f t="shared" si="53"/>
        <v>...</v>
      </c>
      <c r="G19" s="4">
        <f t="shared" si="54"/>
        <v>1.2600000000000005</v>
      </c>
      <c r="H19" s="5">
        <f t="shared" si="55"/>
        <v>1.6674888197561524</v>
      </c>
      <c r="I19" s="5">
        <f t="shared" si="59"/>
        <v>0.60942110610861289</v>
      </c>
      <c r="J19" s="1" t="str">
        <f t="shared" si="56"/>
        <v>...</v>
      </c>
    </row>
    <row r="20" ht="15">
      <c r="A20" s="8">
        <v>12</v>
      </c>
      <c r="B20" s="4">
        <f t="shared" si="57"/>
        <v>1.2800000000000005</v>
      </c>
      <c r="C20" s="5">
        <f t="shared" si="51"/>
        <v>1.7102013316411775</v>
      </c>
      <c r="D20" s="5">
        <f t="shared" si="58"/>
        <v>0.66162770049902109</v>
      </c>
      <c r="E20" s="6" t="str">
        <f t="shared" si="52"/>
        <v>...</v>
      </c>
      <c r="F20" s="7" t="str">
        <f t="shared" si="53"/>
        <v>...</v>
      </c>
      <c r="G20" s="4">
        <f t="shared" si="54"/>
        <v>1.3000000000000005</v>
      </c>
      <c r="H20" s="5">
        <f t="shared" si="55"/>
        <v>1.7539158771904155</v>
      </c>
      <c r="I20" s="5">
        <f t="shared" si="59"/>
        <v>0.67957774119622949</v>
      </c>
      <c r="J20" s="1" t="str">
        <f t="shared" si="56"/>
        <v>...</v>
      </c>
    </row>
    <row r="21" ht="15">
      <c r="A21" s="8">
        <v>13</v>
      </c>
      <c r="B21" s="4">
        <f t="shared" si="57"/>
        <v>1.3200000000000005</v>
      </c>
      <c r="C21" s="5">
        <f t="shared" si="51"/>
        <v>1.7986712499756436</v>
      </c>
      <c r="D21" s="5">
        <f t="shared" si="58"/>
        <v>0.73357455049804687</v>
      </c>
      <c r="E21" s="6" t="str">
        <f t="shared" si="52"/>
        <v>...</v>
      </c>
      <c r="F21" s="7" t="str">
        <f t="shared" si="53"/>
        <v>...</v>
      </c>
      <c r="G21" s="4">
        <f t="shared" si="54"/>
        <v>1.3400000000000005</v>
      </c>
      <c r="H21" s="5">
        <f t="shared" si="55"/>
        <v>1.8445079742848007</v>
      </c>
      <c r="I21" s="5">
        <f t="shared" si="59"/>
        <v>0.75335806016762152</v>
      </c>
      <c r="J21" s="1" t="str">
        <f t="shared" si="56"/>
        <v>...</v>
      </c>
    </row>
    <row r="22" ht="15">
      <c r="A22" s="8">
        <v>14</v>
      </c>
      <c r="B22" s="4">
        <f t="shared" si="57"/>
        <v>1.3600000000000005</v>
      </c>
      <c r="C22" s="5">
        <f t="shared" si="51"/>
        <v>1.8914684051285604</v>
      </c>
      <c r="D22" s="5">
        <f t="shared" si="58"/>
        <v>0.80923328670318928</v>
      </c>
      <c r="E22" s="6" t="str">
        <f t="shared" si="52"/>
        <v>...</v>
      </c>
      <c r="F22" s="7" t="str">
        <f t="shared" si="53"/>
        <v>...</v>
      </c>
      <c r="G22" s="4">
        <f t="shared" si="54"/>
        <v>1.3800000000000006</v>
      </c>
      <c r="H22" s="5">
        <f t="shared" si="55"/>
        <v>1.9395968350572348</v>
      </c>
      <c r="I22" s="5">
        <f t="shared" si="59"/>
        <v>0.83094193356991086</v>
      </c>
      <c r="J22" s="1" t="str">
        <f t="shared" si="56"/>
        <v>...</v>
      </c>
    </row>
    <row r="23" ht="15">
      <c r="A23" s="8">
        <v>15</v>
      </c>
      <c r="B23" s="4">
        <f t="shared" si="57"/>
        <v>1.4000000000000006</v>
      </c>
      <c r="C23" s="5">
        <f t="shared" si="51"/>
        <v>1.9889396083379651</v>
      </c>
      <c r="D23" s="5">
        <f t="shared" si="58"/>
        <v>0.88879087103670784</v>
      </c>
      <c r="E23" s="6" t="str">
        <f t="shared" si="52"/>
        <v>...</v>
      </c>
      <c r="F23" s="7" t="str">
        <f t="shared" si="53"/>
        <v>...</v>
      </c>
      <c r="G23" s="4">
        <f t="shared" si="54"/>
        <v>1.4200000000000006</v>
      </c>
      <c r="H23" s="5">
        <f t="shared" si="55"/>
        <v>2.0395452430932708</v>
      </c>
      <c r="I23" s="5">
        <f t="shared" si="59"/>
        <v>0.91252374329364172</v>
      </c>
      <c r="J23" s="1" t="str">
        <f t="shared" si="56"/>
        <v>...</v>
      </c>
    </row>
    <row r="24" ht="15">
      <c r="A24" s="8">
        <v>16</v>
      </c>
      <c r="B24" s="4">
        <f t="shared" si="57"/>
        <v>1.4400000000000006</v>
      </c>
      <c r="C24" s="5">
        <f t="shared" si="51"/>
        <v>2.0914645620585324</v>
      </c>
      <c r="D24" s="5">
        <f t="shared" si="58"/>
        <v>0.9724494535190491</v>
      </c>
      <c r="E24" s="6" t="str">
        <f t="shared" si="52"/>
        <v>...</v>
      </c>
      <c r="F24" s="7" t="str">
        <f t="shared" si="53"/>
        <v>...</v>
      </c>
      <c r="G24" s="4">
        <f t="shared" si="54"/>
        <v>1.4600000000000006</v>
      </c>
      <c r="H24" s="5">
        <f t="shared" si="55"/>
        <v>2.1447508326785591</v>
      </c>
      <c r="I24" s="5">
        <f t="shared" si="59"/>
        <v>0.99831377660078413</v>
      </c>
      <c r="J24" s="1" t="str">
        <f t="shared" si="56"/>
        <v>...</v>
      </c>
    </row>
    <row r="25" ht="15">
      <c r="A25" s="8">
        <v>17</v>
      </c>
      <c r="B25" s="4">
        <f t="shared" si="57"/>
        <v>1.4800000000000006</v>
      </c>
      <c r="C25" s="5">
        <f t="shared" si="51"/>
        <v>2.1994599173327249</v>
      </c>
      <c r="D25" s="5">
        <f t="shared" si="58"/>
        <v>1.0604278502123581</v>
      </c>
      <c r="E25" s="6" t="str">
        <f t="shared" si="52"/>
        <v>...</v>
      </c>
      <c r="F25" s="7" t="str">
        <f t="shared" si="53"/>
        <v>...</v>
      </c>
      <c r="G25" s="4">
        <f t="shared" si="54"/>
        <v>1.5000000000000007</v>
      </c>
      <c r="H25" s="5">
        <f t="shared" si="55"/>
        <v>2.2556504345551334</v>
      </c>
      <c r="I25" s="5">
        <f t="shared" si="59"/>
        <v>1.0885397939829895</v>
      </c>
      <c r="J25" s="1" t="str">
        <f t="shared" si="56"/>
        <v>...</v>
      </c>
    </row>
    <row r="26" ht="15">
      <c r="A26" s="8">
        <v>18</v>
      </c>
      <c r="B26" s="4">
        <f t="shared" si="57"/>
        <v>1.5200000000000007</v>
      </c>
      <c r="C26" s="5">
        <f t="shared" si="51"/>
        <v>2.313383932201742</v>
      </c>
      <c r="D26" s="5">
        <f t="shared" si="58"/>
        <v>1.1529632075004277</v>
      </c>
      <c r="E26" s="6" t="str">
        <f t="shared" si="52"/>
        <v>...</v>
      </c>
      <c r="F26" s="7" t="str">
        <f t="shared" si="53"/>
        <v>...</v>
      </c>
      <c r="G26" s="4">
        <f t="shared" si="54"/>
        <v>1.5400000000000007</v>
      </c>
      <c r="H26" s="5">
        <f t="shared" si="55"/>
        <v>2.3727250736115213</v>
      </c>
      <c r="I26" s="5">
        <f t="shared" si="59"/>
        <v>1.1834487969274503</v>
      </c>
      <c r="J26" s="1" t="str">
        <f t="shared" si="56"/>
        <v>...</v>
      </c>
    </row>
    <row r="27" ht="15">
      <c r="A27" s="8">
        <v>19</v>
      </c>
      <c r="B27" s="4">
        <f t="shared" si="57"/>
        <v>1.5600000000000007</v>
      </c>
      <c r="C27" s="5">
        <f t="shared" si="51"/>
        <v>2.4337418379146376</v>
      </c>
      <c r="D27" s="5">
        <f t="shared" si="58"/>
        <v>1.2503128810170132</v>
      </c>
      <c r="E27" s="6" t="str">
        <f t="shared" si="52"/>
        <v>...</v>
      </c>
      <c r="F27" s="7" t="str">
        <f t="shared" si="53"/>
        <v>...</v>
      </c>
      <c r="G27" s="4">
        <f t="shared" si="54"/>
        <v>1.5800000000000007</v>
      </c>
      <c r="H27" s="5">
        <f t="shared" si="55"/>
        <v>2.4965057357588272</v>
      </c>
      <c r="I27" s="5">
        <f t="shared" si="59"/>
        <v>1.2833090263578033</v>
      </c>
      <c r="J27" s="1" t="str">
        <f t="shared" si="56"/>
        <v>Интеграл=1.2833100000000002</v>
      </c>
    </row>
    <row r="28" ht="15">
      <c r="A28" s="8">
        <v>20</v>
      </c>
      <c r="B28" s="4">
        <f t="shared" si="57"/>
        <v>1.6000000000000008</v>
      </c>
      <c r="C28" s="5">
        <f t="shared" si="51"/>
        <v>2.5610920418570755</v>
      </c>
      <c r="D28" s="5">
        <f t="shared" si="58"/>
        <v>1.3527565626912963</v>
      </c>
      <c r="E28" s="6" t="str">
        <f t="shared" si="52"/>
        <v>Интеграл=1.25031</v>
      </c>
      <c r="F28" s="7" t="str">
        <f t="shared" si="53"/>
        <v>Интеграл=1.3170700000000002</v>
      </c>
      <c r="G28" s="4" t="str">
        <f t="shared" si="54"/>
        <v>СТОП</v>
      </c>
      <c r="H28" s="5"/>
      <c r="I28" s="8"/>
      <c r="J28" s="10"/>
    </row>
    <row r="29">
      <c r="A29" s="8">
        <v>21</v>
      </c>
      <c r="B29" s="4" t="str">
        <f t="shared" si="57"/>
        <v>СТОП</v>
      </c>
      <c r="C29" s="8"/>
      <c r="D29" s="8"/>
      <c r="E29" s="8"/>
      <c r="F29" s="8"/>
      <c r="G29" s="8"/>
      <c r="H29" s="8"/>
      <c r="I29" s="8"/>
      <c r="J29" s="8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2022-10-19T08:58:23Z</dcterms:modified>
</cp:coreProperties>
</file>