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Liz's\04Professional\masters_degree\CS598_DeepLearningHealthcare\proj\"/>
    </mc:Choice>
  </mc:AlternateContent>
  <xr:revisionPtr revIDLastSave="0" documentId="13_ncr:1_{B107B20B-976D-4AA0-B681-F7EF005DA4FC}" xr6:coauthVersionLast="47" xr6:coauthVersionMax="47" xr10:uidLastSave="{00000000-0000-0000-0000-000000000000}"/>
  <bookViews>
    <workbookView xWindow="-120" yWindow="-120" windowWidth="29040" windowHeight="15720" activeTab="1" xr2:uid="{458137A2-7435-4B7A-905A-3F5946E1150D}"/>
  </bookViews>
  <sheets>
    <sheet name="table" sheetId="1" r:id="rId1"/>
    <sheet name="paper_format" sheetId="11" r:id="rId2"/>
    <sheet name="char_len" sheetId="7" r:id="rId3"/>
    <sheet name="sas_format" sheetId="9" r:id="rId4"/>
    <sheet name="pipeline_checkoff" sheetId="10" r:id="rId5"/>
    <sheet name="notes" sheetId="4" r:id="rId6"/>
  </sheets>
  <definedNames>
    <definedName name="_xlnm._FilterDatabase" localSheetId="1" hidden="1">paper_format!$A$3:$F$138</definedName>
    <definedName name="_xlnm._FilterDatabase" localSheetId="0" hidden="1">table!$A$1:$K$136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1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4" i="1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3" i="9"/>
  <c r="F2" i="9"/>
  <c r="A3" i="9"/>
  <c r="F3" i="9" s="1"/>
  <c r="A4" i="9" l="1"/>
  <c r="F4" i="9" l="1"/>
  <c r="A5" i="9"/>
  <c r="A6" i="9" l="1"/>
  <c r="F5" i="9"/>
  <c r="A7" i="9" l="1"/>
  <c r="F6" i="9"/>
  <c r="A8" i="9" l="1"/>
  <c r="F7" i="9"/>
  <c r="A9" i="9" l="1"/>
  <c r="F8" i="9"/>
  <c r="A10" i="9" l="1"/>
  <c r="F9" i="9"/>
  <c r="A11" i="9" l="1"/>
  <c r="F10" i="9"/>
  <c r="A12" i="9" l="1"/>
  <c r="F11" i="9"/>
  <c r="A13" i="9" l="1"/>
  <c r="F12" i="9"/>
  <c r="A14" i="9" l="1"/>
  <c r="F13" i="9"/>
  <c r="A15" i="9" l="1"/>
  <c r="F14" i="9"/>
  <c r="A16" i="9" l="1"/>
  <c r="F15" i="9"/>
  <c r="A17" i="9" l="1"/>
  <c r="F16" i="9"/>
  <c r="A18" i="9" l="1"/>
  <c r="F17" i="9"/>
  <c r="A19" i="9" l="1"/>
  <c r="F18" i="9"/>
  <c r="A20" i="9" l="1"/>
  <c r="F19" i="9"/>
  <c r="A21" i="9" l="1"/>
  <c r="F20" i="9"/>
  <c r="A22" i="9" l="1"/>
  <c r="F21" i="9"/>
  <c r="A23" i="9" l="1"/>
  <c r="F22" i="9"/>
  <c r="A24" i="9" l="1"/>
  <c r="F23" i="9"/>
  <c r="A25" i="9" l="1"/>
  <c r="F24" i="9"/>
  <c r="A26" i="9" l="1"/>
  <c r="F25" i="9"/>
  <c r="A27" i="9" l="1"/>
  <c r="F26" i="9"/>
  <c r="A28" i="9" l="1"/>
  <c r="F27" i="9"/>
  <c r="A29" i="9" l="1"/>
  <c r="F28" i="9"/>
  <c r="A30" i="9" l="1"/>
  <c r="F29" i="9"/>
  <c r="A31" i="9" l="1"/>
  <c r="F30" i="9"/>
  <c r="A32" i="9" l="1"/>
  <c r="F31" i="9"/>
  <c r="A33" i="9" l="1"/>
  <c r="F32" i="9"/>
  <c r="A34" i="9" l="1"/>
  <c r="F33" i="9"/>
  <c r="A35" i="9" l="1"/>
  <c r="F34" i="9"/>
  <c r="A36" i="9" l="1"/>
  <c r="F35" i="9"/>
  <c r="A37" i="9" l="1"/>
  <c r="F36" i="9"/>
  <c r="A38" i="9" l="1"/>
  <c r="F37" i="9"/>
  <c r="A39" i="9" l="1"/>
  <c r="F38" i="9"/>
  <c r="A40" i="9" l="1"/>
  <c r="F39" i="9"/>
  <c r="A41" i="9" l="1"/>
  <c r="F40" i="9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2" i="7"/>
  <c r="A42" i="9" l="1"/>
  <c r="F41" i="9"/>
  <c r="M2" i="7" a="1"/>
  <c r="M2" i="7" s="1"/>
  <c r="A43" i="9" l="1"/>
  <c r="F42" i="9"/>
  <c r="K3" i="7"/>
  <c r="O2" i="7"/>
  <c r="A44" i="9" l="1"/>
  <c r="F43" i="9"/>
  <c r="K4" i="7"/>
  <c r="O3" i="7"/>
  <c r="A45" i="9" l="1"/>
  <c r="F44" i="9"/>
  <c r="K5" i="7"/>
  <c r="O4" i="7"/>
  <c r="A46" i="9" l="1"/>
  <c r="F45" i="9"/>
  <c r="K6" i="7"/>
  <c r="O5" i="7"/>
  <c r="A47" i="9" l="1"/>
  <c r="F46" i="9"/>
  <c r="K7" i="7"/>
  <c r="O6" i="7"/>
  <c r="A48" i="9" l="1"/>
  <c r="F47" i="9"/>
  <c r="K8" i="7"/>
  <c r="O7" i="7"/>
  <c r="A49" i="9" l="1"/>
  <c r="F48" i="9"/>
  <c r="K9" i="7"/>
  <c r="O8" i="7"/>
  <c r="A50" i="9" l="1"/>
  <c r="F49" i="9"/>
  <c r="K10" i="7"/>
  <c r="O9" i="7"/>
  <c r="A51" i="9" l="1"/>
  <c r="F50" i="9"/>
  <c r="K11" i="7"/>
  <c r="O10" i="7"/>
  <c r="A52" i="9" l="1"/>
  <c r="F51" i="9"/>
  <c r="K12" i="7"/>
  <c r="O11" i="7"/>
  <c r="A53" i="9" l="1"/>
  <c r="F52" i="9"/>
  <c r="K13" i="7"/>
  <c r="O12" i="7"/>
  <c r="A54" i="9" l="1"/>
  <c r="F53" i="9"/>
  <c r="K14" i="7"/>
  <c r="O13" i="7"/>
  <c r="A55" i="9" l="1"/>
  <c r="F54" i="9"/>
  <c r="K15" i="7"/>
  <c r="O14" i="7"/>
  <c r="A56" i="9" l="1"/>
  <c r="F55" i="9"/>
  <c r="K16" i="7"/>
  <c r="O15" i="7"/>
  <c r="A57" i="9" l="1"/>
  <c r="F56" i="9"/>
  <c r="K17" i="7"/>
  <c r="O16" i="7"/>
  <c r="A58" i="9" l="1"/>
  <c r="F57" i="9"/>
  <c r="K18" i="7"/>
  <c r="O17" i="7"/>
  <c r="A59" i="9" l="1"/>
  <c r="F58" i="9"/>
  <c r="K19" i="7"/>
  <c r="O18" i="7"/>
  <c r="A60" i="9" l="1"/>
  <c r="F59" i="9"/>
  <c r="K20" i="7"/>
  <c r="O19" i="7"/>
  <c r="A61" i="9" l="1"/>
  <c r="F60" i="9"/>
  <c r="K21" i="7"/>
  <c r="O20" i="7"/>
  <c r="A62" i="9" l="1"/>
  <c r="F61" i="9"/>
  <c r="K22" i="7"/>
  <c r="O21" i="7"/>
  <c r="A63" i="9" l="1"/>
  <c r="F62" i="9"/>
  <c r="K23" i="7"/>
  <c r="O22" i="7"/>
  <c r="A64" i="9" l="1"/>
  <c r="F63" i="9"/>
  <c r="K24" i="7"/>
  <c r="O23" i="7"/>
  <c r="A65" i="9" l="1"/>
  <c r="F64" i="9"/>
  <c r="K25" i="7"/>
  <c r="O24" i="7"/>
  <c r="A66" i="9" l="1"/>
  <c r="F65" i="9"/>
  <c r="K26" i="7"/>
  <c r="O25" i="7"/>
  <c r="A67" i="9" l="1"/>
  <c r="F66" i="9"/>
  <c r="K27" i="7"/>
  <c r="O26" i="7"/>
  <c r="A68" i="9" l="1"/>
  <c r="F67" i="9"/>
  <c r="K28" i="7"/>
  <c r="O27" i="7"/>
  <c r="A69" i="9" l="1"/>
  <c r="F68" i="9"/>
  <c r="K29" i="7"/>
  <c r="O28" i="7"/>
  <c r="A70" i="9" l="1"/>
  <c r="F69" i="9"/>
  <c r="K30" i="7"/>
  <c r="O29" i="7"/>
  <c r="A71" i="9" l="1"/>
  <c r="F70" i="9"/>
  <c r="K31" i="7"/>
  <c r="O30" i="7"/>
  <c r="A72" i="9" l="1"/>
  <c r="F71" i="9"/>
  <c r="K32" i="7"/>
  <c r="O31" i="7"/>
  <c r="A73" i="9" l="1"/>
  <c r="F72" i="9"/>
  <c r="K33" i="7"/>
  <c r="O32" i="7"/>
  <c r="A74" i="9" l="1"/>
  <c r="F73" i="9"/>
  <c r="K34" i="7"/>
  <c r="O33" i="7"/>
  <c r="A75" i="9" l="1"/>
  <c r="F74" i="9"/>
  <c r="K35" i="7"/>
  <c r="O34" i="7"/>
  <c r="A76" i="9" l="1"/>
  <c r="F75" i="9"/>
  <c r="K36" i="7"/>
  <c r="O35" i="7"/>
  <c r="A77" i="9" l="1"/>
  <c r="F76" i="9"/>
  <c r="K37" i="7"/>
  <c r="O36" i="7"/>
  <c r="A78" i="9" l="1"/>
  <c r="F77" i="9"/>
  <c r="K38" i="7"/>
  <c r="O37" i="7"/>
  <c r="A79" i="9" l="1"/>
  <c r="F78" i="9"/>
  <c r="K39" i="7"/>
  <c r="O38" i="7"/>
  <c r="A80" i="9" l="1"/>
  <c r="F79" i="9"/>
  <c r="K40" i="7"/>
  <c r="O39" i="7"/>
  <c r="A81" i="9" l="1"/>
  <c r="F80" i="9"/>
  <c r="K41" i="7"/>
  <c r="O40" i="7"/>
  <c r="A82" i="9" l="1"/>
  <c r="F81" i="9"/>
  <c r="K42" i="7"/>
  <c r="O41" i="7"/>
  <c r="A83" i="9" l="1"/>
  <c r="F82" i="9"/>
  <c r="K43" i="7"/>
  <c r="O42" i="7"/>
  <c r="A84" i="9" l="1"/>
  <c r="F83" i="9"/>
  <c r="K44" i="7"/>
  <c r="O43" i="7"/>
  <c r="A85" i="9" l="1"/>
  <c r="F84" i="9"/>
  <c r="K45" i="7"/>
  <c r="O44" i="7"/>
  <c r="A86" i="9" l="1"/>
  <c r="F85" i="9"/>
  <c r="K46" i="7"/>
  <c r="O45" i="7"/>
  <c r="A87" i="9" l="1"/>
  <c r="F86" i="9"/>
  <c r="K47" i="7"/>
  <c r="O46" i="7"/>
  <c r="A88" i="9" l="1"/>
  <c r="F87" i="9"/>
  <c r="K48" i="7"/>
  <c r="O47" i="7"/>
  <c r="A89" i="9" l="1"/>
  <c r="F88" i="9"/>
  <c r="K49" i="7"/>
  <c r="O48" i="7"/>
  <c r="A90" i="9" l="1"/>
  <c r="F89" i="9"/>
  <c r="K50" i="7"/>
  <c r="O49" i="7"/>
  <c r="A91" i="9" l="1"/>
  <c r="F90" i="9"/>
  <c r="K51" i="7"/>
  <c r="O50" i="7"/>
  <c r="A92" i="9" l="1"/>
  <c r="F91" i="9"/>
  <c r="K52" i="7"/>
  <c r="O51" i="7"/>
  <c r="A93" i="9" l="1"/>
  <c r="F92" i="9"/>
  <c r="K53" i="7"/>
  <c r="O52" i="7"/>
  <c r="A94" i="9" l="1"/>
  <c r="F93" i="9"/>
  <c r="K54" i="7"/>
  <c r="O53" i="7"/>
  <c r="A95" i="9" l="1"/>
  <c r="F94" i="9"/>
  <c r="K55" i="7"/>
  <c r="O54" i="7"/>
  <c r="A96" i="9" l="1"/>
  <c r="F95" i="9"/>
  <c r="K56" i="7"/>
  <c r="O55" i="7"/>
  <c r="A97" i="9" l="1"/>
  <c r="F96" i="9"/>
  <c r="K57" i="7"/>
  <c r="O56" i="7"/>
  <c r="A98" i="9" l="1"/>
  <c r="F97" i="9"/>
  <c r="K58" i="7"/>
  <c r="O57" i="7"/>
  <c r="A99" i="9" l="1"/>
  <c r="F98" i="9"/>
  <c r="K59" i="7"/>
  <c r="O58" i="7"/>
  <c r="A100" i="9" l="1"/>
  <c r="F99" i="9"/>
  <c r="K60" i="7"/>
  <c r="O59" i="7"/>
  <c r="A101" i="9" l="1"/>
  <c r="F100" i="9"/>
  <c r="K61" i="7"/>
  <c r="O60" i="7"/>
  <c r="A102" i="9" l="1"/>
  <c r="F101" i="9"/>
  <c r="K62" i="7"/>
  <c r="O61" i="7"/>
  <c r="A103" i="9" l="1"/>
  <c r="F102" i="9"/>
  <c r="K63" i="7"/>
  <c r="O62" i="7"/>
  <c r="A104" i="9" l="1"/>
  <c r="F103" i="9"/>
  <c r="K64" i="7"/>
  <c r="O63" i="7"/>
  <c r="A105" i="9" l="1"/>
  <c r="F104" i="9"/>
  <c r="K65" i="7"/>
  <c r="O64" i="7"/>
  <c r="A106" i="9" l="1"/>
  <c r="F105" i="9"/>
  <c r="K66" i="7"/>
  <c r="O65" i="7"/>
  <c r="A107" i="9" l="1"/>
  <c r="F106" i="9"/>
  <c r="K67" i="7"/>
  <c r="O66" i="7"/>
  <c r="A108" i="9" l="1"/>
  <c r="F107" i="9"/>
  <c r="K68" i="7"/>
  <c r="O67" i="7"/>
  <c r="A109" i="9" l="1"/>
  <c r="F108" i="9"/>
  <c r="K69" i="7"/>
  <c r="O68" i="7"/>
  <c r="A110" i="9" l="1"/>
  <c r="F109" i="9"/>
  <c r="K70" i="7"/>
  <c r="O69" i="7"/>
  <c r="A111" i="9" l="1"/>
  <c r="F110" i="9"/>
  <c r="K71" i="7"/>
  <c r="O70" i="7"/>
  <c r="A112" i="9" l="1"/>
  <c r="F111" i="9"/>
  <c r="K72" i="7"/>
  <c r="O71" i="7"/>
  <c r="A113" i="9" l="1"/>
  <c r="F112" i="9"/>
  <c r="K73" i="7"/>
  <c r="O72" i="7"/>
  <c r="A114" i="9" l="1"/>
  <c r="F113" i="9"/>
  <c r="K74" i="7"/>
  <c r="O73" i="7"/>
  <c r="A115" i="9" l="1"/>
  <c r="F114" i="9"/>
  <c r="K75" i="7"/>
  <c r="O74" i="7"/>
  <c r="A116" i="9" l="1"/>
  <c r="F115" i="9"/>
  <c r="K76" i="7"/>
  <c r="O75" i="7"/>
  <c r="A117" i="9" l="1"/>
  <c r="F116" i="9"/>
  <c r="K77" i="7"/>
  <c r="O76" i="7"/>
  <c r="A118" i="9" l="1"/>
  <c r="F117" i="9"/>
  <c r="K78" i="7"/>
  <c r="O77" i="7"/>
  <c r="A119" i="9" l="1"/>
  <c r="F118" i="9"/>
  <c r="K79" i="7"/>
  <c r="O78" i="7"/>
  <c r="A120" i="9" l="1"/>
  <c r="F120" i="9" s="1"/>
  <c r="F119" i="9"/>
  <c r="K80" i="7"/>
  <c r="O79" i="7"/>
  <c r="K81" i="7" l="1"/>
  <c r="O80" i="7"/>
  <c r="K82" i="7" l="1"/>
  <c r="O81" i="7"/>
  <c r="K83" i="7" l="1"/>
  <c r="O82" i="7"/>
  <c r="K84" i="7" l="1"/>
  <c r="O83" i="7"/>
  <c r="K85" i="7" l="1"/>
  <c r="O84" i="7"/>
  <c r="K86" i="7" l="1"/>
  <c r="O85" i="7"/>
  <c r="K87" i="7" l="1"/>
  <c r="O86" i="7"/>
  <c r="K88" i="7" l="1"/>
  <c r="O87" i="7"/>
  <c r="K89" i="7" l="1"/>
  <c r="O88" i="7"/>
  <c r="K90" i="7" l="1"/>
  <c r="O89" i="7"/>
  <c r="K91" i="7" l="1"/>
  <c r="O90" i="7"/>
  <c r="K92" i="7" l="1"/>
  <c r="O91" i="7"/>
  <c r="K93" i="7" l="1"/>
  <c r="O92" i="7"/>
  <c r="K94" i="7" l="1"/>
  <c r="O93" i="7"/>
  <c r="K95" i="7" l="1"/>
  <c r="O94" i="7"/>
  <c r="K96" i="7" l="1"/>
  <c r="O95" i="7"/>
  <c r="K97" i="7" l="1"/>
  <c r="O96" i="7"/>
  <c r="K98" i="7" l="1"/>
  <c r="O97" i="7"/>
  <c r="K99" i="7" l="1"/>
  <c r="O98" i="7"/>
  <c r="K100" i="7" l="1"/>
  <c r="O99" i="7"/>
  <c r="K101" i="7" l="1"/>
  <c r="O100" i="7"/>
  <c r="K102" i="7" l="1"/>
  <c r="O101" i="7"/>
  <c r="K103" i="7" l="1"/>
  <c r="O102" i="7"/>
  <c r="K104" i="7" l="1"/>
  <c r="O103" i="7"/>
  <c r="K105" i="7" l="1"/>
  <c r="O104" i="7"/>
  <c r="K106" i="7" l="1"/>
  <c r="O105" i="7"/>
  <c r="K107" i="7" l="1"/>
  <c r="O106" i="7"/>
  <c r="K108" i="7" l="1"/>
  <c r="O107" i="7"/>
  <c r="K109" i="7" l="1"/>
  <c r="O108" i="7"/>
  <c r="K110" i="7" l="1"/>
  <c r="O109" i="7"/>
  <c r="K111" i="7" l="1"/>
  <c r="O110" i="7"/>
  <c r="K112" i="7" l="1"/>
  <c r="O111" i="7"/>
  <c r="K113" i="7" l="1"/>
  <c r="O112" i="7"/>
  <c r="K114" i="7" l="1"/>
  <c r="O113" i="7"/>
  <c r="K115" i="7" l="1"/>
  <c r="O114" i="7"/>
  <c r="K116" i="7" l="1"/>
  <c r="O115" i="7"/>
  <c r="K117" i="7" l="1"/>
  <c r="O116" i="7"/>
  <c r="K118" i="7" l="1"/>
  <c r="O117" i="7"/>
  <c r="K119" i="7" l="1"/>
  <c r="O119" i="7" s="1"/>
  <c r="O11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 Amundsen</author>
  </authors>
  <commentList>
    <comment ref="C1" authorId="0" shapeId="0" xr:uid="{CE39FACE-61B2-4A3C-B703-8957AC6CC15B}">
      <text>
        <r>
          <rPr>
            <b/>
            <sz val="9"/>
            <color indexed="81"/>
            <rFont val="Tahoma"/>
            <charset val="1"/>
          </rPr>
          <t>Elizabeth Amundsen:</t>
        </r>
        <r>
          <rPr>
            <sz val="9"/>
            <color indexed="81"/>
            <rFont val="Tahoma"/>
            <charset val="1"/>
          </rPr>
          <t xml:space="preserve">
position may req' extra padding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<sst xmlns="http://schemas.openxmlformats.org/spreadsheetml/2006/main" count="2206" uniqueCount="730">
  <si>
    <t>PUBCSNUM</t>
  </si>
  <si>
    <t>/* Patient ID */</t>
  </si>
  <si>
    <t>REG</t>
  </si>
  <si>
    <t>/* SEER registry */</t>
  </si>
  <si>
    <t>MAR_STAT</t>
  </si>
  <si>
    <t>/* Marital status at diagnosis */</t>
  </si>
  <si>
    <t>RACE1V</t>
  </si>
  <si>
    <t>/* Race/ethnicity */</t>
  </si>
  <si>
    <t>NHIADE</t>
  </si>
  <si>
    <t>/* NHIA Derived Hisp Origin */</t>
  </si>
  <si>
    <t>SEX</t>
  </si>
  <si>
    <t>/* Sex */</t>
  </si>
  <si>
    <t>AGE_DX</t>
  </si>
  <si>
    <t>/* Age at diagnosis */</t>
  </si>
  <si>
    <t>YR_BRTH</t>
  </si>
  <si>
    <t>/* Year of birth */</t>
  </si>
  <si>
    <t>SEQ_NUM</t>
  </si>
  <si>
    <t>/* Sequence number */</t>
  </si>
  <si>
    <t>MDXRECMP</t>
  </si>
  <si>
    <t>/* Month of diagnosis */</t>
  </si>
  <si>
    <t>YEAR_DX</t>
  </si>
  <si>
    <t>/* Year of diagnosis */</t>
  </si>
  <si>
    <t>PRIMSITE</t>
  </si>
  <si>
    <t>/* Primary site ICD-O-2 (1973+) */</t>
  </si>
  <si>
    <t>LATERAL</t>
  </si>
  <si>
    <t>/* Laterality */</t>
  </si>
  <si>
    <t>HISTO2V</t>
  </si>
  <si>
    <t>/* Histologic Type ICD-O-2 */</t>
  </si>
  <si>
    <t>BEHO2V</t>
  </si>
  <si>
    <t>/* Behavior Code ICD-O-2*/</t>
  </si>
  <si>
    <t>HISTO3V</t>
  </si>
  <si>
    <t>/* Histologic Type ICD-O-3 */</t>
  </si>
  <si>
    <t>BEHO3V</t>
  </si>
  <si>
    <t>/* Behavior code ICD-O-3 */</t>
  </si>
  <si>
    <t>GRADE</t>
  </si>
  <si>
    <t>/* Grade */</t>
  </si>
  <si>
    <t>DX_CONF</t>
  </si>
  <si>
    <t>/* Diagnostic confirmation */</t>
  </si>
  <si>
    <t>REPT_SRC</t>
  </si>
  <si>
    <t>/* Type of reporting source */</t>
  </si>
  <si>
    <t>EOD10_SZ</t>
  </si>
  <si>
    <t>/* EOD 10 - size (1988+) */</t>
  </si>
  <si>
    <t>EOD10_EX</t>
  </si>
  <si>
    <t>/* EOD 10 - extension */</t>
  </si>
  <si>
    <t>EOD10_PE</t>
  </si>
  <si>
    <t>/* EOD 10 - path extension */</t>
  </si>
  <si>
    <t>EOD10_ND</t>
  </si>
  <si>
    <t>/* EOD 10 - lymph node */</t>
  </si>
  <si>
    <t>EOD10_PN</t>
  </si>
  <si>
    <t>/* EOD 10 - positive lymph nodes examined */</t>
  </si>
  <si>
    <t>EOD10_NE</t>
  </si>
  <si>
    <t>/* EOD 10 - number of lymph nodes examined */</t>
  </si>
  <si>
    <t>EOD13</t>
  </si>
  <si>
    <t>/* EOD--old 13 digit */</t>
  </si>
  <si>
    <t>EOD2</t>
  </si>
  <si>
    <t>/* EOD--old 2 digit */</t>
  </si>
  <si>
    <t>EOD4</t>
  </si>
  <si>
    <t>/* EOD--old 4 digit */</t>
  </si>
  <si>
    <t>EOD_CODE</t>
  </si>
  <si>
    <t>/* Coding system for EOD */</t>
  </si>
  <si>
    <t>TUMOR_1V</t>
  </si>
  <si>
    <t>/* Tumor marker 1 */</t>
  </si>
  <si>
    <t>TUMOR_2V</t>
  </si>
  <si>
    <t>/* Tumor marker 2 */</t>
  </si>
  <si>
    <t>TUMOR_3V</t>
  </si>
  <si>
    <t>/* Tumor marker 3 */</t>
  </si>
  <si>
    <t>CSTUMSIZ</t>
  </si>
  <si>
    <t>/* CS Tumor size */</t>
  </si>
  <si>
    <t>CSEXTEN</t>
  </si>
  <si>
    <t>/* CS Extension */</t>
  </si>
  <si>
    <t>CSLYMPHN</t>
  </si>
  <si>
    <t>/* CS Lymph Nodes */</t>
  </si>
  <si>
    <t>CSMETSDX</t>
  </si>
  <si>
    <t>/* CS Mets at DX */</t>
  </si>
  <si>
    <t>CS1SITE</t>
  </si>
  <si>
    <t>/* CS Site-Specific Factor 1 */</t>
  </si>
  <si>
    <t>CS2SITE</t>
  </si>
  <si>
    <t>/* CS Site-Specific Factor 2 */</t>
  </si>
  <si>
    <t>CS3SITE</t>
  </si>
  <si>
    <t>/* CS Site-Specific Factor 3 */</t>
  </si>
  <si>
    <t>CS4SITE</t>
  </si>
  <si>
    <t>/* CS Site-Specific Factor 4 */</t>
  </si>
  <si>
    <t>CS5SITE</t>
  </si>
  <si>
    <t>/* CS Site-Specific Factor 5 */</t>
  </si>
  <si>
    <t>CS6SITE</t>
  </si>
  <si>
    <t>/* CS Site-Specific Factor 6 */</t>
  </si>
  <si>
    <t>CS25SITE</t>
  </si>
  <si>
    <t>/* CS Site-Specific Factor 25 */</t>
  </si>
  <si>
    <t>DAJCCT</t>
  </si>
  <si>
    <t>/* Derived AJCC T */</t>
  </si>
  <si>
    <t>DAJCCN</t>
  </si>
  <si>
    <t>/* Derived AJCC N */</t>
  </si>
  <si>
    <t>DAJCCM</t>
  </si>
  <si>
    <t>/* Derived AJCC M */</t>
  </si>
  <si>
    <t>DAJCCSTG</t>
  </si>
  <si>
    <t>/* Derived AJCC Stage Group */</t>
  </si>
  <si>
    <t>DSS1977S</t>
  </si>
  <si>
    <t>/* Derived SS1977 */</t>
  </si>
  <si>
    <t>DSS2000S</t>
  </si>
  <si>
    <t>/* Derived SS2000 */</t>
  </si>
  <si>
    <t>DAJCCFL</t>
  </si>
  <si>
    <t>/* Derived AJCC - flag */</t>
  </si>
  <si>
    <t>CSVFIRST</t>
  </si>
  <si>
    <t>/* CS Version Input Original */</t>
  </si>
  <si>
    <t>CSVLATES</t>
  </si>
  <si>
    <t>/* CS Version Derived */</t>
  </si>
  <si>
    <t>CSVCURRENT</t>
  </si>
  <si>
    <t>/* CS Version Input Current */</t>
  </si>
  <si>
    <t>SURGPRIF</t>
  </si>
  <si>
    <t>/* RX Summ--surg prim site */</t>
  </si>
  <si>
    <t>SURGSCOF</t>
  </si>
  <si>
    <t>/* RX Summ--scope reg LN sur 2003+*/</t>
  </si>
  <si>
    <t>SURGSITF</t>
  </si>
  <si>
    <t>/* RX Summ--surg oth reg/dis */</t>
  </si>
  <si>
    <t>NUMNODES</t>
  </si>
  <si>
    <t>/* Number of lymph nodes */</t>
  </si>
  <si>
    <t>NO_SURG</t>
  </si>
  <si>
    <t>/* Reason no cancer-directed surgery */</t>
  </si>
  <si>
    <t>SS_SURG</t>
  </si>
  <si>
    <t>/* Site specific surgery (1983-1997) */</t>
  </si>
  <si>
    <t>SURGSCOP</t>
  </si>
  <si>
    <t>/* Scope of lymph node surgery 98-02 */</t>
  </si>
  <si>
    <t>SURGSITE</t>
  </si>
  <si>
    <t>/* Surgery to other sites */</t>
  </si>
  <si>
    <t>REC_NO</t>
  </si>
  <si>
    <t>/* Record number */</t>
  </si>
  <si>
    <t>TYPE_FU</t>
  </si>
  <si>
    <t>/* Type of followup expected */</t>
  </si>
  <si>
    <t>AGE_1REC</t>
  </si>
  <si>
    <t>/* Age recode &lt;1 year olds */</t>
  </si>
  <si>
    <t>SITERWHO</t>
  </si>
  <si>
    <t>/* Site recode ICD-O-3/WHO 2008 */</t>
  </si>
  <si>
    <t>ICDOTO9V</t>
  </si>
  <si>
    <t>/* Recode ICD-O-2 to 9 */</t>
  </si>
  <si>
    <t>ICDOT10V</t>
  </si>
  <si>
    <t>/* Recode ICD-O-2 to 10 */</t>
  </si>
  <si>
    <t>ICCC3WHO</t>
  </si>
  <si>
    <t>/* ICCC site recode ICD-O-3/WHO 2008 */</t>
  </si>
  <si>
    <t>ICCC3XWHO</t>
  </si>
  <si>
    <t>/* ICCC site rec extended ICD-O-3/ WHO 2008 */</t>
  </si>
  <si>
    <t>BEHTREND</t>
  </si>
  <si>
    <t>/* Behavior recode for analysis */</t>
  </si>
  <si>
    <t>HISTREC</t>
  </si>
  <si>
    <t>/* Broad Histology recode */</t>
  </si>
  <si>
    <t>HISTRECB</t>
  </si>
  <si>
    <t>/* Brain recode */</t>
  </si>
  <si>
    <t>CS0204SCHEMA</t>
  </si>
  <si>
    <t>/* CS Schema v0204*/</t>
  </si>
  <si>
    <t>RAC_RECA</t>
  </si>
  <si>
    <t>/* Race recode A */</t>
  </si>
  <si>
    <t>RAC_RECY</t>
  </si>
  <si>
    <t>/* Race recode Y */</t>
  </si>
  <si>
    <t>ORIGRECB</t>
  </si>
  <si>
    <t>/* Origin Recode NHIA */</t>
  </si>
  <si>
    <t>HST_STGA</t>
  </si>
  <si>
    <t>/* SEER historic stage A */</t>
  </si>
  <si>
    <t>AJCC_STG</t>
  </si>
  <si>
    <t>/* AJCC stage 3rd edition (1988+) */</t>
  </si>
  <si>
    <t>AJ_3SEER</t>
  </si>
  <si>
    <t>/* SEER modified AJCC stage 3rd ed (1988+) */</t>
  </si>
  <si>
    <t>SSS77VZ</t>
  </si>
  <si>
    <t>/* SEER Summary Stage 1977 (1995-2000) */</t>
  </si>
  <si>
    <t>SSSM2KPZ</t>
  </si>
  <si>
    <t>/* SEER Summary Stage 2000 2000 (2001-2003) */</t>
  </si>
  <si>
    <t>FIRSTPRM</t>
  </si>
  <si>
    <t>/* First malignant primary indicator */</t>
  </si>
  <si>
    <t>ST_CNTY</t>
  </si>
  <si>
    <t>/* State-county recode */</t>
  </si>
  <si>
    <t>CODPUB</t>
  </si>
  <si>
    <t>/* Cause of death to SEER site recode */</t>
  </si>
  <si>
    <t>CODPUBKM</t>
  </si>
  <si>
    <t>/* COD to site rec KM */</t>
  </si>
  <si>
    <t>STAT_REC</t>
  </si>
  <si>
    <t>/* Vital status recode (study cutoff used) */</t>
  </si>
  <si>
    <t>IHSLINK</t>
  </si>
  <si>
    <t>/* IHS link */</t>
  </si>
  <si>
    <t>SUMM2K</t>
  </si>
  <si>
    <t>/* Historic SSG 2000 Stage */</t>
  </si>
  <si>
    <t>AYASITERWHO</t>
  </si>
  <si>
    <t>/* AYA site recode/WHO 2008 */</t>
  </si>
  <si>
    <t>LYMSUBRWHO</t>
  </si>
  <si>
    <t>/* Lymphoma subtype recode/WHO 2008 */</t>
  </si>
  <si>
    <t>VSRTSADX</t>
  </si>
  <si>
    <t>/* SEER cause of death classification */</t>
  </si>
  <si>
    <t>ODTHCLASS</t>
  </si>
  <si>
    <t>/* SEER other cause of death classification */</t>
  </si>
  <si>
    <t>CSTSEVAL</t>
  </si>
  <si>
    <t>/* CS EXT/Size Eval */</t>
  </si>
  <si>
    <t>CSRGEVAL</t>
  </si>
  <si>
    <t>/* CS Nodes Eval */</t>
  </si>
  <si>
    <t>CSMTEVAL</t>
  </si>
  <si>
    <t>/* CS Mets Eval */</t>
  </si>
  <si>
    <t>INTPRIM</t>
  </si>
  <si>
    <t>/* Primary by International Rules */</t>
  </si>
  <si>
    <t>ERSTATUS</t>
  </si>
  <si>
    <t>/* ER Status Recode Breast Cancer (1990+)*/</t>
  </si>
  <si>
    <t>PRSTATUS</t>
  </si>
  <si>
    <t>/* PR Status Recode Breast Cancer (1990+)*/</t>
  </si>
  <si>
    <t>CSSCHEMA</t>
  </si>
  <si>
    <t>/* CS Schema - AJCC 6th Edition */</t>
  </si>
  <si>
    <t>CS8SITE</t>
  </si>
  <si>
    <t>/* Cs Site-specific Factor 8 */</t>
  </si>
  <si>
    <t>CS10SITE</t>
  </si>
  <si>
    <t>/* CS Site-Specific Factor 10*/</t>
  </si>
  <si>
    <t>CS11SITE</t>
  </si>
  <si>
    <t>/* CS Site-Specific Factor 11*/</t>
  </si>
  <si>
    <t>CS13SITE</t>
  </si>
  <si>
    <t>/* CS Site-Specific Factor 13*/</t>
  </si>
  <si>
    <t>CS15SITE</t>
  </si>
  <si>
    <t>/* CS Site-Specific Factor 15*/</t>
  </si>
  <si>
    <t>CS16SITE</t>
  </si>
  <si>
    <t>/* CS Site-Specific Factor 16*/</t>
  </si>
  <si>
    <t>VASINV</t>
  </si>
  <si>
    <t>/* Lymph-vascular Invasion (2004+)*/</t>
  </si>
  <si>
    <t>SRV_TIME_MON</t>
  </si>
  <si>
    <t>/* Survival months */</t>
  </si>
  <si>
    <t>SRV_TIME_MON_FLAG</t>
  </si>
  <si>
    <t>/* Survival months flag */</t>
  </si>
  <si>
    <t>INSREC_PUB</t>
  </si>
  <si>
    <t>/* Insurance Recode (2007+) */</t>
  </si>
  <si>
    <t>DAJCC7T</t>
  </si>
  <si>
    <t>/* Derived AJCC T 7th ed */</t>
  </si>
  <si>
    <t>DAJCC7N</t>
  </si>
  <si>
    <t>/* Derived AJCC N 7th ed */</t>
  </si>
  <si>
    <t>DAJCC7M</t>
  </si>
  <si>
    <t>/* Derived AJCC M 7th ed */</t>
  </si>
  <si>
    <t>DAJCC7STG</t>
  </si>
  <si>
    <t>/* Derived AJCC 7 Stage Group */</t>
  </si>
  <si>
    <t>ADJTM_6VALUE</t>
  </si>
  <si>
    <t>/* Adjusted AJCC 6th T (1988+) */</t>
  </si>
  <si>
    <t>ADJNM_6VALUE</t>
  </si>
  <si>
    <t>/* Adjusted AJCC 6th N (1988+) */</t>
  </si>
  <si>
    <t>ADJM_6VALUE</t>
  </si>
  <si>
    <t>/* Adjusted AJCC 6th M (1988+) */</t>
  </si>
  <si>
    <t>ADJAJCCSTG</t>
  </si>
  <si>
    <t>/* Adjusted AJCC 6th Stage (1988+) */</t>
  </si>
  <si>
    <t>CS7SITE</t>
  </si>
  <si>
    <t>/* CS Site-Specific Factor 7 */</t>
  </si>
  <si>
    <t>CS9SITE</t>
  </si>
  <si>
    <t>/* CS Site-specific Factor 9 */</t>
  </si>
  <si>
    <t>CS12SITE</t>
  </si>
  <si>
    <t>/* CS Site-Specific Factor 12 */</t>
  </si>
  <si>
    <t>HER2</t>
  </si>
  <si>
    <t>/* Derived HER2 Recode (2010+) */</t>
  </si>
  <si>
    <t>BRST_SUB</t>
  </si>
  <si>
    <t>/* Breast Subtype (2010+) */</t>
  </si>
  <si>
    <t>ANNARBOR</t>
  </si>
  <si>
    <t>/* Lymphoma - Ann Arbor Stage (1983+) */</t>
  </si>
  <si>
    <t>CSMETSDXB_PUB</t>
  </si>
  <si>
    <t>/* CS mets at DX-bone (2010+) */</t>
  </si>
  <si>
    <t>CSMETSDXBR_PUB</t>
  </si>
  <si>
    <t>/* CS mets at DX-brain (2010+) */</t>
  </si>
  <si>
    <t>CSMETSDXLIV_PUB</t>
  </si>
  <si>
    <t>/* CS mets at DX-liver (2010+) */</t>
  </si>
  <si>
    <t>CSMETSDXLUNG_PUB</t>
  </si>
  <si>
    <t>/* CS mets at DX-lung (2010+) */</t>
  </si>
  <si>
    <t>T_VALUE</t>
  </si>
  <si>
    <t>/* T value - based on AJCC 3rd (1988-2003) */</t>
  </si>
  <si>
    <t>N_VALUE</t>
  </si>
  <si>
    <t>/* N value - based on AJCC 3rd (1988-2003) */</t>
  </si>
  <si>
    <t>M_VALUE</t>
  </si>
  <si>
    <t>/* M value - based on AJCC 3rd (1988-2003) */</t>
  </si>
  <si>
    <t>MALIGCOUNT</t>
  </si>
  <si>
    <t>/* Total number of in situ/malignant tumors for patient */</t>
  </si>
  <si>
    <t>BENBORDCOUNT</t>
  </si>
  <si>
    <t>/* Total number of benign/borderline tumors for patient */</t>
  </si>
  <si>
    <t>var name</t>
  </si>
  <si>
    <t>var size</t>
  </si>
  <si>
    <t>pos</t>
  </si>
  <si>
    <t>code text</t>
  </si>
  <si>
    <t>('SEER registry', [], [], 'categorical'),</t>
  </si>
  <si>
    <t xml:space="preserve">    ('Race/ethnicity', [], [], 'categorical'),</t>
  </si>
  <si>
    <t xml:space="preserve">    ('NHIA Derived Hisp Origin', [], [], 'categorical'),</t>
  </si>
  <si>
    <t xml:space="preserve">    ('Sex', [], [], 'categorical'),</t>
  </si>
  <si>
    <t xml:space="preserve">    ('Month of diagnosis', [], [], 'categorical'),</t>
  </si>
  <si>
    <t xml:space="preserve">    ('Primary site ICD-O-2 (1973+)', [], [], 'categorical'),</t>
  </si>
  <si>
    <t xml:space="preserve">    ('Laterality', [], [], 'categorical'),</t>
  </si>
  <si>
    <t xml:space="preserve">    ('Histologic Type ICD-O-2', [], [], 'categorical'),</t>
  </si>
  <si>
    <t xml:space="preserve">    ('Behavior Code ICD-O-2', [], [], 'categorical'),</t>
  </si>
  <si>
    <t xml:space="preserve">    ('Histologic Type ICD-O-3', [], [], 'categorical'),</t>
  </si>
  <si>
    <t xml:space="preserve">    ('Behavior code ICD-O-3', [], [], 'categorical'),</t>
  </si>
  <si>
    <t xml:space="preserve">    ('Grade', [], [], 'categorical'),</t>
  </si>
  <si>
    <t xml:space="preserve">    ('Type of reporting source', [], [], 'categorical'),</t>
  </si>
  <si>
    <t xml:space="preserve">    ('EOD 10 - size (1988+)', [], [], 'categorical'),</t>
  </si>
  <si>
    <t xml:space="preserve">    ('EOD 10 - extension', [], [], 'categorical'),</t>
  </si>
  <si>
    <t xml:space="preserve">    ('EOD 10 - path extension', [], [], 'categorical'),</t>
  </si>
  <si>
    <t xml:space="preserve">    ('EOD 10 - lymph node', [], [], 'categorical'),</t>
  </si>
  <si>
    <t xml:space="preserve">    ('Coding system for EOD', [], [], 'categorical'),</t>
  </si>
  <si>
    <t xml:space="preserve">    ('Tumor marker 1', [], [], 'categorical'),</t>
  </si>
  <si>
    <t xml:space="preserve">    ('Tumor marker 2', [], [], 'categorical'),</t>
  </si>
  <si>
    <t xml:space="preserve">    ('Tumor marker 3', [], [], 'categorical'),</t>
  </si>
  <si>
    <t xml:space="preserve">    ('CS Extension', [], [], 'categorical'),</t>
  </si>
  <si>
    <t xml:space="preserve">    ('CS Lymph Nodes', [], [], 'categorical'),</t>
  </si>
  <si>
    <t xml:space="preserve">    ('CS Mets at DX', [], [], 'categorical'),</t>
  </si>
  <si>
    <t xml:space="preserve">    ('CS Site-Specific Factor 1', [], [], 'categorical'),</t>
  </si>
  <si>
    <t xml:space="preserve">    ('CS Site-Specific Factor 2', [], [], 'categorical'),</t>
  </si>
  <si>
    <t xml:space="preserve">    ('CS Site-Specific Factor 3', [], [], 'categorical'),</t>
  </si>
  <si>
    <t xml:space="preserve">    ('CS Site-Specific Factor 4', [], [], 'categorical'),</t>
  </si>
  <si>
    <t xml:space="preserve">    ('CS Site-Specific Factor 5', [], [], 'categorical'),</t>
  </si>
  <si>
    <t xml:space="preserve">    ('CS Site-Specific Factor 6', [], [], 'categorical'),</t>
  </si>
  <si>
    <t xml:space="preserve">    ('CS Site-Specific Factor 25', [], [], 'categorical'),</t>
  </si>
  <si>
    <t xml:space="preserve">    ('Derived AJCC T', [], [], 'categorical'),</t>
  </si>
  <si>
    <t xml:space="preserve">    ('Derived AJCC N', [], [], 'categorical'),</t>
  </si>
  <si>
    <t xml:space="preserve">    ('Derived AJCC M', [], [], 'categorical'),</t>
  </si>
  <si>
    <t xml:space="preserve">    ('Derived AJCC Stage Group', [], [], 'categorical'),</t>
  </si>
  <si>
    <t xml:space="preserve">    ('Derived SS1977', [], [], 'categorical'),</t>
  </si>
  <si>
    <t xml:space="preserve">    ('Derived SS2000', [], [], 'categorical'),</t>
  </si>
  <si>
    <t xml:space="preserve">    ('Derived AJCC - flag', [], [], 'categorical'),</t>
  </si>
  <si>
    <t xml:space="preserve">    ('CS Version Input Original', [], [], 'categorical'),</t>
  </si>
  <si>
    <t xml:space="preserve">    ('CS Version Derived', [], [], 'categorical'),</t>
  </si>
  <si>
    <t xml:space="preserve">    ('CS Version Input Current', [], [], 'categorical'),</t>
  </si>
  <si>
    <t xml:space="preserve">    ('Site recode ICD-O-3/WHO 2008', [], [], 'categorical'),</t>
  </si>
  <si>
    <t xml:space="preserve">    ('Recode ICD-O-2 to 9', [], [], 'categorical'),</t>
  </si>
  <si>
    <t xml:space="preserve">    ('Recode ICD-O-2 to 10', [], [], 'categorical'),</t>
  </si>
  <si>
    <t xml:space="preserve">    ('ICCC site recode ICD-O-3/WHO 2008', [], [], 'categorical'),</t>
  </si>
  <si>
    <t xml:space="preserve">    ('ICCC site rec extended ICD-O-3/ WHO 2008', [], [], 'categorical'),</t>
  </si>
  <si>
    <t xml:space="preserve">    ('Behavior recode for analysis', [], [], 'categorical'),</t>
  </si>
  <si>
    <t xml:space="preserve">    ('Broad Histology recode', [], [], 'categorical'),</t>
  </si>
  <si>
    <t xml:space="preserve">    ('Brain recode', [], [], 'categorical'),</t>
  </si>
  <si>
    <t xml:space="preserve">    ('CS Schema v0204', [], [], 'categorical'),</t>
  </si>
  <si>
    <t xml:space="preserve">    ('Race recode A', [], [], 'categorical'),</t>
  </si>
  <si>
    <t xml:space="preserve">    ('Race recode Y', [], [], 'categorical'),</t>
  </si>
  <si>
    <t xml:space="preserve">    ('Origin Recode NHIA', [], [], 'categorical'),</t>
  </si>
  <si>
    <t xml:space="preserve">    ('SEER historic stage A', [], [], 'categorical'),</t>
  </si>
  <si>
    <t xml:space="preserve">    ('AJCC stage 3rd edition (1988+)', [], [], 'categorical'),</t>
  </si>
  <si>
    <t xml:space="preserve">    ('SEER modified AJCC stage 3rd ed (1988+)', [], [], 'categorical'),</t>
  </si>
  <si>
    <t xml:space="preserve">    ('SEER Summary Stage 1977 (1995-2000)', [], [], 'categorical'),</t>
  </si>
  <si>
    <t xml:space="preserve">    ('SEER Summary Stage 2000 2000 (2001-2003)', [], [], 'categorical'),</t>
  </si>
  <si>
    <t xml:space="preserve">    ('First malignant primary indicator', [], [], 'categorical'),</t>
  </si>
  <si>
    <t xml:space="preserve">    ('State-county recode', [], [], 'categorical'),</t>
  </si>
  <si>
    <t xml:space="preserve">    ('IHS link', [], [], 'categorical'),</t>
  </si>
  <si>
    <t xml:space="preserve">    ('Historic SSG 2000 Stage', [], [], 'categorical'),</t>
  </si>
  <si>
    <t xml:space="preserve">    ('AYA site recode/WHO 2008', [], [], 'categorical'),</t>
  </si>
  <si>
    <t xml:space="preserve">    ('Lymphoma subtype recode/WHO 2008', [], [], 'categorical'),</t>
  </si>
  <si>
    <t xml:space="preserve">    ('Primary by International Rules', [], [], 'categorical'),</t>
  </si>
  <si>
    <t xml:space="preserve">    ('ER Status Recode Breast Cancer (1990+)', [], [], 'categorical'),</t>
  </si>
  <si>
    <t xml:space="preserve">    ('PR Status Recode Breast Cancer (1990+)', [], [], 'categorical'),</t>
  </si>
  <si>
    <t xml:space="preserve">    ('CS Schema - AJCC 6th Edition', [], [], 'categorical'),</t>
  </si>
  <si>
    <t xml:space="preserve">    ('Cs Site-specific Factor 8', [], [], 'categorical'),</t>
  </si>
  <si>
    <t xml:space="preserve">    ('CS Site-Specific Factor 10', [], [], 'categorical'),</t>
  </si>
  <si>
    <t xml:space="preserve">    ('CS Site-Specific Factor 11', [], [], 'categorical'),</t>
  </si>
  <si>
    <t xml:space="preserve">    ('CS Site-Specific Factor 13', [], [], 'categorical'),</t>
  </si>
  <si>
    <t xml:space="preserve">    ('CS Site-Specific Factor 15', [], [], 'categorical'),</t>
  </si>
  <si>
    <t xml:space="preserve">    ('CS Site-Specific Factor 16', [], [], 'categorical'),</t>
  </si>
  <si>
    <t xml:space="preserve">    ('Lymph-vascular Invasion (2004+)', [], [], 'categorical'),</t>
  </si>
  <si>
    <t xml:space="preserve">    ('Insurance Recode (2007+)', [], [], 'categorical'),</t>
  </si>
  <si>
    <t xml:space="preserve">    ('Derived AJCC T 7th ed', [], [], 'categorical'),</t>
  </si>
  <si>
    <t xml:space="preserve">    ('Derived AJCC N 7th ed', [], [], 'categorical'),</t>
  </si>
  <si>
    <t xml:space="preserve">    ('Derived AJCC M 7th ed', [], [], 'categorical'),</t>
  </si>
  <si>
    <t xml:space="preserve">    ('Derived AJCC 7 Stage Group', [], [], 'categorical'),</t>
  </si>
  <si>
    <t xml:space="preserve">    ('Adjusted AJCC 6th T (1988+)', [], [], 'categorical'),</t>
  </si>
  <si>
    <t xml:space="preserve">    ('Adjusted AJCC 6th N (1988+)', [], [], 'categorical'),</t>
  </si>
  <si>
    <t xml:space="preserve">    ('Adjusted AJCC 6th M (1988+)', [], [], 'categorical'),</t>
  </si>
  <si>
    <t xml:space="preserve">    ('Adjusted AJCC 6th Stage (1988+)', [], [], 'categorical'),</t>
  </si>
  <si>
    <t xml:space="preserve">    ('CS Site-Specific Factor 7', [], [], 'categorical'),</t>
  </si>
  <si>
    <t xml:space="preserve">    ('CS Site-specific Factor 9', [], [], 'categorical'),</t>
  </si>
  <si>
    <t xml:space="preserve">    ('CS Site-Specific Factor 12', [], [], 'categorical'),</t>
  </si>
  <si>
    <t xml:space="preserve">    ('Derived HER2 Recode (2010+)', [], [], 'categorical'),</t>
  </si>
  <si>
    <t xml:space="preserve">    ('Breast Subtype (2010+)', [], [], 'categorical'),</t>
  </si>
  <si>
    <t xml:space="preserve">    ('Lymphoma - Ann Arbor Stage (1983+)', [], [], 'categorical'),</t>
  </si>
  <si>
    <t xml:space="preserve">    ('CS mets at DX-bone (2010+)', [], [], 'categorical'),</t>
  </si>
  <si>
    <t xml:space="preserve">    ('CS mets at DX-brain (2010+)', [], [], 'categorical'),</t>
  </si>
  <si>
    <t xml:space="preserve">    ('CS mets at DX-liver (2010+)', [], [], 'categorical'),</t>
  </si>
  <si>
    <t xml:space="preserve">    ('CS mets at DX-lung (2010+)', [], [], 'categorical'),</t>
  </si>
  <si>
    <t xml:space="preserve">    ('T value - based on AJCC 3rd (1988-2003)', [], [], 'categorical'),</t>
  </si>
  <si>
    <t xml:space="preserve">    ('N value - based on AJCC 3rd (1988-2003)', [], [], 'categorical'),</t>
  </si>
  <si>
    <t xml:space="preserve">    ('M value - based on AJCC 3rd (1988-2003)', [], [], 'categorical'),</t>
  </si>
  <si>
    <t xml:space="preserve">    ('Age at diagnosis', [(fc.encode_values, [[-1, 999]])], [], 'continuous'),</t>
  </si>
  <si>
    <t xml:space="preserve">    ('Year of birth', [(fc.encode_values, [[-1]])], [], 'continuous'),</t>
  </si>
  <si>
    <t xml:space="preserve">    ('Year of diagnosis', [(fc.encode_values, [[-1]])], [], 'continuous'),</t>
  </si>
  <si>
    <t xml:space="preserve">    ('EOD 10 - positive lymph nodes examined', [(fc.encode_values, [[-1, 90, 95, 97, 98, 99]])], [], 'continuous'),</t>
  </si>
  <si>
    <t xml:space="preserve">    ('EOD 10 - number of lymph nodes examined', [(fc.encode_values, [[-1, 90, 95, 96, 97, 98, 99]])], [], 'continuous'),</t>
  </si>
  <si>
    <t xml:space="preserve">    ('Age recode &lt;1 year olds', [(fc.encode_values, [[-1, 99]])], [], 'continuous'),</t>
  </si>
  <si>
    <t xml:space="preserve">    ('Sequence number', [(fc.map_values, [{0: 1, 60: 61}])], [], 'categorical'),</t>
  </si>
  <si>
    <t xml:space="preserve">    ('SEER cause of death classification', [], [], 'target'),</t>
  </si>
  <si>
    <t xml:space="preserve">    ('Survival months', [], [], 'target'),</t>
  </si>
  <si>
    <t xml:space="preserve">    ('Patient ID', [], [], 'remove'),</t>
  </si>
  <si>
    <t xml:space="preserve">    ('Survival months flag', [], [], 'remove'),</t>
  </si>
  <si>
    <t xml:space="preserve">    ('Record number', [], [], 'remove'),</t>
  </si>
  <si>
    <t xml:space="preserve">    ('Type of followup expected', [], [], 'remove'),</t>
  </si>
  <si>
    <t xml:space="preserve">    ('EOD--old 13 digit', [], [], 'remove'),</t>
  </si>
  <si>
    <t xml:space="preserve">    ('EOD--old 2 digit', [], [], 'remove'),</t>
  </si>
  <si>
    <t xml:space="preserve">    ('EOD--old 4 digit', [], [], 'remove'),</t>
  </si>
  <si>
    <t xml:space="preserve">    ('Diagnostic confirmation', [], [], 'remove'),</t>
  </si>
  <si>
    <t xml:space="preserve">    ('Cause of death to SEER site recode', [], [], 'remove'),</t>
  </si>
  <si>
    <t xml:space="preserve">    ('SEER other cause of death classification', [], [], 'remove'),</t>
  </si>
  <si>
    <t xml:space="preserve">    ('COD to site rec KM', [], [], 'remove'),</t>
  </si>
  <si>
    <t xml:space="preserve">    ('Vital status recode (study cutoff used)', [], [], 'remove'),</t>
  </si>
  <si>
    <t xml:space="preserve">    ('Total number of in situ/malignant tumors for patient', [], [], 'remove'),</t>
  </si>
  <si>
    <t xml:space="preserve">    ('Total number of benign/borderline tumors for patient', [], [], 'remove'),</t>
  </si>
  <si>
    <t xml:space="preserve">    ('RX Summ--surg prim site', [], [], 'remove'),</t>
  </si>
  <si>
    <t xml:space="preserve">    ('RX Summ--scope reg LN sur 2003+', [], [], 'remove'),</t>
  </si>
  <si>
    <t xml:space="preserve">    ('RX Summ--surg oth reg/dis', [], [], 'remove'),</t>
  </si>
  <si>
    <t xml:space="preserve">    ('Number of lymph nodes', [], [], 'remove'),</t>
  </si>
  <si>
    <t xml:space="preserve">    ('Reason no cancer-directed surgery', [], [], 'remove'),</t>
  </si>
  <si>
    <t xml:space="preserve">    ('Site specific surgery (1983-1997)', [], [], 'remove'),</t>
  </si>
  <si>
    <t xml:space="preserve">    ('Scope of lymph node surgery 98-02', [], [], 'remove'),</t>
  </si>
  <si>
    <t xml:space="preserve">    ('Surgery to other sites', [], [], 'remove'),</t>
  </si>
  <si>
    <t xml:space="preserve">    ('CS EXT/Size Eval', [], [], 'remove'),</t>
  </si>
  <si>
    <t xml:space="preserve">    ('CS Nodes Eval', [], [], 'remove'),</t>
  </si>
  <si>
    <t xml:space="preserve">    ('CS Mets Eval', [], [], 'remove')</t>
  </si>
  <si>
    <t>('Marital status at diagnosis', [], [], 'categorical'),</t>
  </si>
  <si>
    <t>removed</t>
  </si>
  <si>
    <t>if removed, reason</t>
  </si>
  <si>
    <t>yes</t>
  </si>
  <si>
    <t>irrelevancy</t>
  </si>
  <si>
    <t>compounded info</t>
  </si>
  <si>
    <t>post-dx</t>
  </si>
  <si>
    <t>treatment</t>
  </si>
  <si>
    <t xml:space="preserve">    ('CS Tumor size', [(fc.encode_values, [[-1, 989, 990, 991, 992, 993, 994, 995, 996, 997, 998, 999, 888]])], [], 'continuous'),</t>
  </si>
  <si>
    <t>specification text</t>
  </si>
  <si>
    <t>Patient ID</t>
  </si>
  <si>
    <t>Marital status at diagnosis</t>
  </si>
  <si>
    <t>Race/ethnicity</t>
  </si>
  <si>
    <t>Sex</t>
  </si>
  <si>
    <t>Sequence number</t>
  </si>
  <si>
    <t>Year of diagnosis</t>
  </si>
  <si>
    <t>Primary Site</t>
  </si>
  <si>
    <t>Laterality</t>
  </si>
  <si>
    <t>Histologic Type ICD-O-3</t>
  </si>
  <si>
    <t>Behavior code ICD-O-3</t>
  </si>
  <si>
    <t>Grade Recode (thru 2017)</t>
  </si>
  <si>
    <t>Diagnostic Confirmation</t>
  </si>
  <si>
    <t>Type of Reporting Source</t>
  </si>
  <si>
    <t>EOD 10 - size (1988-2003)</t>
  </si>
  <si>
    <t>EOD 10 - extent (1988-2003)</t>
  </si>
  <si>
    <t>EOD 10 - Prostate path ext (1995-2003)</t>
  </si>
  <si>
    <t>EOD 10 - nodes (1988-2003)</t>
  </si>
  <si>
    <t>Coding system-EOD (1973-2003)</t>
  </si>
  <si>
    <t>Tumor marker 1 (1990-2003)</t>
  </si>
  <si>
    <t>Tumor marker 2 (1990-2003)</t>
  </si>
  <si>
    <t>Tumor marker 3 (1998-2003)</t>
  </si>
  <si>
    <t>CS tumor size (2004-2015)</t>
  </si>
  <si>
    <t>CS extension (2004-2015)</t>
  </si>
  <si>
    <t>CS lymph nodes (2004-2015)</t>
  </si>
  <si>
    <t>CS mets at dx (2004-2015)</t>
  </si>
  <si>
    <t>CS site-specific factor 1 (2004-2017 varying by schema)</t>
  </si>
  <si>
    <t>CS site-specific factor 2 (2004-2017 varying by schema)</t>
  </si>
  <si>
    <t>CS site-specific factor 3 (2004-2017 varying by schema)</t>
  </si>
  <si>
    <t>CS site-specific factor 4 (2004-2017 varying by schema)</t>
  </si>
  <si>
    <t>CS site-specific factor 5 (2004-2017 varying by schema)</t>
  </si>
  <si>
    <t>CS site-specific factor 6 (2004-2017 varying by schema)</t>
  </si>
  <si>
    <t>CS site-specific factor 25 (2004-2017 varying by schema)</t>
  </si>
  <si>
    <t>Derived AJCC T, 6th ed (2004-2015)</t>
  </si>
  <si>
    <t>Derived AJCC N, 6th ed (2004-2015)</t>
  </si>
  <si>
    <t>Derived AJCC M, 6th ed (2004-2015)</t>
  </si>
  <si>
    <t>Derived AJCC Stage Group, 6th ed (2004-2015)</t>
  </si>
  <si>
    <t>CS version input original (2004-2015)</t>
  </si>
  <si>
    <t>CS version derived (2004-2015)</t>
  </si>
  <si>
    <t>CS version input current (2004-2015)</t>
  </si>
  <si>
    <t>RX Summ--Surg Prim Site (1998+)</t>
  </si>
  <si>
    <t>RX Summ--Scope Reg LN Sur (2003+)</t>
  </si>
  <si>
    <t>RX Summ--Surg Oth Reg/Dis (2003+)</t>
  </si>
  <si>
    <t>Reason no cancer-directed surgery</t>
  </si>
  <si>
    <t>Site specific surgery (1973-1997 varying detail by year and site)</t>
  </si>
  <si>
    <t>Scope of reg lymph nd surg (1998-2002)</t>
  </si>
  <si>
    <t>Surgery of oth reg/dis sites (1998-2002)</t>
  </si>
  <si>
    <t>Record number recode</t>
  </si>
  <si>
    <t>Age recode with &lt;1 year olds</t>
  </si>
  <si>
    <t>Site recode ICD-O-3/WHO 2008</t>
  </si>
  <si>
    <t>ICCC site recode 3rd edition/IARC 2017</t>
  </si>
  <si>
    <t>ICCC site recode extended 3rd edition/IARC 2017</t>
  </si>
  <si>
    <t>Behavior recode for analysis</t>
  </si>
  <si>
    <t>Histology recode - broad groupings</t>
  </si>
  <si>
    <t>TNM 7/CS v0204+ Schema (thru 2017)</t>
  </si>
  <si>
    <t>Race recode (W, B, AI, API)</t>
  </si>
  <si>
    <t>Race recode (White, Black, Other)</t>
  </si>
  <si>
    <t>Origin recode NHIA (Hispanic, Non-Hisp)</t>
  </si>
  <si>
    <t>SEER historic stage A (1973-2015)</t>
  </si>
  <si>
    <t>AJCC stage 3rd edition (1988-2003)</t>
  </si>
  <si>
    <t>SEER modified AJCC stage 3rd (1988-2003)</t>
  </si>
  <si>
    <t>Summary stage 2000 (1998-2017)</t>
  </si>
  <si>
    <t>First malignant primary indicator</t>
  </si>
  <si>
    <t>COD to site recode</t>
  </si>
  <si>
    <t>COD to site rec KM</t>
  </si>
  <si>
    <t>Vital status recode (study cutoff used)</t>
  </si>
  <si>
    <t>IHS Link</t>
  </si>
  <si>
    <t>AYA site recode 2020 Revision</t>
  </si>
  <si>
    <t>Lymphoid neoplasm recode 2021 Revision</t>
  </si>
  <si>
    <t>SEER cause-specific death classification</t>
  </si>
  <si>
    <t>SEER other cause of death classification</t>
  </si>
  <si>
    <t>CS Tumor Size/Ext Eval (2004-2015)</t>
  </si>
  <si>
    <t>CS Reg Node Eval (2004-2015)</t>
  </si>
  <si>
    <t>CS Mets Eval (2004-2015)</t>
  </si>
  <si>
    <t>Primary by international rules</t>
  </si>
  <si>
    <t>ER Status Recode Breast Cancer (1990+)</t>
  </si>
  <si>
    <t>PR Status Recode Breast Cancer (1990+)</t>
  </si>
  <si>
    <t>CS Schema - AJCC 6th Edition</t>
  </si>
  <si>
    <t>CS site-specific factor 8 (2004-2017 varying by schema)</t>
  </si>
  <si>
    <t>CS site-specific factor 10 (2004-2017 varying by schema)</t>
  </si>
  <si>
    <t>CS site-specific factor 11 (2004-2017 varying by schema)</t>
  </si>
  <si>
    <t>CS site-specific factor 13 (2004-2017 varying by schema)</t>
  </si>
  <si>
    <t>CS site-specific factor 15 (2004-2017 varying by schema)</t>
  </si>
  <si>
    <t>CS site-specific factor 16 (2004-2017 varying by schema)</t>
  </si>
  <si>
    <t>Lymph-vascular Invasion (2004+ varying by schema)</t>
  </si>
  <si>
    <t>Survival months</t>
  </si>
  <si>
    <t>Survival months flag</t>
  </si>
  <si>
    <t>Derived AJCC T, 7th ed (2010-2015)</t>
  </si>
  <si>
    <t>Derived AJCC N, 7th ed (2010-2015)</t>
  </si>
  <si>
    <t>Derived AJCC M, 7th ed (2010-2015)</t>
  </si>
  <si>
    <t>Derived AJCC Stage Group, 7th ed (2010-2015)</t>
  </si>
  <si>
    <t>Breast - Adjusted AJCC 6th T (1988-2015)</t>
  </si>
  <si>
    <t>Breast - Adjusted AJCC 6th N (1988-2015)</t>
  </si>
  <si>
    <t>Breast - Adjusted AJCC 6th M (1988-2015)</t>
  </si>
  <si>
    <t>Breast - Adjusted AJCC 6th Stage (1988-2015)</t>
  </si>
  <si>
    <t>Adjusted CS site-specific factor 7 (2004-2017 varying by schema)</t>
  </si>
  <si>
    <t>CS site-specific factor 9 (2004-2017 varying by schema)</t>
  </si>
  <si>
    <t>CS site-specific factor 12 (2004-2017 varying by schema)</t>
  </si>
  <si>
    <t>Derived HER2 Recode (2010+)</t>
  </si>
  <si>
    <t>Breast Subtype (2010+)</t>
  </si>
  <si>
    <t>Lymphoma - Ann Arbor Stage (1983-2015)</t>
  </si>
  <si>
    <t>SEER Combined Mets at DX-bone (2010+)</t>
  </si>
  <si>
    <t>SEER Combined Mets at DX-brain (2010+)</t>
  </si>
  <si>
    <t>SEER Combined Mets at DX-liver (2010+)</t>
  </si>
  <si>
    <t>SEER Combined Mets at DX-lung (2010+)</t>
  </si>
  <si>
    <t>T value - based on AJCC 3rd (1988-2003)</t>
  </si>
  <si>
    <t>N value - based on AJCC 3rd (1988-2003)</t>
  </si>
  <si>
    <t>M value - based on AJCC 3rd (1988-2003)</t>
  </si>
  <si>
    <t>Total number of in situ/malignant tumors for patient</t>
  </si>
  <si>
    <t>Total number of benign/borderline tumors for patient</t>
  </si>
  <si>
    <t>SEER*Stat text</t>
  </si>
  <si>
    <t>exact match</t>
  </si>
  <si>
    <t>attributes in code but unavailable (ex: confidentiality, dropped data in recent versions, etc)</t>
  </si>
  <si>
    <t>attributes in code but not exact (document what changes were applied since 2016)</t>
  </si>
  <si>
    <t>document author's exclusions and author's reasons</t>
  </si>
  <si>
    <t>document reasons for my attribute exclusions/modifications</t>
  </si>
  <si>
    <t>only gather data for intersection of author's and my attributes from SEER*Stat</t>
  </si>
  <si>
    <t>entire "Site and Morphology - Historic" category dropped from 2016 to 2023</t>
  </si>
  <si>
    <t>calculate as (age at diagnosis - year of diagnosis), confidentiality</t>
  </si>
  <si>
    <t>drop</t>
  </si>
  <si>
    <t>mod</t>
  </si>
  <si>
    <t>confidentiality, data item not available at individual level</t>
  </si>
  <si>
    <t>originally capped at 130, best available fit is "Single ages and 90+"</t>
  </si>
  <si>
    <t>Age recode with single ages and 90+</t>
  </si>
  <si>
    <t>to_do_mod</t>
  </si>
  <si>
    <t>~</t>
  </si>
  <si>
    <t>Regional nodes positive (1988+)</t>
  </si>
  <si>
    <t>Regional nodes examined (1988+)</t>
  </si>
  <si>
    <t>"For 2004-2015 cases, it is copied from Derived SS2000" (in 2016 same as "SEER summary stage 2000")</t>
  </si>
  <si>
    <t>"Combined Summary Stage field to facilitate stage analyses over time."</t>
  </si>
  <si>
    <t>SEER Combined Summary Stage 2000 (2004-2017)</t>
  </si>
  <si>
    <t>Combined Summary Stage (2004+)</t>
  </si>
  <si>
    <t>(same as 2016's "SEER summary stage 1977"), dropped from 2016 to 2023, only applies to data before 2000</t>
  </si>
  <si>
    <t>(same as 2016's "Derived SS1977"), dropped from 2016 to 2023</t>
  </si>
  <si>
    <t>if not available/exact, reason+notes</t>
  </si>
  <si>
    <t>1 for 2004+, dropped from 2016 to 2023, drop since probably always</t>
  </si>
  <si>
    <t>"Computer Record Format" matches</t>
  </si>
  <si>
    <t>different values but same meaning so feature should affect models in the same way</t>
  </si>
  <si>
    <t>Caution is urged when using this variable due to Medicare eligibility. Dropped from 2016 to 2023</t>
  </si>
  <si>
    <t>updated revision, similar except doesn't incorporate grade</t>
  </si>
  <si>
    <t>FYI, This field is only coded for cases diagnosed 1988-2003. For 2004-2015, similar type of information was collected in CS Tumor Size (2004-2015) in the collaborative stage variables.</t>
  </si>
  <si>
    <t>FYI, this field is only coded for cases diagnosed 1988-2003. For 2004-2015, similar type of information was collected in CS extension (2004-2015) and CS Mets at DX (2004-2015) in the collaborative stage variables.</t>
  </si>
  <si>
    <t>FYI, this field is only coded for prostate cases diagnosed 1995-2003. For 2004+, similar type of information was collected in CS SSF 3 in the collaborative stage variables</t>
  </si>
  <si>
    <t>FYI, this field is only coded for cases diagnosed 1988-2003. For 2004-2015, similar type of information was collected in CS Lymph Nodes (2004-2015) in the collaborative stage variables.</t>
  </si>
  <si>
    <t>updated revision, same type of information but different values</t>
  </si>
  <si>
    <t>switched from WHO 2008 definitions to IARC 2017 definitions, same type of information but different values</t>
  </si>
  <si>
    <t>only differ 126/Blank added for data after 2015</t>
  </si>
  <si>
    <t>no immediately apparent differences</t>
  </si>
  <si>
    <t>only differ 14/Blank added</t>
  </si>
  <si>
    <t>originally coded 0-8 for different hispanic countries. Dropped from 2016 - 2023. Possibly in NAACCR.</t>
  </si>
  <si>
    <t>Median household income inflation adj to 2022</t>
  </si>
  <si>
    <t>Rural-Urban Continuum Code</t>
  </si>
  <si>
    <t>add</t>
  </si>
  <si>
    <t>confidentiality, data item not available at individual level, added "County Attributes - Time Dependent" features as a replacement</t>
  </si>
  <si>
    <t>added to give relevant information from dropped variable 'State-county recode'</t>
  </si>
  <si>
    <t>compound information, only valid 1973-1982</t>
  </si>
  <si>
    <t>drop?</t>
  </si>
  <si>
    <t>some small changes to order of sequential number</t>
  </si>
  <si>
    <t>dropped from 2016 - 2023</t>
  </si>
  <si>
    <t>RX Summ--Reg LN Examined (1998-2002)</t>
  </si>
  <si>
    <t>SEER Brain and CNS Recode</t>
  </si>
  <si>
    <t>data len</t>
  </si>
  <si>
    <t>text comp</t>
  </si>
  <si>
    <t>char comp</t>
  </si>
  <si>
    <t>data text</t>
  </si>
  <si>
    <t>table text</t>
  </si>
  <si>
    <t>final</t>
  </si>
  <si>
    <t>sas doc</t>
  </si>
  <si>
    <t>matrix.sas</t>
  </si>
  <si>
    <t>error check</t>
  </si>
  <si>
    <t>position</t>
  </si>
  <si>
    <t>char</t>
  </si>
  <si>
    <t>text</t>
  </si>
  <si>
    <t>code</t>
  </si>
  <si>
    <t>XRUCC</t>
  </si>
  <si>
    <t>XMHIIA</t>
  </si>
  <si>
    <t>Year of birth</t>
  </si>
  <si>
    <t>categorical</t>
  </si>
  <si>
    <t>Variable Name</t>
  </si>
  <si>
    <t>Type</t>
  </si>
  <si>
    <t>continuous</t>
  </si>
  <si>
    <t>target</t>
  </si>
  <si>
    <t>remove</t>
  </si>
  <si>
    <t>idx</t>
  </si>
  <si>
    <t>SEER registry</t>
  </si>
  <si>
    <t>NHIA Derived Hisp Origin</t>
  </si>
  <si>
    <t>Age at diagnosis</t>
  </si>
  <si>
    <t>Month of diagnosis</t>
  </si>
  <si>
    <t>Primary site ICD-O-2 (1973+)</t>
  </si>
  <si>
    <t>Histologic Type ICD-O-2</t>
  </si>
  <si>
    <t>Behavior Code ICD-O-2*/</t>
  </si>
  <si>
    <t>Grade</t>
  </si>
  <si>
    <t>Diagnostic confirmation</t>
  </si>
  <si>
    <t>Type of reporting source</t>
  </si>
  <si>
    <t>EOD 10 - size (1988+)</t>
  </si>
  <si>
    <t>EOD 10 - extension</t>
  </si>
  <si>
    <t>EOD 10 - path extension</t>
  </si>
  <si>
    <t>EOD 10 - lymph node</t>
  </si>
  <si>
    <t>EOD 10 - positive lymph nodes examined</t>
  </si>
  <si>
    <t>EOD 10 - number of lymph nodes examined</t>
  </si>
  <si>
    <t>EOD--old 13 digit</t>
  </si>
  <si>
    <t>EOD--old 2 digit</t>
  </si>
  <si>
    <t>EOD--old 4 digit</t>
  </si>
  <si>
    <t>Coding system for EOD</t>
  </si>
  <si>
    <t>Tumor marker 1</t>
  </si>
  <si>
    <t>Tumor marker 2</t>
  </si>
  <si>
    <t>Tumor marker 3</t>
  </si>
  <si>
    <t>CS Tumor size</t>
  </si>
  <si>
    <t>CS Extension</t>
  </si>
  <si>
    <t>CS Lymph Nodes</t>
  </si>
  <si>
    <t>CS Mets at DX</t>
  </si>
  <si>
    <t>CS Site-Specific Factor 1</t>
  </si>
  <si>
    <t>CS Site-Specific Factor 2</t>
  </si>
  <si>
    <t>CS Site-Specific Factor 3</t>
  </si>
  <si>
    <t>CS Site-Specific Factor 4</t>
  </si>
  <si>
    <t>CS Site-Specific Factor 5</t>
  </si>
  <si>
    <t>CS Site-Specific Factor 6</t>
  </si>
  <si>
    <t>CS Site-Specific Factor 25</t>
  </si>
  <si>
    <t>Derived AJCC T</t>
  </si>
  <si>
    <t>Derived AJCC N</t>
  </si>
  <si>
    <t>Derived AJCC M</t>
  </si>
  <si>
    <t>Derived AJCC Stage Group</t>
  </si>
  <si>
    <t>Derived SS1977</t>
  </si>
  <si>
    <t>Derived SS2000</t>
  </si>
  <si>
    <t>Derived AJCC - flag</t>
  </si>
  <si>
    <t>CS Version Input Original</t>
  </si>
  <si>
    <t>CS Version Derived</t>
  </si>
  <si>
    <t>CS Version Input Current</t>
  </si>
  <si>
    <t>RX Summ--surg prim site</t>
  </si>
  <si>
    <t>RX Summ--scope reg LN sur 2003+*/</t>
  </si>
  <si>
    <t>RX Summ--surg oth reg/dis</t>
  </si>
  <si>
    <t>Number of lymph nodes</t>
  </si>
  <si>
    <t>Site specific surgery (1983-1997)</t>
  </si>
  <si>
    <t>Scope of lymph node surgery 98-02</t>
  </si>
  <si>
    <t>Surgery to other sites</t>
  </si>
  <si>
    <t>Record number</t>
  </si>
  <si>
    <t>Type of followup expected</t>
  </si>
  <si>
    <t>Age recode &lt;1 year olds</t>
  </si>
  <si>
    <t>Recode ICD-O-2 to 9</t>
  </si>
  <si>
    <t>Recode ICD-O-2 to 10</t>
  </si>
  <si>
    <t>ICCC site recode ICD-O-3/WHO 2008</t>
  </si>
  <si>
    <t>ICCC site rec extended ICD-O-3/ WHO 2008</t>
  </si>
  <si>
    <t>Broad Histology recode</t>
  </si>
  <si>
    <t>Brain recode</t>
  </si>
  <si>
    <t>CS Schema v0204*/</t>
  </si>
  <si>
    <t>Race recode A</t>
  </si>
  <si>
    <t>Race recode Y</t>
  </si>
  <si>
    <t>Origin Recode NHIA</t>
  </si>
  <si>
    <t>SEER historic stage A</t>
  </si>
  <si>
    <t>AJCC stage 3rd edition (1988+)</t>
  </si>
  <si>
    <t>SEER modified AJCC stage 3rd ed (1988+)</t>
  </si>
  <si>
    <t>SEER Summary Stage 1977 (1995-2000)</t>
  </si>
  <si>
    <t>SEER Summary Stage 2000 2000 (2001-2003)</t>
  </si>
  <si>
    <t>State-county recode</t>
  </si>
  <si>
    <t>Cause of death to SEER site recode</t>
  </si>
  <si>
    <t>IHS link</t>
  </si>
  <si>
    <t>Historic SSG 2000 Stage</t>
  </si>
  <si>
    <t>AYA site recode/WHO 2008</t>
  </si>
  <si>
    <t>Lymphoma subtype recode/WHO 2008</t>
  </si>
  <si>
    <t>SEER cause of death classification</t>
  </si>
  <si>
    <t>CS EXT/Size Eval</t>
  </si>
  <si>
    <t>CS Nodes Eval</t>
  </si>
  <si>
    <t>CS Mets Eval</t>
  </si>
  <si>
    <t>Primary by International Rules</t>
  </si>
  <si>
    <t>ER Status Recode Breast Cancer (1990+)*/</t>
  </si>
  <si>
    <t>PR Status Recode Breast Cancer (1990+)*/</t>
  </si>
  <si>
    <t>Cs Site-specific Factor 8</t>
  </si>
  <si>
    <t>CS Site-Specific Factor 10*/</t>
  </si>
  <si>
    <t>CS Site-Specific Factor 11*/</t>
  </si>
  <si>
    <t>CS Site-Specific Factor 13*/</t>
  </si>
  <si>
    <t>CS Site-Specific Factor 15*/</t>
  </si>
  <si>
    <t>CS Site-Specific Factor 16*/</t>
  </si>
  <si>
    <t>Lymph-vascular Invasion (2004+)*/</t>
  </si>
  <si>
    <t>Insurance Recode (2007+)</t>
  </si>
  <si>
    <t>Derived AJCC T 7th ed</t>
  </si>
  <si>
    <t>Derived AJCC N 7th ed</t>
  </si>
  <si>
    <t>Derived AJCC M 7th ed</t>
  </si>
  <si>
    <t>Derived AJCC 7 Stage Group</t>
  </si>
  <si>
    <t>Adjusted AJCC 6th T (1988+)</t>
  </si>
  <si>
    <t>Adjusted AJCC 6th N (1988+)</t>
  </si>
  <si>
    <t>Adjusted AJCC 6th M (1988+)</t>
  </si>
  <si>
    <t>Adjusted AJCC 6th Stage (1988+)</t>
  </si>
  <si>
    <t>CS Site-Specific Factor 7</t>
  </si>
  <si>
    <t>CS Site-specific Factor 9</t>
  </si>
  <si>
    <t>CS Site-Specific Factor 12</t>
  </si>
  <si>
    <t>Lymphoma - Ann Arbor Stage (1983+)</t>
  </si>
  <si>
    <t>CS mets at DX-bone (2010+)</t>
  </si>
  <si>
    <t>CS mets at DX-brain (2010+)</t>
  </si>
  <si>
    <t>CS mets at DX-liver (2010+)</t>
  </si>
  <si>
    <t>CS mets at DX-lung (2010+)</t>
  </si>
  <si>
    <t>calc</t>
  </si>
  <si>
    <r>
      <t>SEER*Stat text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</si>
  <si>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match</t>
  </si>
  <si>
    <r>
      <t>Paper Specification Text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</si>
  <si>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compound info</t>
  </si>
  <si>
    <t>reason if dropped, modified, or added</t>
  </si>
  <si>
    <t>treatment info</t>
  </si>
  <si>
    <t>Originally coded 0-8 for different hispanic countries. Not available in 2023 database.</t>
  </si>
  <si>
    <t>entire "Site and Morphology - Historic" category. Not available in 2023 database.</t>
  </si>
  <si>
    <t>always 1 after 2004. Not available in 2023 database.</t>
  </si>
  <si>
    <t>Not available in 2023 database</t>
  </si>
  <si>
    <t>Caution is urged when using this variable due to Medicare eligibility. Not available in 2023 database.</t>
  </si>
  <si>
    <t>calculate as (age at diagnosis - year of diagnosis)</t>
  </si>
  <si>
    <t>entire "Site and Morphology - Historic" category dropped. Not available in 2023 database.</t>
  </si>
  <si>
    <r>
      <t>1</t>
    </r>
    <r>
      <rPr>
        <sz val="11"/>
        <color theme="1"/>
        <rFont val="Calibri"/>
        <family val="2"/>
        <scheme val="minor"/>
      </rPr>
      <t>https://seer.cancer.gov/data-software/documentation/seerstat/nov2016/TextData.FileDescription.pdf</t>
    </r>
  </si>
  <si>
    <r>
      <t>2</t>
    </r>
    <r>
      <rPr>
        <sz val="11"/>
        <color theme="1"/>
        <rFont val="Calibri"/>
        <family val="2"/>
        <scheme val="minor"/>
      </rPr>
      <t>https://seer.cancer.gov/data-software/documentation/seerstat/nov2023/TextData.FileDescription-nov2023.pdf</t>
    </r>
  </si>
  <si>
    <t>same type of information but different values</t>
  </si>
  <si>
    <t>same as 2016's "SEER summary stage 1977". Not available in 2023 database. Only applies to data before 2000</t>
  </si>
  <si>
    <t>This field is only coded for cases diagnosed 1988-2003. For 2004-2015, similar type of information was collected in CS extension (2004-2015) and CS Mets at DX (2004-2015) in the collaborative stage variables.</t>
  </si>
  <si>
    <t>This field is only coded for prostate cases diagnosed 1995-2003. For 2004+, similar type of information was collected in CS SSF 3 in the collaborative stage variables</t>
  </si>
  <si>
    <t>This field is only coded for cases diagnosed 1988-2003. For 2004-2015, similar type of information was collected in CS Lymph Nodes (2004-2015) in the collaborative stage variables.</t>
  </si>
  <si>
    <t>confidentiality, data item not available at individual level, replaced with "County Attributes - Time Dependent" features</t>
  </si>
  <si>
    <t>added for relevant information to replace 'State-county recode'</t>
  </si>
  <si>
    <t>Feature Mapping</t>
  </si>
  <si>
    <t>same as 2016's "Derived SS1977". Not available in 2023 database</t>
  </si>
  <si>
    <t>variable type</t>
  </si>
  <si>
    <t xml:space="preserve"> categorical</t>
  </si>
  <si>
    <t xml:space="preserve"> target</t>
  </si>
  <si>
    <t xml:space="preserve"> removed</t>
  </si>
  <si>
    <t>reason if
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</si>
</sst>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4A0-B0ED-4F58-8F6E-E2D363A4EC26}">
  <sheetPr filterMode="1"/>
  <dimension ref="A1:K136"/>
  <sheetViews>
    <sheetView topLeftCell="E99" workbookViewId="0">
      <selection activeCell="I2" sqref="I2:I134"/>
    </sheetView>
  </sheetViews>
  <sheetFormatPr defaultRowHeight="15" x14ac:dyDescent="0.25"/>
  <cols>
    <col min="2" max="2" width="21" bestFit="1" customWidth="1"/>
    <col min="3" max="3" width="11.28515625" customWidth="1"/>
    <col min="4" max="4" width="54.7109375" bestFit="1" customWidth="1"/>
    <col min="5" max="5" width="54.7109375" customWidth="1"/>
    <col min="6" max="7" width="9" customWidth="1"/>
    <col min="8" max="8" width="18" customWidth="1"/>
    <col min="9" max="9" width="58.42578125" customWidth="1"/>
    <col min="10" max="10" width="13.7109375" customWidth="1"/>
    <col min="11" max="11" width="123.140625" bestFit="1" customWidth="1"/>
  </cols>
  <sheetData>
    <row r="1" spans="1:11" x14ac:dyDescent="0.25">
      <c r="A1" t="s">
        <v>268</v>
      </c>
      <c r="B1" t="s">
        <v>266</v>
      </c>
      <c r="C1" t="s">
        <v>267</v>
      </c>
      <c r="D1" t="s">
        <v>410</v>
      </c>
      <c r="E1" t="s">
        <v>269</v>
      </c>
      <c r="F1" t="s">
        <v>402</v>
      </c>
      <c r="H1" t="s">
        <v>403</v>
      </c>
      <c r="I1" t="s">
        <v>520</v>
      </c>
      <c r="J1" t="s">
        <v>521</v>
      </c>
      <c r="K1" t="s">
        <v>544</v>
      </c>
    </row>
    <row r="2" spans="1:11" x14ac:dyDescent="0.25">
      <c r="A2">
        <v>1</v>
      </c>
      <c r="B2" t="s">
        <v>0</v>
      </c>
      <c r="C2">
        <v>8</v>
      </c>
      <c r="D2" t="s">
        <v>1</v>
      </c>
      <c r="E2" t="s">
        <v>376</v>
      </c>
      <c r="F2" t="s">
        <v>404</v>
      </c>
      <c r="H2" t="s">
        <v>405</v>
      </c>
      <c r="I2" t="s">
        <v>411</v>
      </c>
      <c r="J2" t="s">
        <v>404</v>
      </c>
    </row>
    <row r="3" spans="1:11" hidden="1" x14ac:dyDescent="0.25">
      <c r="A3">
        <v>9</v>
      </c>
      <c r="B3" t="s">
        <v>2</v>
      </c>
      <c r="C3">
        <v>10</v>
      </c>
      <c r="D3" t="s">
        <v>3</v>
      </c>
      <c r="E3" t="s">
        <v>270</v>
      </c>
      <c r="J3" t="s">
        <v>529</v>
      </c>
      <c r="K3" t="s">
        <v>531</v>
      </c>
    </row>
    <row r="4" spans="1:11" x14ac:dyDescent="0.25">
      <c r="A4">
        <v>19</v>
      </c>
      <c r="B4" t="s">
        <v>4</v>
      </c>
      <c r="C4">
        <v>1</v>
      </c>
      <c r="D4" t="s">
        <v>5</v>
      </c>
      <c r="E4" t="s">
        <v>401</v>
      </c>
      <c r="I4" t="s">
        <v>412</v>
      </c>
      <c r="J4" t="s">
        <v>404</v>
      </c>
    </row>
    <row r="5" spans="1:11" x14ac:dyDescent="0.25">
      <c r="A5">
        <v>20</v>
      </c>
      <c r="B5" t="s">
        <v>6</v>
      </c>
      <c r="C5">
        <v>2</v>
      </c>
      <c r="D5" t="s">
        <v>7</v>
      </c>
      <c r="E5" t="s">
        <v>271</v>
      </c>
      <c r="I5" t="s">
        <v>413</v>
      </c>
      <c r="J5" t="s">
        <v>404</v>
      </c>
    </row>
    <row r="6" spans="1:11" hidden="1" x14ac:dyDescent="0.25">
      <c r="A6">
        <v>23</v>
      </c>
      <c r="B6" t="s">
        <v>8</v>
      </c>
      <c r="C6">
        <v>1</v>
      </c>
      <c r="D6" t="s">
        <v>9</v>
      </c>
      <c r="E6" t="s">
        <v>272</v>
      </c>
      <c r="J6" t="s">
        <v>529</v>
      </c>
      <c r="K6" t="s">
        <v>559</v>
      </c>
    </row>
    <row r="7" spans="1:11" x14ac:dyDescent="0.25">
      <c r="A7">
        <v>24</v>
      </c>
      <c r="B7" t="s">
        <v>10</v>
      </c>
      <c r="C7">
        <v>1</v>
      </c>
      <c r="D7" t="s">
        <v>11</v>
      </c>
      <c r="E7" t="s">
        <v>273</v>
      </c>
      <c r="I7" t="s">
        <v>414</v>
      </c>
      <c r="J7" t="s">
        <v>404</v>
      </c>
    </row>
    <row r="8" spans="1:11" hidden="1" x14ac:dyDescent="0.25">
      <c r="A8">
        <v>25</v>
      </c>
      <c r="B8" t="s">
        <v>12</v>
      </c>
      <c r="C8">
        <v>3</v>
      </c>
      <c r="D8" t="s">
        <v>13</v>
      </c>
      <c r="E8" t="s">
        <v>367</v>
      </c>
      <c r="I8" t="s">
        <v>533</v>
      </c>
      <c r="J8" t="s">
        <v>530</v>
      </c>
      <c r="K8" t="s">
        <v>532</v>
      </c>
    </row>
    <row r="9" spans="1:11" hidden="1" x14ac:dyDescent="0.25">
      <c r="A9">
        <v>28</v>
      </c>
      <c r="B9" t="s">
        <v>14</v>
      </c>
      <c r="C9">
        <v>4</v>
      </c>
      <c r="D9" t="s">
        <v>15</v>
      </c>
      <c r="E9" t="s">
        <v>368</v>
      </c>
      <c r="J9" t="s">
        <v>534</v>
      </c>
      <c r="K9" t="s">
        <v>528</v>
      </c>
    </row>
    <row r="10" spans="1:11" x14ac:dyDescent="0.25">
      <c r="A10">
        <v>35</v>
      </c>
      <c r="B10" t="s">
        <v>16</v>
      </c>
      <c r="C10">
        <v>2</v>
      </c>
      <c r="D10" t="s">
        <v>17</v>
      </c>
      <c r="E10" t="s">
        <v>373</v>
      </c>
      <c r="I10" t="s">
        <v>415</v>
      </c>
      <c r="J10" t="s">
        <v>404</v>
      </c>
    </row>
    <row r="11" spans="1:11" hidden="1" x14ac:dyDescent="0.25">
      <c r="A11">
        <v>37</v>
      </c>
      <c r="B11" t="s">
        <v>18</v>
      </c>
      <c r="C11">
        <v>2</v>
      </c>
      <c r="D11" t="s">
        <v>19</v>
      </c>
      <c r="E11" t="s">
        <v>274</v>
      </c>
      <c r="J11" t="s">
        <v>529</v>
      </c>
      <c r="K11" t="s">
        <v>531</v>
      </c>
    </row>
    <row r="12" spans="1:11" x14ac:dyDescent="0.25">
      <c r="A12">
        <v>39</v>
      </c>
      <c r="B12" t="s">
        <v>20</v>
      </c>
      <c r="C12">
        <v>4</v>
      </c>
      <c r="D12" t="s">
        <v>21</v>
      </c>
      <c r="E12" t="s">
        <v>369</v>
      </c>
      <c r="I12" t="s">
        <v>416</v>
      </c>
      <c r="J12" t="s">
        <v>404</v>
      </c>
    </row>
    <row r="13" spans="1:11" x14ac:dyDescent="0.25">
      <c r="A13">
        <v>43</v>
      </c>
      <c r="B13" t="s">
        <v>22</v>
      </c>
      <c r="C13">
        <v>4</v>
      </c>
      <c r="D13" t="s">
        <v>23</v>
      </c>
      <c r="E13" t="s">
        <v>275</v>
      </c>
      <c r="I13" t="s">
        <v>417</v>
      </c>
      <c r="J13" t="s">
        <v>404</v>
      </c>
    </row>
    <row r="14" spans="1:11" x14ac:dyDescent="0.25">
      <c r="A14">
        <v>47</v>
      </c>
      <c r="B14" t="s">
        <v>24</v>
      </c>
      <c r="C14">
        <v>1</v>
      </c>
      <c r="D14" t="s">
        <v>25</v>
      </c>
      <c r="E14" t="s">
        <v>276</v>
      </c>
      <c r="I14" t="s">
        <v>418</v>
      </c>
      <c r="J14" t="s">
        <v>404</v>
      </c>
    </row>
    <row r="15" spans="1:11" hidden="1" x14ac:dyDescent="0.25">
      <c r="A15">
        <v>48</v>
      </c>
      <c r="B15" t="s">
        <v>26</v>
      </c>
      <c r="C15">
        <v>4</v>
      </c>
      <c r="D15" t="s">
        <v>27</v>
      </c>
      <c r="E15" t="s">
        <v>277</v>
      </c>
      <c r="J15" t="s">
        <v>529</v>
      </c>
      <c r="K15" t="s">
        <v>527</v>
      </c>
    </row>
    <row r="16" spans="1:11" hidden="1" x14ac:dyDescent="0.25">
      <c r="A16">
        <v>52</v>
      </c>
      <c r="B16" t="s">
        <v>28</v>
      </c>
      <c r="C16">
        <v>1</v>
      </c>
      <c r="D16" t="s">
        <v>29</v>
      </c>
      <c r="E16" t="s">
        <v>278</v>
      </c>
      <c r="J16" t="s">
        <v>529</v>
      </c>
      <c r="K16" t="s">
        <v>527</v>
      </c>
    </row>
    <row r="17" spans="1:11" x14ac:dyDescent="0.25">
      <c r="A17">
        <v>53</v>
      </c>
      <c r="B17" t="s">
        <v>30</v>
      </c>
      <c r="C17">
        <v>4</v>
      </c>
      <c r="D17" t="s">
        <v>31</v>
      </c>
      <c r="E17" t="s">
        <v>279</v>
      </c>
      <c r="I17" t="s">
        <v>419</v>
      </c>
      <c r="J17" t="s">
        <v>404</v>
      </c>
    </row>
    <row r="18" spans="1:11" x14ac:dyDescent="0.25">
      <c r="A18">
        <v>57</v>
      </c>
      <c r="B18" t="s">
        <v>32</v>
      </c>
      <c r="C18">
        <v>1</v>
      </c>
      <c r="D18" t="s">
        <v>33</v>
      </c>
      <c r="E18" t="s">
        <v>280</v>
      </c>
      <c r="I18" t="s">
        <v>420</v>
      </c>
      <c r="J18" t="s">
        <v>404</v>
      </c>
    </row>
    <row r="19" spans="1:11" x14ac:dyDescent="0.25">
      <c r="A19">
        <v>58</v>
      </c>
      <c r="B19" t="s">
        <v>34</v>
      </c>
      <c r="C19">
        <v>1</v>
      </c>
      <c r="D19" t="s">
        <v>35</v>
      </c>
      <c r="E19" t="s">
        <v>281</v>
      </c>
      <c r="I19" t="s">
        <v>421</v>
      </c>
      <c r="J19" t="s">
        <v>404</v>
      </c>
    </row>
    <row r="20" spans="1:11" x14ac:dyDescent="0.25">
      <c r="A20">
        <v>59</v>
      </c>
      <c r="B20" t="s">
        <v>36</v>
      </c>
      <c r="C20">
        <v>1</v>
      </c>
      <c r="D20" t="s">
        <v>37</v>
      </c>
      <c r="E20" t="s">
        <v>383</v>
      </c>
      <c r="F20" t="s">
        <v>404</v>
      </c>
      <c r="H20" t="s">
        <v>407</v>
      </c>
      <c r="I20" t="s">
        <v>422</v>
      </c>
      <c r="J20" t="s">
        <v>404</v>
      </c>
    </row>
    <row r="21" spans="1:11" x14ac:dyDescent="0.25">
      <c r="A21">
        <v>60</v>
      </c>
      <c r="B21" t="s">
        <v>38</v>
      </c>
      <c r="C21">
        <v>1</v>
      </c>
      <c r="D21" t="s">
        <v>39</v>
      </c>
      <c r="E21" t="s">
        <v>282</v>
      </c>
      <c r="I21" t="s">
        <v>423</v>
      </c>
      <c r="J21" t="s">
        <v>404</v>
      </c>
    </row>
    <row r="22" spans="1:11" x14ac:dyDescent="0.25">
      <c r="A22">
        <v>61</v>
      </c>
      <c r="B22" t="s">
        <v>40</v>
      </c>
      <c r="C22">
        <v>3</v>
      </c>
      <c r="D22" t="s">
        <v>41</v>
      </c>
      <c r="E22" t="s">
        <v>283</v>
      </c>
      <c r="I22" t="s">
        <v>424</v>
      </c>
      <c r="J22" t="s">
        <v>404</v>
      </c>
      <c r="K22" t="s">
        <v>550</v>
      </c>
    </row>
    <row r="23" spans="1:11" x14ac:dyDescent="0.25">
      <c r="A23">
        <v>64</v>
      </c>
      <c r="B23" t="s">
        <v>42</v>
      </c>
      <c r="C23">
        <v>2</v>
      </c>
      <c r="D23" t="s">
        <v>43</v>
      </c>
      <c r="E23" t="s">
        <v>284</v>
      </c>
      <c r="I23" t="s">
        <v>425</v>
      </c>
      <c r="J23" t="s">
        <v>404</v>
      </c>
      <c r="K23" t="s">
        <v>551</v>
      </c>
    </row>
    <row r="24" spans="1:11" x14ac:dyDescent="0.25">
      <c r="A24">
        <v>66</v>
      </c>
      <c r="B24" t="s">
        <v>44</v>
      </c>
      <c r="C24">
        <v>2</v>
      </c>
      <c r="D24" t="s">
        <v>45</v>
      </c>
      <c r="E24" t="s">
        <v>285</v>
      </c>
      <c r="I24" t="s">
        <v>426</v>
      </c>
      <c r="J24" t="s">
        <v>404</v>
      </c>
      <c r="K24" t="s">
        <v>552</v>
      </c>
    </row>
    <row r="25" spans="1:11" x14ac:dyDescent="0.25">
      <c r="A25">
        <v>68</v>
      </c>
      <c r="B25" t="s">
        <v>46</v>
      </c>
      <c r="C25">
        <v>1</v>
      </c>
      <c r="D25" t="s">
        <v>47</v>
      </c>
      <c r="E25" t="s">
        <v>286</v>
      </c>
      <c r="I25" t="s">
        <v>427</v>
      </c>
      <c r="J25" t="s">
        <v>404</v>
      </c>
      <c r="K25" t="s">
        <v>553</v>
      </c>
    </row>
    <row r="26" spans="1:11" x14ac:dyDescent="0.25">
      <c r="A26">
        <v>69</v>
      </c>
      <c r="B26" t="s">
        <v>48</v>
      </c>
      <c r="C26">
        <v>2</v>
      </c>
      <c r="D26" t="s">
        <v>49</v>
      </c>
      <c r="E26" t="s">
        <v>370</v>
      </c>
      <c r="I26" t="s">
        <v>536</v>
      </c>
      <c r="J26" t="s">
        <v>535</v>
      </c>
      <c r="K26" t="s">
        <v>546</v>
      </c>
    </row>
    <row r="27" spans="1:11" x14ac:dyDescent="0.25">
      <c r="A27">
        <v>71</v>
      </c>
      <c r="B27" t="s">
        <v>50</v>
      </c>
      <c r="C27">
        <v>2</v>
      </c>
      <c r="D27" t="s">
        <v>51</v>
      </c>
      <c r="E27" t="s">
        <v>371</v>
      </c>
      <c r="I27" t="s">
        <v>537</v>
      </c>
      <c r="J27" t="s">
        <v>535</v>
      </c>
      <c r="K27" t="s">
        <v>546</v>
      </c>
    </row>
    <row r="28" spans="1:11" hidden="1" x14ac:dyDescent="0.25">
      <c r="A28">
        <v>73</v>
      </c>
      <c r="B28" t="s">
        <v>52</v>
      </c>
      <c r="C28">
        <v>13</v>
      </c>
      <c r="D28" t="s">
        <v>53</v>
      </c>
      <c r="E28" t="s">
        <v>380</v>
      </c>
      <c r="F28" t="s">
        <v>404</v>
      </c>
      <c r="H28" t="s">
        <v>406</v>
      </c>
      <c r="J28" t="s">
        <v>566</v>
      </c>
      <c r="K28" t="s">
        <v>565</v>
      </c>
    </row>
    <row r="29" spans="1:11" hidden="1" x14ac:dyDescent="0.25">
      <c r="A29">
        <v>86</v>
      </c>
      <c r="B29" t="s">
        <v>54</v>
      </c>
      <c r="C29">
        <v>2</v>
      </c>
      <c r="D29" t="s">
        <v>55</v>
      </c>
      <c r="E29" t="s">
        <v>381</v>
      </c>
      <c r="F29" t="s">
        <v>404</v>
      </c>
      <c r="H29" t="s">
        <v>406</v>
      </c>
      <c r="J29" t="s">
        <v>566</v>
      </c>
      <c r="K29" t="s">
        <v>565</v>
      </c>
    </row>
    <row r="30" spans="1:11" hidden="1" x14ac:dyDescent="0.25">
      <c r="A30">
        <v>88</v>
      </c>
      <c r="B30" t="s">
        <v>56</v>
      </c>
      <c r="C30">
        <v>4</v>
      </c>
      <c r="D30" t="s">
        <v>57</v>
      </c>
      <c r="E30" t="s">
        <v>382</v>
      </c>
      <c r="F30" t="s">
        <v>404</v>
      </c>
      <c r="H30" t="s">
        <v>406</v>
      </c>
      <c r="J30" t="s">
        <v>566</v>
      </c>
      <c r="K30" t="s">
        <v>565</v>
      </c>
    </row>
    <row r="31" spans="1:11" x14ac:dyDescent="0.25">
      <c r="A31">
        <v>92</v>
      </c>
      <c r="B31" t="s">
        <v>58</v>
      </c>
      <c r="C31">
        <v>1</v>
      </c>
      <c r="D31" t="s">
        <v>59</v>
      </c>
      <c r="E31" t="s">
        <v>287</v>
      </c>
      <c r="I31" t="s">
        <v>428</v>
      </c>
      <c r="J31" t="s">
        <v>404</v>
      </c>
    </row>
    <row r="32" spans="1:11" x14ac:dyDescent="0.25">
      <c r="A32">
        <v>93</v>
      </c>
      <c r="B32" t="s">
        <v>60</v>
      </c>
      <c r="C32">
        <v>1</v>
      </c>
      <c r="D32" t="s">
        <v>61</v>
      </c>
      <c r="E32" t="s">
        <v>288</v>
      </c>
      <c r="I32" t="s">
        <v>429</v>
      </c>
      <c r="J32" t="s">
        <v>404</v>
      </c>
    </row>
    <row r="33" spans="1:10" x14ac:dyDescent="0.25">
      <c r="A33">
        <v>94</v>
      </c>
      <c r="B33" t="s">
        <v>62</v>
      </c>
      <c r="C33">
        <v>1</v>
      </c>
      <c r="D33" t="s">
        <v>63</v>
      </c>
      <c r="E33" t="s">
        <v>289</v>
      </c>
      <c r="I33" t="s">
        <v>430</v>
      </c>
      <c r="J33" t="s">
        <v>404</v>
      </c>
    </row>
    <row r="34" spans="1:10" x14ac:dyDescent="0.25">
      <c r="A34">
        <v>95</v>
      </c>
      <c r="B34" t="s">
        <v>64</v>
      </c>
      <c r="C34">
        <v>1</v>
      </c>
      <c r="D34" t="s">
        <v>65</v>
      </c>
      <c r="E34" t="s">
        <v>290</v>
      </c>
      <c r="I34" t="s">
        <v>431</v>
      </c>
      <c r="J34" t="s">
        <v>404</v>
      </c>
    </row>
    <row r="35" spans="1:10" x14ac:dyDescent="0.25">
      <c r="A35">
        <v>96</v>
      </c>
      <c r="B35" t="s">
        <v>66</v>
      </c>
      <c r="C35">
        <v>3</v>
      </c>
      <c r="D35" t="s">
        <v>67</v>
      </c>
      <c r="E35" t="s">
        <v>409</v>
      </c>
      <c r="I35" t="s">
        <v>432</v>
      </c>
      <c r="J35" t="s">
        <v>404</v>
      </c>
    </row>
    <row r="36" spans="1:10" x14ac:dyDescent="0.25">
      <c r="A36">
        <v>99</v>
      </c>
      <c r="B36" t="s">
        <v>68</v>
      </c>
      <c r="C36">
        <v>3</v>
      </c>
      <c r="D36" t="s">
        <v>69</v>
      </c>
      <c r="E36" t="s">
        <v>291</v>
      </c>
      <c r="I36" t="s">
        <v>433</v>
      </c>
      <c r="J36" t="s">
        <v>404</v>
      </c>
    </row>
    <row r="37" spans="1:10" x14ac:dyDescent="0.25">
      <c r="A37">
        <v>102</v>
      </c>
      <c r="B37" t="s">
        <v>70</v>
      </c>
      <c r="C37">
        <v>3</v>
      </c>
      <c r="D37" t="s">
        <v>71</v>
      </c>
      <c r="E37" t="s">
        <v>292</v>
      </c>
      <c r="I37" t="s">
        <v>434</v>
      </c>
      <c r="J37" t="s">
        <v>404</v>
      </c>
    </row>
    <row r="38" spans="1:10" x14ac:dyDescent="0.25">
      <c r="A38">
        <v>105</v>
      </c>
      <c r="B38" t="s">
        <v>72</v>
      </c>
      <c r="C38">
        <v>2</v>
      </c>
      <c r="D38" t="s">
        <v>73</v>
      </c>
      <c r="E38" t="s">
        <v>293</v>
      </c>
      <c r="I38" t="s">
        <v>435</v>
      </c>
      <c r="J38" t="s">
        <v>404</v>
      </c>
    </row>
    <row r="39" spans="1:10" x14ac:dyDescent="0.25">
      <c r="A39">
        <v>107</v>
      </c>
      <c r="B39" t="s">
        <v>74</v>
      </c>
      <c r="C39">
        <v>3</v>
      </c>
      <c r="D39" t="s">
        <v>75</v>
      </c>
      <c r="E39" t="s">
        <v>294</v>
      </c>
      <c r="I39" t="s">
        <v>436</v>
      </c>
      <c r="J39" t="s">
        <v>404</v>
      </c>
    </row>
    <row r="40" spans="1:10" x14ac:dyDescent="0.25">
      <c r="A40">
        <v>110</v>
      </c>
      <c r="B40" t="s">
        <v>76</v>
      </c>
      <c r="C40">
        <v>3</v>
      </c>
      <c r="D40" t="s">
        <v>77</v>
      </c>
      <c r="E40" t="s">
        <v>295</v>
      </c>
      <c r="I40" t="s">
        <v>437</v>
      </c>
      <c r="J40" t="s">
        <v>404</v>
      </c>
    </row>
    <row r="41" spans="1:10" x14ac:dyDescent="0.25">
      <c r="A41">
        <v>113</v>
      </c>
      <c r="B41" t="s">
        <v>78</v>
      </c>
      <c r="C41">
        <v>3</v>
      </c>
      <c r="D41" t="s">
        <v>79</v>
      </c>
      <c r="E41" t="s">
        <v>296</v>
      </c>
      <c r="I41" t="s">
        <v>438</v>
      </c>
      <c r="J41" t="s">
        <v>404</v>
      </c>
    </row>
    <row r="42" spans="1:10" x14ac:dyDescent="0.25">
      <c r="A42">
        <v>116</v>
      </c>
      <c r="B42" t="s">
        <v>80</v>
      </c>
      <c r="C42">
        <v>3</v>
      </c>
      <c r="D42" t="s">
        <v>81</v>
      </c>
      <c r="E42" t="s">
        <v>297</v>
      </c>
      <c r="I42" t="s">
        <v>439</v>
      </c>
      <c r="J42" t="s">
        <v>404</v>
      </c>
    </row>
    <row r="43" spans="1:10" x14ac:dyDescent="0.25">
      <c r="A43">
        <v>119</v>
      </c>
      <c r="B43" t="s">
        <v>82</v>
      </c>
      <c r="C43">
        <v>3</v>
      </c>
      <c r="D43" t="s">
        <v>83</v>
      </c>
      <c r="E43" t="s">
        <v>298</v>
      </c>
      <c r="I43" t="s">
        <v>440</v>
      </c>
      <c r="J43" t="s">
        <v>404</v>
      </c>
    </row>
    <row r="44" spans="1:10" x14ac:dyDescent="0.25">
      <c r="A44">
        <v>122</v>
      </c>
      <c r="B44" t="s">
        <v>84</v>
      </c>
      <c r="C44">
        <v>3</v>
      </c>
      <c r="D44" t="s">
        <v>85</v>
      </c>
      <c r="E44" t="s">
        <v>299</v>
      </c>
      <c r="I44" t="s">
        <v>441</v>
      </c>
      <c r="J44" t="s">
        <v>404</v>
      </c>
    </row>
    <row r="45" spans="1:10" x14ac:dyDescent="0.25">
      <c r="A45">
        <v>125</v>
      </c>
      <c r="B45" t="s">
        <v>86</v>
      </c>
      <c r="C45">
        <v>3</v>
      </c>
      <c r="D45" t="s">
        <v>87</v>
      </c>
      <c r="E45" t="s">
        <v>300</v>
      </c>
      <c r="I45" t="s">
        <v>442</v>
      </c>
      <c r="J45" t="s">
        <v>404</v>
      </c>
    </row>
    <row r="46" spans="1:10" x14ac:dyDescent="0.25">
      <c r="A46">
        <v>128</v>
      </c>
      <c r="B46" t="s">
        <v>88</v>
      </c>
      <c r="C46">
        <v>2</v>
      </c>
      <c r="D46" t="s">
        <v>89</v>
      </c>
      <c r="E46" t="s">
        <v>301</v>
      </c>
      <c r="I46" t="s">
        <v>443</v>
      </c>
      <c r="J46" t="s">
        <v>404</v>
      </c>
    </row>
    <row r="47" spans="1:10" x14ac:dyDescent="0.25">
      <c r="A47">
        <v>130</v>
      </c>
      <c r="B47" t="s">
        <v>90</v>
      </c>
      <c r="C47">
        <v>2</v>
      </c>
      <c r="D47" t="s">
        <v>91</v>
      </c>
      <c r="E47" t="s">
        <v>302</v>
      </c>
      <c r="I47" t="s">
        <v>444</v>
      </c>
      <c r="J47" t="s">
        <v>404</v>
      </c>
    </row>
    <row r="48" spans="1:10" x14ac:dyDescent="0.25">
      <c r="A48">
        <v>132</v>
      </c>
      <c r="B48" t="s">
        <v>92</v>
      </c>
      <c r="C48">
        <v>2</v>
      </c>
      <c r="D48" t="s">
        <v>93</v>
      </c>
      <c r="E48" t="s">
        <v>303</v>
      </c>
      <c r="I48" t="s">
        <v>445</v>
      </c>
      <c r="J48" t="s">
        <v>404</v>
      </c>
    </row>
    <row r="49" spans="1:11" x14ac:dyDescent="0.25">
      <c r="A49">
        <v>134</v>
      </c>
      <c r="B49" t="s">
        <v>94</v>
      </c>
      <c r="C49">
        <v>2</v>
      </c>
      <c r="D49" t="s">
        <v>95</v>
      </c>
      <c r="E49" t="s">
        <v>304</v>
      </c>
      <c r="I49" t="s">
        <v>446</v>
      </c>
      <c r="J49" t="s">
        <v>404</v>
      </c>
    </row>
    <row r="50" spans="1:11" hidden="1" x14ac:dyDescent="0.25">
      <c r="A50">
        <v>136</v>
      </c>
      <c r="B50" t="s">
        <v>96</v>
      </c>
      <c r="C50">
        <v>1</v>
      </c>
      <c r="D50" t="s">
        <v>97</v>
      </c>
      <c r="E50" t="s">
        <v>305</v>
      </c>
      <c r="J50" t="s">
        <v>529</v>
      </c>
      <c r="K50" t="s">
        <v>542</v>
      </c>
    </row>
    <row r="51" spans="1:11" hidden="1" x14ac:dyDescent="0.25">
      <c r="A51">
        <v>137</v>
      </c>
      <c r="B51" t="s">
        <v>98</v>
      </c>
      <c r="C51">
        <v>1</v>
      </c>
      <c r="D51" t="s">
        <v>99</v>
      </c>
      <c r="E51" t="s">
        <v>306</v>
      </c>
      <c r="I51" t="s">
        <v>540</v>
      </c>
      <c r="J51" t="s">
        <v>530</v>
      </c>
      <c r="K51" t="s">
        <v>538</v>
      </c>
    </row>
    <row r="52" spans="1:11" hidden="1" x14ac:dyDescent="0.25">
      <c r="A52">
        <v>138</v>
      </c>
      <c r="B52" t="s">
        <v>100</v>
      </c>
      <c r="C52">
        <v>1</v>
      </c>
      <c r="D52" t="s">
        <v>101</v>
      </c>
      <c r="E52" t="s">
        <v>307</v>
      </c>
      <c r="J52" t="s">
        <v>529</v>
      </c>
      <c r="K52" t="s">
        <v>545</v>
      </c>
    </row>
    <row r="53" spans="1:11" x14ac:dyDescent="0.25">
      <c r="A53">
        <v>141</v>
      </c>
      <c r="B53" t="s">
        <v>102</v>
      </c>
      <c r="C53">
        <v>6</v>
      </c>
      <c r="D53" t="s">
        <v>103</v>
      </c>
      <c r="E53" t="s">
        <v>308</v>
      </c>
      <c r="I53" t="s">
        <v>447</v>
      </c>
      <c r="J53" t="s">
        <v>404</v>
      </c>
    </row>
    <row r="54" spans="1:11" x14ac:dyDescent="0.25">
      <c r="A54">
        <v>147</v>
      </c>
      <c r="B54" t="s">
        <v>104</v>
      </c>
      <c r="C54">
        <v>6</v>
      </c>
      <c r="D54" t="s">
        <v>105</v>
      </c>
      <c r="E54" t="s">
        <v>309</v>
      </c>
      <c r="I54" t="s">
        <v>448</v>
      </c>
      <c r="J54" t="s">
        <v>404</v>
      </c>
    </row>
    <row r="55" spans="1:11" x14ac:dyDescent="0.25">
      <c r="A55">
        <v>153</v>
      </c>
      <c r="B55" t="s">
        <v>106</v>
      </c>
      <c r="C55">
        <v>6</v>
      </c>
      <c r="D55" t="s">
        <v>107</v>
      </c>
      <c r="E55" t="s">
        <v>310</v>
      </c>
      <c r="I55" t="s">
        <v>449</v>
      </c>
      <c r="J55" t="s">
        <v>404</v>
      </c>
    </row>
    <row r="56" spans="1:11" x14ac:dyDescent="0.25">
      <c r="A56">
        <v>159</v>
      </c>
      <c r="B56" t="s">
        <v>108</v>
      </c>
      <c r="C56">
        <v>2</v>
      </c>
      <c r="D56" t="s">
        <v>109</v>
      </c>
      <c r="E56" t="s">
        <v>390</v>
      </c>
      <c r="F56" t="s">
        <v>404</v>
      </c>
      <c r="H56" t="s">
        <v>408</v>
      </c>
      <c r="I56" t="s">
        <v>450</v>
      </c>
      <c r="J56" t="s">
        <v>404</v>
      </c>
    </row>
    <row r="57" spans="1:11" x14ac:dyDescent="0.25">
      <c r="A57">
        <v>161</v>
      </c>
      <c r="B57" t="s">
        <v>110</v>
      </c>
      <c r="C57">
        <v>1</v>
      </c>
      <c r="D57" t="s">
        <v>111</v>
      </c>
      <c r="E57" t="s">
        <v>391</v>
      </c>
      <c r="F57" t="s">
        <v>404</v>
      </c>
      <c r="H57" t="s">
        <v>408</v>
      </c>
      <c r="I57" t="s">
        <v>451</v>
      </c>
      <c r="J57" t="s">
        <v>404</v>
      </c>
    </row>
    <row r="58" spans="1:11" x14ac:dyDescent="0.25">
      <c r="A58">
        <v>162</v>
      </c>
      <c r="B58" t="s">
        <v>112</v>
      </c>
      <c r="C58">
        <v>1</v>
      </c>
      <c r="D58" t="s">
        <v>113</v>
      </c>
      <c r="E58" t="s">
        <v>392</v>
      </c>
      <c r="F58" t="s">
        <v>404</v>
      </c>
      <c r="H58" t="s">
        <v>408</v>
      </c>
      <c r="I58" t="s">
        <v>452</v>
      </c>
      <c r="J58" t="s">
        <v>404</v>
      </c>
    </row>
    <row r="59" spans="1:11" x14ac:dyDescent="0.25">
      <c r="A59">
        <v>163</v>
      </c>
      <c r="B59" t="s">
        <v>114</v>
      </c>
      <c r="C59">
        <v>2</v>
      </c>
      <c r="D59" t="s">
        <v>115</v>
      </c>
      <c r="E59" t="s">
        <v>393</v>
      </c>
      <c r="F59" t="s">
        <v>404</v>
      </c>
      <c r="H59" t="s">
        <v>408</v>
      </c>
      <c r="I59" t="s">
        <v>569</v>
      </c>
      <c r="J59" t="s">
        <v>404</v>
      </c>
    </row>
    <row r="60" spans="1:11" x14ac:dyDescent="0.25">
      <c r="A60">
        <v>166</v>
      </c>
      <c r="B60" t="s">
        <v>116</v>
      </c>
      <c r="C60">
        <v>1</v>
      </c>
      <c r="D60" t="s">
        <v>117</v>
      </c>
      <c r="E60" t="s">
        <v>394</v>
      </c>
      <c r="F60" t="s">
        <v>404</v>
      </c>
      <c r="H60" t="s">
        <v>408</v>
      </c>
      <c r="I60" t="s">
        <v>453</v>
      </c>
      <c r="J60" t="s">
        <v>404</v>
      </c>
    </row>
    <row r="61" spans="1:11" x14ac:dyDescent="0.25">
      <c r="A61">
        <v>170</v>
      </c>
      <c r="B61" t="s">
        <v>118</v>
      </c>
      <c r="C61">
        <v>2</v>
      </c>
      <c r="D61" t="s">
        <v>119</v>
      </c>
      <c r="E61" t="s">
        <v>395</v>
      </c>
      <c r="F61" t="s">
        <v>404</v>
      </c>
      <c r="H61" t="s">
        <v>408</v>
      </c>
      <c r="I61" t="s">
        <v>454</v>
      </c>
      <c r="J61" t="s">
        <v>404</v>
      </c>
    </row>
    <row r="62" spans="1:11" x14ac:dyDescent="0.25">
      <c r="A62">
        <v>174</v>
      </c>
      <c r="B62" t="s">
        <v>120</v>
      </c>
      <c r="C62">
        <v>1</v>
      </c>
      <c r="D62" t="s">
        <v>121</v>
      </c>
      <c r="E62" t="s">
        <v>396</v>
      </c>
      <c r="F62" t="s">
        <v>404</v>
      </c>
      <c r="H62" t="s">
        <v>408</v>
      </c>
      <c r="I62" t="s">
        <v>455</v>
      </c>
      <c r="J62" t="s">
        <v>404</v>
      </c>
    </row>
    <row r="63" spans="1:11" x14ac:dyDescent="0.25">
      <c r="A63">
        <v>175</v>
      </c>
      <c r="B63" t="s">
        <v>122</v>
      </c>
      <c r="C63">
        <v>1</v>
      </c>
      <c r="D63" t="s">
        <v>123</v>
      </c>
      <c r="E63" t="s">
        <v>397</v>
      </c>
      <c r="F63" t="s">
        <v>404</v>
      </c>
      <c r="H63" t="s">
        <v>408</v>
      </c>
      <c r="I63" t="s">
        <v>456</v>
      </c>
      <c r="J63" t="s">
        <v>404</v>
      </c>
    </row>
    <row r="64" spans="1:11" hidden="1" x14ac:dyDescent="0.25">
      <c r="A64">
        <v>176</v>
      </c>
      <c r="B64" t="s">
        <v>124</v>
      </c>
      <c r="C64">
        <v>2</v>
      </c>
      <c r="D64" t="s">
        <v>125</v>
      </c>
      <c r="E64" t="s">
        <v>378</v>
      </c>
      <c r="F64" t="s">
        <v>404</v>
      </c>
      <c r="H64" t="s">
        <v>405</v>
      </c>
      <c r="I64" t="s">
        <v>457</v>
      </c>
      <c r="J64" t="s">
        <v>530</v>
      </c>
      <c r="K64" t="s">
        <v>567</v>
      </c>
    </row>
    <row r="65" spans="1:11" hidden="1" x14ac:dyDescent="0.25">
      <c r="A65">
        <v>191</v>
      </c>
      <c r="B65" t="s">
        <v>126</v>
      </c>
      <c r="C65">
        <v>1</v>
      </c>
      <c r="D65" t="s">
        <v>127</v>
      </c>
      <c r="E65" t="s">
        <v>379</v>
      </c>
      <c r="F65" t="s">
        <v>404</v>
      </c>
      <c r="H65" t="s">
        <v>405</v>
      </c>
      <c r="J65" t="s">
        <v>529</v>
      </c>
      <c r="K65" t="s">
        <v>568</v>
      </c>
    </row>
    <row r="66" spans="1:11" x14ac:dyDescent="0.25">
      <c r="A66">
        <v>192</v>
      </c>
      <c r="B66" t="s">
        <v>128</v>
      </c>
      <c r="C66">
        <v>2</v>
      </c>
      <c r="D66" t="s">
        <v>129</v>
      </c>
      <c r="E66" t="s">
        <v>372</v>
      </c>
      <c r="I66" t="s">
        <v>458</v>
      </c>
      <c r="J66" t="s">
        <v>404</v>
      </c>
    </row>
    <row r="67" spans="1:11" x14ac:dyDescent="0.25">
      <c r="A67">
        <v>199</v>
      </c>
      <c r="B67" t="s">
        <v>130</v>
      </c>
      <c r="C67">
        <v>5</v>
      </c>
      <c r="D67" t="s">
        <v>131</v>
      </c>
      <c r="E67" t="s">
        <v>311</v>
      </c>
      <c r="I67" t="s">
        <v>459</v>
      </c>
      <c r="J67" t="s">
        <v>404</v>
      </c>
    </row>
    <row r="68" spans="1:11" hidden="1" x14ac:dyDescent="0.25">
      <c r="A68">
        <v>204</v>
      </c>
      <c r="B68" t="s">
        <v>132</v>
      </c>
      <c r="C68">
        <v>4</v>
      </c>
      <c r="D68" t="s">
        <v>133</v>
      </c>
      <c r="E68" t="s">
        <v>312</v>
      </c>
      <c r="J68" t="s">
        <v>529</v>
      </c>
      <c r="K68" t="s">
        <v>527</v>
      </c>
    </row>
    <row r="69" spans="1:11" hidden="1" x14ac:dyDescent="0.25">
      <c r="A69">
        <v>208</v>
      </c>
      <c r="B69" t="s">
        <v>134</v>
      </c>
      <c r="C69">
        <v>4</v>
      </c>
      <c r="D69" t="s">
        <v>135</v>
      </c>
      <c r="E69" t="s">
        <v>313</v>
      </c>
      <c r="J69" t="s">
        <v>529</v>
      </c>
      <c r="K69" t="s">
        <v>527</v>
      </c>
    </row>
    <row r="70" spans="1:11" hidden="1" x14ac:dyDescent="0.25">
      <c r="A70">
        <v>218</v>
      </c>
      <c r="B70" t="s">
        <v>136</v>
      </c>
      <c r="C70">
        <v>3</v>
      </c>
      <c r="D70" t="s">
        <v>137</v>
      </c>
      <c r="E70" t="s">
        <v>314</v>
      </c>
      <c r="I70" t="s">
        <v>460</v>
      </c>
      <c r="J70" t="s">
        <v>530</v>
      </c>
      <c r="K70" t="s">
        <v>555</v>
      </c>
    </row>
    <row r="71" spans="1:11" hidden="1" x14ac:dyDescent="0.25">
      <c r="A71">
        <v>221</v>
      </c>
      <c r="B71" t="s">
        <v>138</v>
      </c>
      <c r="C71">
        <v>3</v>
      </c>
      <c r="D71" t="s">
        <v>139</v>
      </c>
      <c r="E71" t="s">
        <v>315</v>
      </c>
      <c r="I71" t="s">
        <v>461</v>
      </c>
      <c r="J71" t="s">
        <v>530</v>
      </c>
      <c r="K71" t="s">
        <v>555</v>
      </c>
    </row>
    <row r="72" spans="1:11" x14ac:dyDescent="0.25">
      <c r="A72">
        <v>224</v>
      </c>
      <c r="B72" t="s">
        <v>140</v>
      </c>
      <c r="C72">
        <v>1</v>
      </c>
      <c r="D72" t="s">
        <v>141</v>
      </c>
      <c r="E72" t="s">
        <v>316</v>
      </c>
      <c r="I72" t="s">
        <v>462</v>
      </c>
      <c r="J72" t="s">
        <v>404</v>
      </c>
    </row>
    <row r="73" spans="1:11" x14ac:dyDescent="0.25">
      <c r="A73">
        <v>226</v>
      </c>
      <c r="B73" t="s">
        <v>142</v>
      </c>
      <c r="C73">
        <v>2</v>
      </c>
      <c r="D73" t="s">
        <v>143</v>
      </c>
      <c r="E73" t="s">
        <v>317</v>
      </c>
      <c r="I73" t="s">
        <v>463</v>
      </c>
      <c r="J73" t="s">
        <v>535</v>
      </c>
    </row>
    <row r="74" spans="1:11" hidden="1" x14ac:dyDescent="0.25">
      <c r="A74">
        <v>228</v>
      </c>
      <c r="B74" t="s">
        <v>144</v>
      </c>
      <c r="C74">
        <v>2</v>
      </c>
      <c r="D74" t="s">
        <v>145</v>
      </c>
      <c r="E74" t="s">
        <v>318</v>
      </c>
      <c r="I74" t="s">
        <v>570</v>
      </c>
      <c r="J74" t="s">
        <v>530</v>
      </c>
      <c r="K74" t="s">
        <v>547</v>
      </c>
    </row>
    <row r="75" spans="1:11" x14ac:dyDescent="0.25">
      <c r="A75">
        <v>230</v>
      </c>
      <c r="B75" t="s">
        <v>146</v>
      </c>
      <c r="C75">
        <v>3</v>
      </c>
      <c r="D75" t="s">
        <v>147</v>
      </c>
      <c r="E75" t="s">
        <v>319</v>
      </c>
      <c r="I75" t="s">
        <v>464</v>
      </c>
      <c r="J75" t="s">
        <v>404</v>
      </c>
    </row>
    <row r="76" spans="1:11" x14ac:dyDescent="0.25">
      <c r="A76">
        <v>233</v>
      </c>
      <c r="B76" t="s">
        <v>148</v>
      </c>
      <c r="C76">
        <v>1</v>
      </c>
      <c r="D76" t="s">
        <v>149</v>
      </c>
      <c r="E76" t="s">
        <v>320</v>
      </c>
      <c r="I76" t="s">
        <v>466</v>
      </c>
      <c r="J76" t="s">
        <v>404</v>
      </c>
    </row>
    <row r="77" spans="1:11" x14ac:dyDescent="0.25">
      <c r="A77">
        <v>234</v>
      </c>
      <c r="B77" t="s">
        <v>150</v>
      </c>
      <c r="C77">
        <v>1</v>
      </c>
      <c r="D77" t="s">
        <v>151</v>
      </c>
      <c r="E77" t="s">
        <v>321</v>
      </c>
      <c r="I77" t="s">
        <v>465</v>
      </c>
      <c r="J77" t="s">
        <v>404</v>
      </c>
    </row>
    <row r="78" spans="1:11" x14ac:dyDescent="0.25">
      <c r="A78">
        <v>235</v>
      </c>
      <c r="B78" t="s">
        <v>152</v>
      </c>
      <c r="C78">
        <v>1</v>
      </c>
      <c r="D78" t="s">
        <v>153</v>
      </c>
      <c r="E78" t="s">
        <v>322</v>
      </c>
      <c r="I78" t="s">
        <v>467</v>
      </c>
      <c r="J78" t="s">
        <v>404</v>
      </c>
    </row>
    <row r="79" spans="1:11" x14ac:dyDescent="0.25">
      <c r="A79">
        <v>236</v>
      </c>
      <c r="B79" t="s">
        <v>154</v>
      </c>
      <c r="C79">
        <v>1</v>
      </c>
      <c r="D79" t="s">
        <v>155</v>
      </c>
      <c r="E79" t="s">
        <v>323</v>
      </c>
      <c r="I79" t="s">
        <v>468</v>
      </c>
      <c r="J79" t="s">
        <v>404</v>
      </c>
    </row>
    <row r="80" spans="1:11" x14ac:dyDescent="0.25">
      <c r="A80">
        <v>237</v>
      </c>
      <c r="B80" t="s">
        <v>156</v>
      </c>
      <c r="C80">
        <v>2</v>
      </c>
      <c r="D80" t="s">
        <v>157</v>
      </c>
      <c r="E80" t="s">
        <v>324</v>
      </c>
      <c r="I80" t="s">
        <v>469</v>
      </c>
      <c r="J80" t="s">
        <v>404</v>
      </c>
    </row>
    <row r="81" spans="1:11" x14ac:dyDescent="0.25">
      <c r="A81">
        <v>239</v>
      </c>
      <c r="B81" t="s">
        <v>158</v>
      </c>
      <c r="C81">
        <v>2</v>
      </c>
      <c r="D81" t="s">
        <v>159</v>
      </c>
      <c r="E81" t="s">
        <v>325</v>
      </c>
      <c r="I81" t="s">
        <v>470</v>
      </c>
      <c r="J81" t="s">
        <v>404</v>
      </c>
    </row>
    <row r="82" spans="1:11" hidden="1" x14ac:dyDescent="0.25">
      <c r="A82">
        <v>241</v>
      </c>
      <c r="B82" t="s">
        <v>160</v>
      </c>
      <c r="C82">
        <v>1</v>
      </c>
      <c r="D82" t="s">
        <v>161</v>
      </c>
      <c r="E82" t="s">
        <v>326</v>
      </c>
      <c r="J82" t="s">
        <v>529</v>
      </c>
      <c r="K82" t="s">
        <v>543</v>
      </c>
    </row>
    <row r="83" spans="1:11" hidden="1" x14ac:dyDescent="0.25">
      <c r="A83">
        <v>242</v>
      </c>
      <c r="B83" t="s">
        <v>162</v>
      </c>
      <c r="C83">
        <v>1</v>
      </c>
      <c r="D83" t="s">
        <v>163</v>
      </c>
      <c r="E83" t="s">
        <v>327</v>
      </c>
      <c r="I83" t="s">
        <v>541</v>
      </c>
      <c r="J83" t="s">
        <v>530</v>
      </c>
      <c r="K83" t="s">
        <v>539</v>
      </c>
    </row>
    <row r="84" spans="1:11" x14ac:dyDescent="0.25">
      <c r="A84">
        <v>245</v>
      </c>
      <c r="B84" t="s">
        <v>164</v>
      </c>
      <c r="C84">
        <v>1</v>
      </c>
      <c r="D84" t="s">
        <v>165</v>
      </c>
      <c r="E84" t="s">
        <v>328</v>
      </c>
      <c r="I84" t="s">
        <v>472</v>
      </c>
      <c r="J84" t="s">
        <v>404</v>
      </c>
    </row>
    <row r="85" spans="1:11" hidden="1" x14ac:dyDescent="0.25">
      <c r="A85">
        <v>246</v>
      </c>
      <c r="B85" t="s">
        <v>166</v>
      </c>
      <c r="C85">
        <v>5</v>
      </c>
      <c r="D85" t="s">
        <v>167</v>
      </c>
      <c r="E85" t="s">
        <v>329</v>
      </c>
      <c r="J85" t="s">
        <v>529</v>
      </c>
      <c r="K85" t="s">
        <v>563</v>
      </c>
    </row>
    <row r="86" spans="1:11" x14ac:dyDescent="0.25">
      <c r="A86">
        <v>255</v>
      </c>
      <c r="B86" t="s">
        <v>168</v>
      </c>
      <c r="C86">
        <v>5</v>
      </c>
      <c r="D86" t="s">
        <v>169</v>
      </c>
      <c r="E86" t="s">
        <v>384</v>
      </c>
      <c r="F86" t="s">
        <v>404</v>
      </c>
      <c r="H86" t="s">
        <v>407</v>
      </c>
      <c r="I86" t="s">
        <v>473</v>
      </c>
      <c r="J86" t="s">
        <v>535</v>
      </c>
    </row>
    <row r="87" spans="1:11" x14ac:dyDescent="0.25">
      <c r="A87">
        <v>260</v>
      </c>
      <c r="B87" t="s">
        <v>170</v>
      </c>
      <c r="C87">
        <v>5</v>
      </c>
      <c r="D87" t="s">
        <v>171</v>
      </c>
      <c r="E87" t="s">
        <v>386</v>
      </c>
      <c r="F87" t="s">
        <v>404</v>
      </c>
      <c r="H87" t="s">
        <v>407</v>
      </c>
      <c r="I87" t="s">
        <v>474</v>
      </c>
      <c r="J87" t="s">
        <v>404</v>
      </c>
    </row>
    <row r="88" spans="1:11" x14ac:dyDescent="0.25">
      <c r="A88">
        <v>265</v>
      </c>
      <c r="B88" t="s">
        <v>172</v>
      </c>
      <c r="C88">
        <v>1</v>
      </c>
      <c r="D88" t="s">
        <v>173</v>
      </c>
      <c r="E88" t="s">
        <v>387</v>
      </c>
      <c r="F88" t="s">
        <v>404</v>
      </c>
      <c r="H88" t="s">
        <v>407</v>
      </c>
      <c r="I88" t="s">
        <v>475</v>
      </c>
      <c r="J88" t="s">
        <v>404</v>
      </c>
    </row>
    <row r="89" spans="1:11" x14ac:dyDescent="0.25">
      <c r="A89">
        <v>266</v>
      </c>
      <c r="B89" t="s">
        <v>174</v>
      </c>
      <c r="C89">
        <v>1</v>
      </c>
      <c r="D89" t="s">
        <v>175</v>
      </c>
      <c r="E89" t="s">
        <v>330</v>
      </c>
      <c r="I89" t="s">
        <v>476</v>
      </c>
      <c r="J89" t="s">
        <v>404</v>
      </c>
    </row>
    <row r="90" spans="1:11" x14ac:dyDescent="0.25">
      <c r="A90">
        <v>267</v>
      </c>
      <c r="B90" t="s">
        <v>176</v>
      </c>
      <c r="C90">
        <v>1</v>
      </c>
      <c r="D90" t="s">
        <v>177</v>
      </c>
      <c r="E90" t="s">
        <v>331</v>
      </c>
      <c r="I90" t="s">
        <v>471</v>
      </c>
      <c r="J90" t="s">
        <v>404</v>
      </c>
    </row>
    <row r="91" spans="1:11" hidden="1" x14ac:dyDescent="0.25">
      <c r="A91">
        <v>268</v>
      </c>
      <c r="B91" t="s">
        <v>178</v>
      </c>
      <c r="C91">
        <v>2</v>
      </c>
      <c r="D91" t="s">
        <v>179</v>
      </c>
      <c r="E91" t="s">
        <v>332</v>
      </c>
      <c r="I91" t="s">
        <v>477</v>
      </c>
      <c r="J91" t="s">
        <v>530</v>
      </c>
      <c r="K91" t="s">
        <v>554</v>
      </c>
    </row>
    <row r="92" spans="1:11" hidden="1" x14ac:dyDescent="0.25">
      <c r="A92">
        <v>270</v>
      </c>
      <c r="B92" t="s">
        <v>180</v>
      </c>
      <c r="C92">
        <v>2</v>
      </c>
      <c r="D92" t="s">
        <v>181</v>
      </c>
      <c r="E92" t="s">
        <v>333</v>
      </c>
      <c r="I92" t="s">
        <v>478</v>
      </c>
      <c r="J92" t="s">
        <v>530</v>
      </c>
      <c r="K92" t="s">
        <v>549</v>
      </c>
    </row>
    <row r="93" spans="1:11" s="1" customFormat="1" x14ac:dyDescent="0.25">
      <c r="A93" s="1">
        <v>272</v>
      </c>
      <c r="B93" s="1" t="s">
        <v>182</v>
      </c>
      <c r="C93" s="1">
        <v>1</v>
      </c>
      <c r="D93" s="1" t="s">
        <v>183</v>
      </c>
      <c r="E93" s="1" t="s">
        <v>374</v>
      </c>
      <c r="I93" s="1" t="s">
        <v>479</v>
      </c>
      <c r="J93" s="1" t="s">
        <v>404</v>
      </c>
    </row>
    <row r="94" spans="1:11" x14ac:dyDescent="0.25">
      <c r="A94">
        <v>273</v>
      </c>
      <c r="B94" t="s">
        <v>184</v>
      </c>
      <c r="C94">
        <v>1</v>
      </c>
      <c r="D94" t="s">
        <v>185</v>
      </c>
      <c r="E94" t="s">
        <v>385</v>
      </c>
      <c r="F94" t="s">
        <v>404</v>
      </c>
      <c r="H94" t="s">
        <v>407</v>
      </c>
      <c r="I94" t="s">
        <v>480</v>
      </c>
      <c r="J94" t="s">
        <v>404</v>
      </c>
    </row>
    <row r="95" spans="1:11" x14ac:dyDescent="0.25">
      <c r="A95">
        <v>274</v>
      </c>
      <c r="B95" t="s">
        <v>186</v>
      </c>
      <c r="C95">
        <v>1</v>
      </c>
      <c r="D95" t="s">
        <v>187</v>
      </c>
      <c r="E95" t="s">
        <v>398</v>
      </c>
      <c r="F95" t="s">
        <v>404</v>
      </c>
      <c r="H95" t="s">
        <v>408</v>
      </c>
      <c r="I95" t="s">
        <v>481</v>
      </c>
      <c r="J95" t="s">
        <v>404</v>
      </c>
    </row>
    <row r="96" spans="1:11" x14ac:dyDescent="0.25">
      <c r="A96">
        <v>275</v>
      </c>
      <c r="B96" t="s">
        <v>188</v>
      </c>
      <c r="C96">
        <v>1</v>
      </c>
      <c r="D96" t="s">
        <v>189</v>
      </c>
      <c r="E96" t="s">
        <v>399</v>
      </c>
      <c r="F96" t="s">
        <v>404</v>
      </c>
      <c r="H96" t="s">
        <v>408</v>
      </c>
      <c r="I96" t="s">
        <v>482</v>
      </c>
      <c r="J96" t="s">
        <v>404</v>
      </c>
    </row>
    <row r="97" spans="1:11" x14ac:dyDescent="0.25">
      <c r="A97">
        <v>276</v>
      </c>
      <c r="B97" t="s">
        <v>190</v>
      </c>
      <c r="C97">
        <v>1</v>
      </c>
      <c r="D97" t="s">
        <v>191</v>
      </c>
      <c r="E97" t="s">
        <v>400</v>
      </c>
      <c r="F97" t="s">
        <v>404</v>
      </c>
      <c r="H97" t="s">
        <v>408</v>
      </c>
      <c r="I97" t="s">
        <v>483</v>
      </c>
      <c r="J97" t="s">
        <v>404</v>
      </c>
    </row>
    <row r="98" spans="1:11" x14ac:dyDescent="0.25">
      <c r="A98">
        <v>277</v>
      </c>
      <c r="B98" t="s">
        <v>192</v>
      </c>
      <c r="C98">
        <v>1</v>
      </c>
      <c r="D98" t="s">
        <v>193</v>
      </c>
      <c r="E98" t="s">
        <v>334</v>
      </c>
      <c r="I98" t="s">
        <v>484</v>
      </c>
      <c r="J98" t="s">
        <v>404</v>
      </c>
    </row>
    <row r="99" spans="1:11" x14ac:dyDescent="0.25">
      <c r="A99">
        <v>278</v>
      </c>
      <c r="B99" t="s">
        <v>194</v>
      </c>
      <c r="C99">
        <v>1</v>
      </c>
      <c r="D99" t="s">
        <v>195</v>
      </c>
      <c r="E99" t="s">
        <v>335</v>
      </c>
      <c r="I99" t="s">
        <v>485</v>
      </c>
      <c r="J99" t="s">
        <v>404</v>
      </c>
    </row>
    <row r="100" spans="1:11" x14ac:dyDescent="0.25">
      <c r="A100">
        <v>279</v>
      </c>
      <c r="B100" t="s">
        <v>196</v>
      </c>
      <c r="C100">
        <v>1</v>
      </c>
      <c r="D100" t="s">
        <v>197</v>
      </c>
      <c r="E100" t="s">
        <v>336</v>
      </c>
      <c r="I100" t="s">
        <v>486</v>
      </c>
      <c r="J100" t="s">
        <v>404</v>
      </c>
    </row>
    <row r="101" spans="1:11" x14ac:dyDescent="0.25">
      <c r="A101">
        <v>280</v>
      </c>
      <c r="B101" t="s">
        <v>198</v>
      </c>
      <c r="C101">
        <v>2</v>
      </c>
      <c r="D101" t="s">
        <v>199</v>
      </c>
      <c r="E101" t="s">
        <v>337</v>
      </c>
      <c r="I101" t="s">
        <v>487</v>
      </c>
      <c r="J101" t="s">
        <v>404</v>
      </c>
    </row>
    <row r="102" spans="1:11" x14ac:dyDescent="0.25">
      <c r="A102">
        <v>282</v>
      </c>
      <c r="B102" t="s">
        <v>200</v>
      </c>
      <c r="C102">
        <v>3</v>
      </c>
      <c r="D102" t="s">
        <v>201</v>
      </c>
      <c r="E102" t="s">
        <v>338</v>
      </c>
      <c r="I102" t="s">
        <v>488</v>
      </c>
      <c r="J102" t="s">
        <v>404</v>
      </c>
    </row>
    <row r="103" spans="1:11" x14ac:dyDescent="0.25">
      <c r="A103">
        <v>285</v>
      </c>
      <c r="B103" t="s">
        <v>202</v>
      </c>
      <c r="C103">
        <v>3</v>
      </c>
      <c r="D103" t="s">
        <v>203</v>
      </c>
      <c r="E103" t="s">
        <v>339</v>
      </c>
      <c r="I103" t="s">
        <v>489</v>
      </c>
      <c r="J103" t="s">
        <v>404</v>
      </c>
    </row>
    <row r="104" spans="1:11" x14ac:dyDescent="0.25">
      <c r="A104">
        <v>288</v>
      </c>
      <c r="B104" t="s">
        <v>204</v>
      </c>
      <c r="C104">
        <v>3</v>
      </c>
      <c r="D104" t="s">
        <v>205</v>
      </c>
      <c r="E104" t="s">
        <v>340</v>
      </c>
      <c r="I104" t="s">
        <v>490</v>
      </c>
      <c r="J104" t="s">
        <v>404</v>
      </c>
    </row>
    <row r="105" spans="1:11" x14ac:dyDescent="0.25">
      <c r="A105">
        <v>291</v>
      </c>
      <c r="B105" t="s">
        <v>206</v>
      </c>
      <c r="C105">
        <v>3</v>
      </c>
      <c r="D105" t="s">
        <v>207</v>
      </c>
      <c r="E105" t="s">
        <v>341</v>
      </c>
      <c r="I105" t="s">
        <v>491</v>
      </c>
      <c r="J105" t="s">
        <v>404</v>
      </c>
    </row>
    <row r="106" spans="1:11" x14ac:dyDescent="0.25">
      <c r="A106">
        <v>294</v>
      </c>
      <c r="B106" t="s">
        <v>208</v>
      </c>
      <c r="C106">
        <v>3</v>
      </c>
      <c r="D106" t="s">
        <v>209</v>
      </c>
      <c r="E106" t="s">
        <v>342</v>
      </c>
      <c r="I106" t="s">
        <v>492</v>
      </c>
      <c r="J106" t="s">
        <v>404</v>
      </c>
    </row>
    <row r="107" spans="1:11" x14ac:dyDescent="0.25">
      <c r="A107">
        <v>297</v>
      </c>
      <c r="B107" t="s">
        <v>210</v>
      </c>
      <c r="C107">
        <v>3</v>
      </c>
      <c r="D107" t="s">
        <v>211</v>
      </c>
      <c r="E107" t="s">
        <v>343</v>
      </c>
      <c r="I107" t="s">
        <v>493</v>
      </c>
      <c r="J107" t="s">
        <v>404</v>
      </c>
    </row>
    <row r="108" spans="1:11" x14ac:dyDescent="0.25">
      <c r="A108">
        <v>300</v>
      </c>
      <c r="B108" t="s">
        <v>212</v>
      </c>
      <c r="C108">
        <v>1</v>
      </c>
      <c r="D108" t="s">
        <v>213</v>
      </c>
      <c r="E108" t="s">
        <v>344</v>
      </c>
      <c r="I108" t="s">
        <v>494</v>
      </c>
      <c r="J108" t="s">
        <v>404</v>
      </c>
    </row>
    <row r="109" spans="1:11" s="1" customFormat="1" x14ac:dyDescent="0.25">
      <c r="A109" s="1">
        <v>301</v>
      </c>
      <c r="B109" s="1" t="s">
        <v>214</v>
      </c>
      <c r="C109" s="1">
        <v>4</v>
      </c>
      <c r="D109" s="1" t="s">
        <v>215</v>
      </c>
      <c r="E109" s="1" t="s">
        <v>375</v>
      </c>
      <c r="I109" s="1" t="s">
        <v>495</v>
      </c>
      <c r="J109" s="1" t="s">
        <v>404</v>
      </c>
    </row>
    <row r="110" spans="1:11" x14ac:dyDescent="0.25">
      <c r="A110">
        <v>305</v>
      </c>
      <c r="B110" t="s">
        <v>216</v>
      </c>
      <c r="C110">
        <v>1</v>
      </c>
      <c r="D110" t="s">
        <v>217</v>
      </c>
      <c r="E110" t="s">
        <v>377</v>
      </c>
      <c r="F110" t="s">
        <v>404</v>
      </c>
      <c r="H110" t="s">
        <v>405</v>
      </c>
      <c r="I110" t="s">
        <v>496</v>
      </c>
      <c r="J110" t="s">
        <v>404</v>
      </c>
    </row>
    <row r="111" spans="1:11" hidden="1" x14ac:dyDescent="0.25">
      <c r="A111">
        <v>311</v>
      </c>
      <c r="B111" t="s">
        <v>218</v>
      </c>
      <c r="C111">
        <v>1</v>
      </c>
      <c r="D111" t="s">
        <v>219</v>
      </c>
      <c r="E111" t="s">
        <v>345</v>
      </c>
      <c r="J111" t="s">
        <v>529</v>
      </c>
      <c r="K111" t="s">
        <v>548</v>
      </c>
    </row>
    <row r="112" spans="1:11" x14ac:dyDescent="0.25">
      <c r="A112">
        <v>312</v>
      </c>
      <c r="B112" t="s">
        <v>220</v>
      </c>
      <c r="C112">
        <v>3</v>
      </c>
      <c r="D112" t="s">
        <v>221</v>
      </c>
      <c r="E112" t="s">
        <v>346</v>
      </c>
      <c r="I112" t="s">
        <v>497</v>
      </c>
      <c r="J112" t="s">
        <v>404</v>
      </c>
    </row>
    <row r="113" spans="1:11" x14ac:dyDescent="0.25">
      <c r="A113">
        <v>315</v>
      </c>
      <c r="B113" t="s">
        <v>222</v>
      </c>
      <c r="C113">
        <v>3</v>
      </c>
      <c r="D113" t="s">
        <v>223</v>
      </c>
      <c r="E113" t="s">
        <v>347</v>
      </c>
      <c r="I113" t="s">
        <v>498</v>
      </c>
      <c r="J113" t="s">
        <v>404</v>
      </c>
    </row>
    <row r="114" spans="1:11" x14ac:dyDescent="0.25">
      <c r="A114">
        <v>318</v>
      </c>
      <c r="B114" t="s">
        <v>224</v>
      </c>
      <c r="C114">
        <v>3</v>
      </c>
      <c r="D114" t="s">
        <v>225</v>
      </c>
      <c r="E114" t="s">
        <v>348</v>
      </c>
      <c r="I114" t="s">
        <v>499</v>
      </c>
      <c r="J114" t="s">
        <v>404</v>
      </c>
    </row>
    <row r="115" spans="1:11" x14ac:dyDescent="0.25">
      <c r="A115">
        <v>321</v>
      </c>
      <c r="B115" t="s">
        <v>226</v>
      </c>
      <c r="C115">
        <v>3</v>
      </c>
      <c r="D115" t="s">
        <v>227</v>
      </c>
      <c r="E115" t="s">
        <v>349</v>
      </c>
      <c r="I115" t="s">
        <v>500</v>
      </c>
      <c r="J115" t="s">
        <v>404</v>
      </c>
    </row>
    <row r="116" spans="1:11" x14ac:dyDescent="0.25">
      <c r="A116">
        <v>324</v>
      </c>
      <c r="B116" t="s">
        <v>228</v>
      </c>
      <c r="C116">
        <v>2</v>
      </c>
      <c r="D116" t="s">
        <v>229</v>
      </c>
      <c r="E116" t="s">
        <v>350</v>
      </c>
      <c r="I116" t="s">
        <v>501</v>
      </c>
      <c r="J116" t="s">
        <v>404</v>
      </c>
      <c r="K116" t="s">
        <v>556</v>
      </c>
    </row>
    <row r="117" spans="1:11" x14ac:dyDescent="0.25">
      <c r="A117">
        <v>326</v>
      </c>
      <c r="B117" t="s">
        <v>230</v>
      </c>
      <c r="C117">
        <v>2</v>
      </c>
      <c r="D117" t="s">
        <v>231</v>
      </c>
      <c r="E117" t="s">
        <v>351</v>
      </c>
      <c r="I117" t="s">
        <v>502</v>
      </c>
      <c r="J117" t="s">
        <v>404</v>
      </c>
      <c r="K117" t="s">
        <v>556</v>
      </c>
    </row>
    <row r="118" spans="1:11" x14ac:dyDescent="0.25">
      <c r="A118">
        <v>328</v>
      </c>
      <c r="B118" t="s">
        <v>232</v>
      </c>
      <c r="C118">
        <v>2</v>
      </c>
      <c r="D118" t="s">
        <v>233</v>
      </c>
      <c r="E118" t="s">
        <v>352</v>
      </c>
      <c r="I118" t="s">
        <v>503</v>
      </c>
      <c r="J118" t="s">
        <v>404</v>
      </c>
      <c r="K118" t="s">
        <v>556</v>
      </c>
    </row>
    <row r="119" spans="1:11" x14ac:dyDescent="0.25">
      <c r="A119">
        <v>330</v>
      </c>
      <c r="B119" t="s">
        <v>234</v>
      </c>
      <c r="C119">
        <v>2</v>
      </c>
      <c r="D119" t="s">
        <v>235</v>
      </c>
      <c r="E119" t="s">
        <v>353</v>
      </c>
      <c r="I119" t="s">
        <v>504</v>
      </c>
      <c r="J119" t="s">
        <v>404</v>
      </c>
      <c r="K119" t="s">
        <v>556</v>
      </c>
    </row>
    <row r="120" spans="1:11" x14ac:dyDescent="0.25">
      <c r="A120">
        <v>332</v>
      </c>
      <c r="B120" t="s">
        <v>236</v>
      </c>
      <c r="C120">
        <v>3</v>
      </c>
      <c r="D120" t="s">
        <v>237</v>
      </c>
      <c r="E120" t="s">
        <v>354</v>
      </c>
      <c r="I120" t="s">
        <v>505</v>
      </c>
      <c r="J120" t="s">
        <v>535</v>
      </c>
      <c r="K120" t="s">
        <v>557</v>
      </c>
    </row>
    <row r="121" spans="1:11" x14ac:dyDescent="0.25">
      <c r="A121">
        <v>335</v>
      </c>
      <c r="B121" t="s">
        <v>238</v>
      </c>
      <c r="C121">
        <v>3</v>
      </c>
      <c r="D121" t="s">
        <v>239</v>
      </c>
      <c r="E121" t="s">
        <v>355</v>
      </c>
      <c r="I121" t="s">
        <v>506</v>
      </c>
      <c r="J121" t="s">
        <v>404</v>
      </c>
    </row>
    <row r="122" spans="1:11" x14ac:dyDescent="0.25">
      <c r="A122">
        <v>338</v>
      </c>
      <c r="B122" t="s">
        <v>240</v>
      </c>
      <c r="C122">
        <v>3</v>
      </c>
      <c r="D122" t="s">
        <v>241</v>
      </c>
      <c r="E122" t="s">
        <v>356</v>
      </c>
      <c r="I122" t="s">
        <v>507</v>
      </c>
      <c r="J122" t="s">
        <v>404</v>
      </c>
    </row>
    <row r="123" spans="1:11" x14ac:dyDescent="0.25">
      <c r="A123">
        <v>341</v>
      </c>
      <c r="B123" t="s">
        <v>242</v>
      </c>
      <c r="C123">
        <v>1</v>
      </c>
      <c r="D123" t="s">
        <v>243</v>
      </c>
      <c r="E123" t="s">
        <v>357</v>
      </c>
      <c r="I123" t="s">
        <v>508</v>
      </c>
      <c r="J123" t="s">
        <v>404</v>
      </c>
    </row>
    <row r="124" spans="1:11" x14ac:dyDescent="0.25">
      <c r="A124">
        <v>342</v>
      </c>
      <c r="B124" t="s">
        <v>244</v>
      </c>
      <c r="C124">
        <v>1</v>
      </c>
      <c r="D124" t="s">
        <v>245</v>
      </c>
      <c r="E124" t="s">
        <v>358</v>
      </c>
      <c r="I124" t="s">
        <v>509</v>
      </c>
      <c r="J124" t="s">
        <v>404</v>
      </c>
    </row>
    <row r="125" spans="1:11" x14ac:dyDescent="0.25">
      <c r="A125">
        <v>348</v>
      </c>
      <c r="B125" t="s">
        <v>246</v>
      </c>
      <c r="C125">
        <v>1</v>
      </c>
      <c r="D125" t="s">
        <v>247</v>
      </c>
      <c r="E125" t="s">
        <v>359</v>
      </c>
      <c r="I125" t="s">
        <v>510</v>
      </c>
      <c r="J125" t="s">
        <v>404</v>
      </c>
    </row>
    <row r="126" spans="1:11" x14ac:dyDescent="0.25">
      <c r="A126">
        <v>349</v>
      </c>
      <c r="B126" t="s">
        <v>248</v>
      </c>
      <c r="C126">
        <v>1</v>
      </c>
      <c r="D126" t="s">
        <v>249</v>
      </c>
      <c r="E126" t="s">
        <v>360</v>
      </c>
      <c r="I126" t="s">
        <v>511</v>
      </c>
      <c r="J126" t="s">
        <v>404</v>
      </c>
      <c r="K126" t="s">
        <v>558</v>
      </c>
    </row>
    <row r="127" spans="1:11" x14ac:dyDescent="0.25">
      <c r="A127">
        <v>350</v>
      </c>
      <c r="B127" t="s">
        <v>250</v>
      </c>
      <c r="C127">
        <v>1</v>
      </c>
      <c r="D127" t="s">
        <v>251</v>
      </c>
      <c r="E127" t="s">
        <v>361</v>
      </c>
      <c r="I127" t="s">
        <v>512</v>
      </c>
      <c r="J127" t="s">
        <v>404</v>
      </c>
      <c r="K127" t="s">
        <v>558</v>
      </c>
    </row>
    <row r="128" spans="1:11" x14ac:dyDescent="0.25">
      <c r="A128">
        <v>351</v>
      </c>
      <c r="B128" t="s">
        <v>252</v>
      </c>
      <c r="C128">
        <v>1</v>
      </c>
      <c r="D128" t="s">
        <v>253</v>
      </c>
      <c r="E128" t="s">
        <v>362</v>
      </c>
      <c r="I128" t="s">
        <v>513</v>
      </c>
      <c r="J128" t="s">
        <v>404</v>
      </c>
      <c r="K128" t="s">
        <v>558</v>
      </c>
    </row>
    <row r="129" spans="1:11" x14ac:dyDescent="0.25">
      <c r="A129">
        <v>352</v>
      </c>
      <c r="B129" t="s">
        <v>254</v>
      </c>
      <c r="C129">
        <v>1</v>
      </c>
      <c r="D129" t="s">
        <v>255</v>
      </c>
      <c r="E129" t="s">
        <v>363</v>
      </c>
      <c r="I129" t="s">
        <v>514</v>
      </c>
      <c r="J129" t="s">
        <v>404</v>
      </c>
      <c r="K129" t="s">
        <v>558</v>
      </c>
    </row>
    <row r="130" spans="1:11" x14ac:dyDescent="0.25">
      <c r="A130">
        <v>353</v>
      </c>
      <c r="B130" t="s">
        <v>256</v>
      </c>
      <c r="C130">
        <v>2</v>
      </c>
      <c r="D130" t="s">
        <v>257</v>
      </c>
      <c r="E130" t="s">
        <v>364</v>
      </c>
      <c r="I130" t="s">
        <v>515</v>
      </c>
      <c r="J130" t="s">
        <v>404</v>
      </c>
    </row>
    <row r="131" spans="1:11" x14ac:dyDescent="0.25">
      <c r="A131">
        <v>355</v>
      </c>
      <c r="B131" t="s">
        <v>258</v>
      </c>
      <c r="C131">
        <v>2</v>
      </c>
      <c r="D131" t="s">
        <v>259</v>
      </c>
      <c r="E131" t="s">
        <v>365</v>
      </c>
      <c r="I131" t="s">
        <v>516</v>
      </c>
      <c r="J131" t="s">
        <v>404</v>
      </c>
    </row>
    <row r="132" spans="1:11" x14ac:dyDescent="0.25">
      <c r="A132">
        <v>357</v>
      </c>
      <c r="B132" t="s">
        <v>260</v>
      </c>
      <c r="C132">
        <v>2</v>
      </c>
      <c r="D132" t="s">
        <v>261</v>
      </c>
      <c r="E132" t="s">
        <v>366</v>
      </c>
      <c r="I132" t="s">
        <v>517</v>
      </c>
      <c r="J132" t="s">
        <v>404</v>
      </c>
    </row>
    <row r="133" spans="1:11" x14ac:dyDescent="0.25">
      <c r="A133">
        <v>359</v>
      </c>
      <c r="B133" t="s">
        <v>262</v>
      </c>
      <c r="C133">
        <v>2</v>
      </c>
      <c r="D133" t="s">
        <v>263</v>
      </c>
      <c r="E133" t="s">
        <v>388</v>
      </c>
      <c r="F133" t="s">
        <v>404</v>
      </c>
      <c r="H133" t="s">
        <v>407</v>
      </c>
      <c r="I133" t="s">
        <v>518</v>
      </c>
      <c r="J133" t="s">
        <v>404</v>
      </c>
    </row>
    <row r="134" spans="1:11" x14ac:dyDescent="0.25">
      <c r="A134">
        <v>361</v>
      </c>
      <c r="B134" t="s">
        <v>264</v>
      </c>
      <c r="C134">
        <v>2</v>
      </c>
      <c r="D134" t="s">
        <v>265</v>
      </c>
      <c r="E134" t="s">
        <v>389</v>
      </c>
      <c r="F134" t="s">
        <v>404</v>
      </c>
      <c r="H134" t="s">
        <v>407</v>
      </c>
      <c r="I134" t="s">
        <v>519</v>
      </c>
      <c r="J134" t="s">
        <v>404</v>
      </c>
    </row>
    <row r="135" spans="1:11" hidden="1" x14ac:dyDescent="0.25">
      <c r="I135" t="s">
        <v>560</v>
      </c>
      <c r="J135" t="s">
        <v>562</v>
      </c>
      <c r="K135" t="s">
        <v>564</v>
      </c>
    </row>
    <row r="136" spans="1:11" hidden="1" x14ac:dyDescent="0.25">
      <c r="I136" t="s">
        <v>561</v>
      </c>
      <c r="J136" t="s">
        <v>562</v>
      </c>
      <c r="K136" t="s">
        <v>564</v>
      </c>
    </row>
  </sheetData>
  <autoFilter ref="A1:K136" xr:uid="{3503F4A0-B0ED-4F58-8F6E-E2D363A4EC26}">
    <filterColumn colId="9">
      <filters>
        <filter val="~"/>
        <filter val="ye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76F9-FC9C-45E5-88BF-677F2F47D5F0}">
  <sheetPr>
    <pageSetUpPr fitToPage="1"/>
  </sheetPr>
  <dimension ref="A1:I141"/>
  <sheetViews>
    <sheetView tabSelected="1" workbookViewId="0">
      <selection activeCell="A92" sqref="A92"/>
    </sheetView>
  </sheetViews>
  <sheetFormatPr defaultRowHeight="15" x14ac:dyDescent="0.25"/>
  <cols>
    <col min="1" max="1" width="49.7109375" customWidth="1"/>
    <col min="2" max="2" width="58.42578125" bestFit="1" customWidth="1"/>
    <col min="3" max="3" width="6.42578125" bestFit="1" customWidth="1"/>
    <col min="4" max="4" width="53.85546875" customWidth="1"/>
    <col min="5" max="5" width="14" bestFit="1" customWidth="1"/>
    <col min="6" max="6" width="14.5703125" bestFit="1" customWidth="1"/>
    <col min="9" max="9" width="109.28515625" bestFit="1" customWidth="1"/>
  </cols>
  <sheetData>
    <row r="1" spans="1:9" ht="21" x14ac:dyDescent="0.35">
      <c r="A1" s="12" t="s">
        <v>723</v>
      </c>
      <c r="B1" s="12"/>
      <c r="C1" s="12"/>
      <c r="D1" s="12"/>
      <c r="E1" s="12"/>
      <c r="F1" s="12"/>
    </row>
    <row r="3" spans="1:9" ht="30" x14ac:dyDescent="0.25">
      <c r="A3" s="7" t="s">
        <v>703</v>
      </c>
      <c r="B3" s="7" t="s">
        <v>701</v>
      </c>
      <c r="C3" s="7" t="s">
        <v>702</v>
      </c>
      <c r="D3" s="9" t="s">
        <v>705</v>
      </c>
      <c r="E3" s="9" t="s">
        <v>725</v>
      </c>
      <c r="F3" s="9" t="s">
        <v>729</v>
      </c>
    </row>
    <row r="4" spans="1:9" x14ac:dyDescent="0.25">
      <c r="A4" s="8" t="s">
        <v>411</v>
      </c>
      <c r="B4" s="8" t="s">
        <v>411</v>
      </c>
      <c r="C4" s="8" t="s">
        <v>404</v>
      </c>
      <c r="D4" s="10"/>
      <c r="E4" s="8" t="s">
        <v>728</v>
      </c>
      <c r="F4" s="8" t="s">
        <v>405</v>
      </c>
      <c r="I4" t="str">
        <f t="shared" ref="I4:I35" si="0">A4&amp;" &amp; "&amp;B4&amp;" &amp; "&amp;C4&amp;" \\"</f>
        <v>Patient ID &amp; Patient ID &amp; yes \\</v>
      </c>
    </row>
    <row r="5" spans="1:9" x14ac:dyDescent="0.25">
      <c r="A5" s="8" t="s">
        <v>594</v>
      </c>
      <c r="B5" s="8"/>
      <c r="C5" s="8" t="s">
        <v>529</v>
      </c>
      <c r="D5" s="10" t="s">
        <v>531</v>
      </c>
      <c r="E5" s="8" t="s">
        <v>726</v>
      </c>
      <c r="F5" s="8"/>
      <c r="I5" t="str">
        <f t="shared" si="0"/>
        <v>SEER registry &amp;  &amp; drop \\</v>
      </c>
    </row>
    <row r="6" spans="1:9" x14ac:dyDescent="0.25">
      <c r="A6" s="8" t="s">
        <v>412</v>
      </c>
      <c r="B6" s="8" t="s">
        <v>412</v>
      </c>
      <c r="C6" s="8" t="s">
        <v>404</v>
      </c>
      <c r="D6" s="10"/>
      <c r="E6" s="8" t="s">
        <v>726</v>
      </c>
      <c r="F6" s="8"/>
      <c r="I6" t="str">
        <f t="shared" si="0"/>
        <v>Marital status at diagnosis &amp; Marital status at diagnosis &amp; yes \\</v>
      </c>
    </row>
    <row r="7" spans="1:9" x14ac:dyDescent="0.25">
      <c r="A7" s="8" t="s">
        <v>413</v>
      </c>
      <c r="B7" s="8" t="s">
        <v>413</v>
      </c>
      <c r="C7" s="8" t="s">
        <v>404</v>
      </c>
      <c r="D7" s="10"/>
      <c r="E7" s="8" t="s">
        <v>726</v>
      </c>
      <c r="F7" s="8"/>
      <c r="I7" t="str">
        <f t="shared" si="0"/>
        <v>Race/ethnicity &amp; Race/ethnicity &amp; yes \\</v>
      </c>
    </row>
    <row r="8" spans="1:9" ht="30" x14ac:dyDescent="0.25">
      <c r="A8" s="8" t="s">
        <v>595</v>
      </c>
      <c r="B8" s="8"/>
      <c r="C8" s="8" t="s">
        <v>529</v>
      </c>
      <c r="D8" s="10" t="s">
        <v>707</v>
      </c>
      <c r="E8" s="8" t="s">
        <v>726</v>
      </c>
      <c r="F8" s="8"/>
      <c r="I8" t="str">
        <f t="shared" si="0"/>
        <v>NHIA Derived Hisp Origin &amp;  &amp; drop \\</v>
      </c>
    </row>
    <row r="9" spans="1:9" x14ac:dyDescent="0.25">
      <c r="A9" s="8" t="s">
        <v>414</v>
      </c>
      <c r="B9" s="8" t="s">
        <v>414</v>
      </c>
      <c r="C9" s="8" t="s">
        <v>404</v>
      </c>
      <c r="D9" s="10"/>
      <c r="E9" s="8" t="s">
        <v>726</v>
      </c>
      <c r="F9" s="8"/>
      <c r="I9" t="str">
        <f t="shared" si="0"/>
        <v>Sex &amp; Sex &amp; yes \\</v>
      </c>
    </row>
    <row r="10" spans="1:9" ht="30" x14ac:dyDescent="0.25">
      <c r="A10" s="8" t="s">
        <v>596</v>
      </c>
      <c r="B10" s="8" t="s">
        <v>533</v>
      </c>
      <c r="C10" s="8" t="s">
        <v>530</v>
      </c>
      <c r="D10" s="10" t="s">
        <v>532</v>
      </c>
      <c r="E10" s="8" t="s">
        <v>590</v>
      </c>
      <c r="F10" s="8"/>
      <c r="I10" t="str">
        <f t="shared" si="0"/>
        <v>Age at diagnosis &amp; Age recode with single ages and 90+ &amp; mod \\</v>
      </c>
    </row>
    <row r="11" spans="1:9" x14ac:dyDescent="0.25">
      <c r="A11" s="8" t="s">
        <v>586</v>
      </c>
      <c r="B11" s="8"/>
      <c r="C11" s="8" t="s">
        <v>700</v>
      </c>
      <c r="D11" s="10" t="s">
        <v>712</v>
      </c>
      <c r="E11" s="8" t="s">
        <v>590</v>
      </c>
      <c r="F11" s="8"/>
      <c r="I11" t="str">
        <f t="shared" si="0"/>
        <v>Year of birth &amp;  &amp; calc \\</v>
      </c>
    </row>
    <row r="12" spans="1:9" x14ac:dyDescent="0.25">
      <c r="A12" s="8" t="s">
        <v>415</v>
      </c>
      <c r="B12" s="8" t="s">
        <v>415</v>
      </c>
      <c r="C12" s="8" t="s">
        <v>404</v>
      </c>
      <c r="D12" s="10"/>
      <c r="E12" s="8" t="s">
        <v>726</v>
      </c>
      <c r="F12" s="8"/>
      <c r="I12" t="str">
        <f t="shared" si="0"/>
        <v>Sequence number &amp; Sequence number &amp; yes \\</v>
      </c>
    </row>
    <row r="13" spans="1:9" x14ac:dyDescent="0.25">
      <c r="A13" s="8" t="s">
        <v>597</v>
      </c>
      <c r="B13" s="8"/>
      <c r="C13" s="8" t="s">
        <v>529</v>
      </c>
      <c r="D13" s="10" t="s">
        <v>531</v>
      </c>
      <c r="E13" s="8" t="s">
        <v>726</v>
      </c>
      <c r="F13" s="8"/>
      <c r="I13" t="str">
        <f t="shared" si="0"/>
        <v>Month of diagnosis &amp;  &amp; drop \\</v>
      </c>
    </row>
    <row r="14" spans="1:9" x14ac:dyDescent="0.25">
      <c r="A14" s="8" t="s">
        <v>416</v>
      </c>
      <c r="B14" s="8" t="s">
        <v>416</v>
      </c>
      <c r="C14" s="8" t="s">
        <v>404</v>
      </c>
      <c r="D14" s="10"/>
      <c r="E14" s="8" t="s">
        <v>590</v>
      </c>
      <c r="F14" s="8"/>
      <c r="I14" t="str">
        <f t="shared" si="0"/>
        <v>Year of diagnosis &amp; Year of diagnosis &amp; yes \\</v>
      </c>
    </row>
    <row r="15" spans="1:9" x14ac:dyDescent="0.25">
      <c r="A15" s="8" t="s">
        <v>598</v>
      </c>
      <c r="B15" s="8" t="s">
        <v>417</v>
      </c>
      <c r="C15" s="8" t="s">
        <v>404</v>
      </c>
      <c r="D15" s="10"/>
      <c r="E15" s="8" t="s">
        <v>726</v>
      </c>
      <c r="F15" s="8"/>
      <c r="I15" t="str">
        <f t="shared" si="0"/>
        <v>Primary site ICD-O-2 (1973+) &amp; Primary Site &amp; yes \\</v>
      </c>
    </row>
    <row r="16" spans="1:9" x14ac:dyDescent="0.25">
      <c r="A16" s="8" t="s">
        <v>418</v>
      </c>
      <c r="B16" s="8" t="s">
        <v>418</v>
      </c>
      <c r="C16" s="8" t="s">
        <v>404</v>
      </c>
      <c r="D16" s="10"/>
      <c r="E16" s="8" t="s">
        <v>726</v>
      </c>
      <c r="F16" s="8"/>
      <c r="I16" t="str">
        <f t="shared" si="0"/>
        <v>Laterality &amp; Laterality &amp; yes \\</v>
      </c>
    </row>
    <row r="17" spans="1:9" ht="30" x14ac:dyDescent="0.25">
      <c r="A17" s="8" t="s">
        <v>599</v>
      </c>
      <c r="B17" s="8"/>
      <c r="C17" s="8" t="s">
        <v>529</v>
      </c>
      <c r="D17" s="10" t="s">
        <v>708</v>
      </c>
      <c r="E17" s="8" t="s">
        <v>726</v>
      </c>
      <c r="F17" s="8"/>
      <c r="I17" t="str">
        <f t="shared" si="0"/>
        <v>Histologic Type ICD-O-2 &amp;  &amp; drop \\</v>
      </c>
    </row>
    <row r="18" spans="1:9" ht="30" x14ac:dyDescent="0.25">
      <c r="A18" s="8" t="s">
        <v>600</v>
      </c>
      <c r="B18" s="8"/>
      <c r="C18" s="8" t="s">
        <v>529</v>
      </c>
      <c r="D18" s="10" t="s">
        <v>708</v>
      </c>
      <c r="E18" s="8" t="s">
        <v>726</v>
      </c>
      <c r="F18" s="8"/>
      <c r="I18" t="str">
        <f t="shared" si="0"/>
        <v>Behavior Code ICD-O-2*/ &amp;  &amp; drop \\</v>
      </c>
    </row>
    <row r="19" spans="1:9" x14ac:dyDescent="0.25">
      <c r="A19" s="8" t="s">
        <v>419</v>
      </c>
      <c r="B19" s="8" t="s">
        <v>419</v>
      </c>
      <c r="C19" s="8" t="s">
        <v>404</v>
      </c>
      <c r="D19" s="10"/>
      <c r="E19" s="8" t="s">
        <v>726</v>
      </c>
      <c r="F19" s="8"/>
      <c r="I19" t="str">
        <f t="shared" si="0"/>
        <v>Histologic Type ICD-O-3 &amp; Histologic Type ICD-O-3 &amp; yes \\</v>
      </c>
    </row>
    <row r="20" spans="1:9" x14ac:dyDescent="0.25">
      <c r="A20" s="8" t="s">
        <v>420</v>
      </c>
      <c r="B20" s="8" t="s">
        <v>420</v>
      </c>
      <c r="C20" s="8" t="s">
        <v>404</v>
      </c>
      <c r="D20" s="10"/>
      <c r="E20" s="8" t="s">
        <v>726</v>
      </c>
      <c r="F20" s="8"/>
      <c r="I20" t="str">
        <f t="shared" si="0"/>
        <v>Behavior code ICD-O-3 &amp; Behavior code ICD-O-3 &amp; yes \\</v>
      </c>
    </row>
    <row r="21" spans="1:9" x14ac:dyDescent="0.25">
      <c r="A21" s="8" t="s">
        <v>601</v>
      </c>
      <c r="B21" s="8" t="s">
        <v>421</v>
      </c>
      <c r="C21" s="8" t="s">
        <v>404</v>
      </c>
      <c r="D21" s="10"/>
      <c r="E21" s="8" t="s">
        <v>726</v>
      </c>
      <c r="F21" s="8"/>
      <c r="I21" t="str">
        <f t="shared" si="0"/>
        <v>Grade &amp; Grade Recode (thru 2017) &amp; yes \\</v>
      </c>
    </row>
    <row r="22" spans="1:9" x14ac:dyDescent="0.25">
      <c r="A22" s="8" t="s">
        <v>602</v>
      </c>
      <c r="B22" s="8" t="s">
        <v>422</v>
      </c>
      <c r="C22" s="8" t="s">
        <v>404</v>
      </c>
      <c r="D22" s="10"/>
      <c r="E22" s="8" t="s">
        <v>728</v>
      </c>
      <c r="F22" s="8" t="s">
        <v>407</v>
      </c>
      <c r="I22" t="str">
        <f t="shared" si="0"/>
        <v>Diagnostic confirmation &amp; Diagnostic Confirmation &amp; yes \\</v>
      </c>
    </row>
    <row r="23" spans="1:9" x14ac:dyDescent="0.25">
      <c r="A23" s="8" t="s">
        <v>603</v>
      </c>
      <c r="B23" s="8" t="s">
        <v>423</v>
      </c>
      <c r="C23" s="8" t="s">
        <v>404</v>
      </c>
      <c r="D23" s="10"/>
      <c r="E23" s="8" t="s">
        <v>726</v>
      </c>
      <c r="F23" s="8"/>
      <c r="I23" t="str">
        <f t="shared" si="0"/>
        <v>Type of reporting source &amp; Type of Reporting Source &amp; yes \\</v>
      </c>
    </row>
    <row r="24" spans="1:9" ht="60" x14ac:dyDescent="0.25">
      <c r="A24" s="8" t="s">
        <v>604</v>
      </c>
      <c r="B24" s="8" t="s">
        <v>424</v>
      </c>
      <c r="C24" s="8" t="s">
        <v>404</v>
      </c>
      <c r="D24" s="10" t="s">
        <v>550</v>
      </c>
      <c r="E24" s="8" t="s">
        <v>726</v>
      </c>
      <c r="F24" s="8"/>
      <c r="I24" t="str">
        <f t="shared" si="0"/>
        <v>EOD 10 - size (1988+) &amp; EOD 10 - size (1988-2003) &amp; yes \\</v>
      </c>
    </row>
    <row r="25" spans="1:9" ht="60" x14ac:dyDescent="0.25">
      <c r="A25" s="8" t="s">
        <v>605</v>
      </c>
      <c r="B25" s="8" t="s">
        <v>425</v>
      </c>
      <c r="C25" s="8" t="s">
        <v>404</v>
      </c>
      <c r="D25" s="10" t="s">
        <v>718</v>
      </c>
      <c r="E25" s="8" t="s">
        <v>726</v>
      </c>
      <c r="F25" s="8"/>
      <c r="I25" t="str">
        <f t="shared" si="0"/>
        <v>EOD 10 - extension &amp; EOD 10 - extent (1988-2003) &amp; yes \\</v>
      </c>
    </row>
    <row r="26" spans="1:9" ht="45" x14ac:dyDescent="0.25">
      <c r="A26" s="8" t="s">
        <v>606</v>
      </c>
      <c r="B26" s="8" t="s">
        <v>426</v>
      </c>
      <c r="C26" s="8" t="s">
        <v>404</v>
      </c>
      <c r="D26" s="10" t="s">
        <v>719</v>
      </c>
      <c r="E26" s="8" t="s">
        <v>726</v>
      </c>
      <c r="F26" s="8"/>
      <c r="I26" t="str">
        <f t="shared" si="0"/>
        <v>EOD 10 - path extension &amp; EOD 10 - Prostate path ext (1995-2003) &amp; yes \\</v>
      </c>
    </row>
    <row r="27" spans="1:9" ht="60" x14ac:dyDescent="0.25">
      <c r="A27" s="8" t="s">
        <v>607</v>
      </c>
      <c r="B27" s="8" t="s">
        <v>427</v>
      </c>
      <c r="C27" s="8" t="s">
        <v>404</v>
      </c>
      <c r="D27" s="10" t="s">
        <v>720</v>
      </c>
      <c r="E27" s="8" t="s">
        <v>726</v>
      </c>
      <c r="F27" s="8"/>
      <c r="I27" t="str">
        <f t="shared" si="0"/>
        <v>EOD 10 - lymph node &amp; EOD 10 - nodes (1988-2003) &amp; yes \\</v>
      </c>
    </row>
    <row r="28" spans="1:9" x14ac:dyDescent="0.25">
      <c r="A28" s="8" t="s">
        <v>608</v>
      </c>
      <c r="B28" s="8" t="s">
        <v>536</v>
      </c>
      <c r="C28" s="8" t="s">
        <v>404</v>
      </c>
      <c r="D28" s="10"/>
      <c r="E28" s="8" t="s">
        <v>590</v>
      </c>
      <c r="F28" s="8"/>
      <c r="I28" t="str">
        <f t="shared" si="0"/>
        <v>EOD 10 - positive lymph nodes examined &amp; Regional nodes positive (1988+) &amp; yes \\</v>
      </c>
    </row>
    <row r="29" spans="1:9" x14ac:dyDescent="0.25">
      <c r="A29" s="8" t="s">
        <v>609</v>
      </c>
      <c r="B29" s="8" t="s">
        <v>537</v>
      </c>
      <c r="C29" s="8" t="s">
        <v>404</v>
      </c>
      <c r="D29" s="10"/>
      <c r="E29" s="8" t="s">
        <v>590</v>
      </c>
      <c r="F29" s="8"/>
      <c r="I29" t="str">
        <f t="shared" si="0"/>
        <v>EOD 10 - number of lymph nodes examined &amp; Regional nodes examined (1988+) &amp; yes \\</v>
      </c>
    </row>
    <row r="30" spans="1:9" x14ac:dyDescent="0.25">
      <c r="A30" s="8" t="s">
        <v>610</v>
      </c>
      <c r="B30" s="8"/>
      <c r="C30" s="8" t="s">
        <v>529</v>
      </c>
      <c r="D30" s="10" t="s">
        <v>565</v>
      </c>
      <c r="E30" s="8" t="s">
        <v>728</v>
      </c>
      <c r="F30" s="8" t="s">
        <v>704</v>
      </c>
      <c r="I30" t="str">
        <f t="shared" si="0"/>
        <v>EOD--old 13 digit &amp;  &amp; drop \\</v>
      </c>
    </row>
    <row r="31" spans="1:9" x14ac:dyDescent="0.25">
      <c r="A31" s="8" t="s">
        <v>611</v>
      </c>
      <c r="B31" s="8"/>
      <c r="C31" s="8" t="s">
        <v>529</v>
      </c>
      <c r="D31" s="10" t="s">
        <v>565</v>
      </c>
      <c r="E31" s="8" t="s">
        <v>728</v>
      </c>
      <c r="F31" s="8" t="s">
        <v>704</v>
      </c>
      <c r="I31" t="str">
        <f t="shared" si="0"/>
        <v>EOD--old 2 digit &amp;  &amp; drop \\</v>
      </c>
    </row>
    <row r="32" spans="1:9" x14ac:dyDescent="0.25">
      <c r="A32" s="8" t="s">
        <v>612</v>
      </c>
      <c r="B32" s="8"/>
      <c r="C32" s="8" t="s">
        <v>529</v>
      </c>
      <c r="D32" s="10" t="s">
        <v>565</v>
      </c>
      <c r="E32" s="8" t="s">
        <v>728</v>
      </c>
      <c r="F32" s="8" t="s">
        <v>704</v>
      </c>
      <c r="I32" t="str">
        <f t="shared" si="0"/>
        <v>EOD--old 4 digit &amp;  &amp; drop \\</v>
      </c>
    </row>
    <row r="33" spans="1:9" x14ac:dyDescent="0.25">
      <c r="A33" s="8" t="s">
        <v>613</v>
      </c>
      <c r="B33" s="8" t="s">
        <v>428</v>
      </c>
      <c r="C33" s="8" t="s">
        <v>404</v>
      </c>
      <c r="D33" s="10"/>
      <c r="E33" s="8" t="s">
        <v>726</v>
      </c>
      <c r="F33" s="8"/>
      <c r="I33" t="str">
        <f t="shared" si="0"/>
        <v>Coding system for EOD &amp; Coding system-EOD (1973-2003) &amp; yes \\</v>
      </c>
    </row>
    <row r="34" spans="1:9" x14ac:dyDescent="0.25">
      <c r="A34" s="8" t="s">
        <v>614</v>
      </c>
      <c r="B34" s="8" t="s">
        <v>429</v>
      </c>
      <c r="C34" s="8" t="s">
        <v>404</v>
      </c>
      <c r="D34" s="10"/>
      <c r="E34" s="8" t="s">
        <v>726</v>
      </c>
      <c r="F34" s="8"/>
      <c r="I34" t="str">
        <f t="shared" si="0"/>
        <v>Tumor marker 1 &amp; Tumor marker 1 (1990-2003) &amp; yes \\</v>
      </c>
    </row>
    <row r="35" spans="1:9" x14ac:dyDescent="0.25">
      <c r="A35" s="8" t="s">
        <v>615</v>
      </c>
      <c r="B35" s="8" t="s">
        <v>430</v>
      </c>
      <c r="C35" s="8" t="s">
        <v>404</v>
      </c>
      <c r="D35" s="10"/>
      <c r="E35" s="8" t="s">
        <v>726</v>
      </c>
      <c r="F35" s="8"/>
      <c r="I35" t="str">
        <f t="shared" si="0"/>
        <v>Tumor marker 2 &amp; Tumor marker 2 (1990-2003) &amp; yes \\</v>
      </c>
    </row>
    <row r="36" spans="1:9" x14ac:dyDescent="0.25">
      <c r="A36" s="8" t="s">
        <v>616</v>
      </c>
      <c r="B36" s="8" t="s">
        <v>431</v>
      </c>
      <c r="C36" s="8" t="s">
        <v>404</v>
      </c>
      <c r="D36" s="10"/>
      <c r="E36" s="8" t="s">
        <v>726</v>
      </c>
      <c r="F36" s="8"/>
      <c r="I36" t="str">
        <f t="shared" ref="I36:I67" si="1">A36&amp;" &amp; "&amp;B36&amp;" &amp; "&amp;C36&amp;" \\"</f>
        <v>Tumor marker 3 &amp; Tumor marker 3 (1998-2003) &amp; yes \\</v>
      </c>
    </row>
    <row r="37" spans="1:9" x14ac:dyDescent="0.25">
      <c r="A37" s="8" t="s">
        <v>617</v>
      </c>
      <c r="B37" s="8" t="s">
        <v>432</v>
      </c>
      <c r="C37" s="8" t="s">
        <v>404</v>
      </c>
      <c r="D37" s="10"/>
      <c r="E37" s="8" t="s">
        <v>590</v>
      </c>
      <c r="F37" s="8"/>
      <c r="I37" t="str">
        <f t="shared" si="1"/>
        <v>CS Tumor size &amp; CS tumor size (2004-2015) &amp; yes \\</v>
      </c>
    </row>
    <row r="38" spans="1:9" x14ac:dyDescent="0.25">
      <c r="A38" s="8" t="s">
        <v>618</v>
      </c>
      <c r="B38" s="8" t="s">
        <v>433</v>
      </c>
      <c r="C38" s="8" t="s">
        <v>404</v>
      </c>
      <c r="D38" s="10"/>
      <c r="E38" s="8" t="s">
        <v>726</v>
      </c>
      <c r="F38" s="8"/>
      <c r="I38" t="str">
        <f t="shared" si="1"/>
        <v>CS Extension &amp; CS extension (2004-2015) &amp; yes \\</v>
      </c>
    </row>
    <row r="39" spans="1:9" x14ac:dyDescent="0.25">
      <c r="A39" s="8" t="s">
        <v>619</v>
      </c>
      <c r="B39" s="8" t="s">
        <v>434</v>
      </c>
      <c r="C39" s="8" t="s">
        <v>404</v>
      </c>
      <c r="D39" s="10"/>
      <c r="E39" s="8" t="s">
        <v>726</v>
      </c>
      <c r="F39" s="8"/>
      <c r="I39" t="str">
        <f t="shared" si="1"/>
        <v>CS Lymph Nodes &amp; CS lymph nodes (2004-2015) &amp; yes \\</v>
      </c>
    </row>
    <row r="40" spans="1:9" x14ac:dyDescent="0.25">
      <c r="A40" s="8" t="s">
        <v>620</v>
      </c>
      <c r="B40" s="8" t="s">
        <v>435</v>
      </c>
      <c r="C40" s="8" t="s">
        <v>404</v>
      </c>
      <c r="D40" s="10"/>
      <c r="E40" s="8" t="s">
        <v>726</v>
      </c>
      <c r="F40" s="8"/>
      <c r="I40" t="str">
        <f t="shared" si="1"/>
        <v>CS Mets at DX &amp; CS mets at dx (2004-2015) &amp; yes \\</v>
      </c>
    </row>
    <row r="41" spans="1:9" x14ac:dyDescent="0.25">
      <c r="A41" s="8" t="s">
        <v>621</v>
      </c>
      <c r="B41" s="8" t="s">
        <v>436</v>
      </c>
      <c r="C41" s="8" t="s">
        <v>404</v>
      </c>
      <c r="D41" s="10"/>
      <c r="E41" s="8" t="s">
        <v>726</v>
      </c>
      <c r="F41" s="8"/>
      <c r="I41" t="str">
        <f t="shared" si="1"/>
        <v>CS Site-Specific Factor 1 &amp; CS site-specific factor 1 (2004-2017 varying by schema) &amp; yes \\</v>
      </c>
    </row>
    <row r="42" spans="1:9" x14ac:dyDescent="0.25">
      <c r="A42" s="8" t="s">
        <v>622</v>
      </c>
      <c r="B42" s="8" t="s">
        <v>437</v>
      </c>
      <c r="C42" s="8" t="s">
        <v>404</v>
      </c>
      <c r="D42" s="10"/>
      <c r="E42" s="8" t="s">
        <v>726</v>
      </c>
      <c r="F42" s="8"/>
      <c r="I42" t="str">
        <f t="shared" si="1"/>
        <v>CS Site-Specific Factor 2 &amp; CS site-specific factor 2 (2004-2017 varying by schema) &amp; yes \\</v>
      </c>
    </row>
    <row r="43" spans="1:9" x14ac:dyDescent="0.25">
      <c r="A43" s="8" t="s">
        <v>623</v>
      </c>
      <c r="B43" s="8" t="s">
        <v>438</v>
      </c>
      <c r="C43" s="8" t="s">
        <v>404</v>
      </c>
      <c r="D43" s="10"/>
      <c r="E43" s="8" t="s">
        <v>726</v>
      </c>
      <c r="F43" s="8"/>
      <c r="I43" t="str">
        <f t="shared" si="1"/>
        <v>CS Site-Specific Factor 3 &amp; CS site-specific factor 3 (2004-2017 varying by schema) &amp; yes \\</v>
      </c>
    </row>
    <row r="44" spans="1:9" x14ac:dyDescent="0.25">
      <c r="A44" s="8" t="s">
        <v>624</v>
      </c>
      <c r="B44" s="8" t="s">
        <v>439</v>
      </c>
      <c r="C44" s="8" t="s">
        <v>404</v>
      </c>
      <c r="D44" s="10"/>
      <c r="E44" s="8" t="s">
        <v>726</v>
      </c>
      <c r="F44" s="8"/>
      <c r="I44" t="str">
        <f t="shared" si="1"/>
        <v>CS Site-Specific Factor 4 &amp; CS site-specific factor 4 (2004-2017 varying by schema) &amp; yes \\</v>
      </c>
    </row>
    <row r="45" spans="1:9" x14ac:dyDescent="0.25">
      <c r="A45" s="8" t="s">
        <v>625</v>
      </c>
      <c r="B45" s="8" t="s">
        <v>440</v>
      </c>
      <c r="C45" s="8" t="s">
        <v>404</v>
      </c>
      <c r="D45" s="10"/>
      <c r="E45" s="8" t="s">
        <v>726</v>
      </c>
      <c r="F45" s="8"/>
      <c r="I45" t="str">
        <f t="shared" si="1"/>
        <v>CS Site-Specific Factor 5 &amp; CS site-specific factor 5 (2004-2017 varying by schema) &amp; yes \\</v>
      </c>
    </row>
    <row r="46" spans="1:9" x14ac:dyDescent="0.25">
      <c r="A46" s="8" t="s">
        <v>626</v>
      </c>
      <c r="B46" s="8" t="s">
        <v>441</v>
      </c>
      <c r="C46" s="8" t="s">
        <v>404</v>
      </c>
      <c r="D46" s="10"/>
      <c r="E46" s="8" t="s">
        <v>726</v>
      </c>
      <c r="F46" s="8"/>
      <c r="I46" t="str">
        <f t="shared" si="1"/>
        <v>CS Site-Specific Factor 6 &amp; CS site-specific factor 6 (2004-2017 varying by schema) &amp; yes \\</v>
      </c>
    </row>
    <row r="47" spans="1:9" x14ac:dyDescent="0.25">
      <c r="A47" s="8" t="s">
        <v>627</v>
      </c>
      <c r="B47" s="8" t="s">
        <v>442</v>
      </c>
      <c r="C47" s="8" t="s">
        <v>404</v>
      </c>
      <c r="D47" s="10"/>
      <c r="E47" s="8" t="s">
        <v>726</v>
      </c>
      <c r="F47" s="8"/>
      <c r="I47" t="str">
        <f t="shared" si="1"/>
        <v>CS Site-Specific Factor 25 &amp; CS site-specific factor 25 (2004-2017 varying by schema) &amp; yes \\</v>
      </c>
    </row>
    <row r="48" spans="1:9" x14ac:dyDescent="0.25">
      <c r="A48" s="8" t="s">
        <v>628</v>
      </c>
      <c r="B48" s="8" t="s">
        <v>443</v>
      </c>
      <c r="C48" s="8" t="s">
        <v>404</v>
      </c>
      <c r="D48" s="10"/>
      <c r="E48" s="8" t="s">
        <v>726</v>
      </c>
      <c r="F48" s="8"/>
      <c r="I48" t="str">
        <f t="shared" si="1"/>
        <v>Derived AJCC T &amp; Derived AJCC T, 6th ed (2004-2015) &amp; yes \\</v>
      </c>
    </row>
    <row r="49" spans="1:9" x14ac:dyDescent="0.25">
      <c r="A49" s="8" t="s">
        <v>629</v>
      </c>
      <c r="B49" s="8" t="s">
        <v>444</v>
      </c>
      <c r="C49" s="8" t="s">
        <v>404</v>
      </c>
      <c r="D49" s="10"/>
      <c r="E49" s="8" t="s">
        <v>726</v>
      </c>
      <c r="F49" s="8"/>
      <c r="I49" t="str">
        <f t="shared" si="1"/>
        <v>Derived AJCC N &amp; Derived AJCC N, 6th ed (2004-2015) &amp; yes \\</v>
      </c>
    </row>
    <row r="50" spans="1:9" x14ac:dyDescent="0.25">
      <c r="A50" s="8" t="s">
        <v>630</v>
      </c>
      <c r="B50" s="8" t="s">
        <v>445</v>
      </c>
      <c r="C50" s="8" t="s">
        <v>404</v>
      </c>
      <c r="D50" s="10"/>
      <c r="E50" s="8" t="s">
        <v>726</v>
      </c>
      <c r="F50" s="8"/>
      <c r="I50" t="str">
        <f t="shared" si="1"/>
        <v>Derived AJCC M &amp; Derived AJCC M, 6th ed (2004-2015) &amp; yes \\</v>
      </c>
    </row>
    <row r="51" spans="1:9" x14ac:dyDescent="0.25">
      <c r="A51" s="8" t="s">
        <v>631</v>
      </c>
      <c r="B51" s="8" t="s">
        <v>446</v>
      </c>
      <c r="C51" s="8" t="s">
        <v>404</v>
      </c>
      <c r="D51" s="10"/>
      <c r="E51" s="8" t="s">
        <v>726</v>
      </c>
      <c r="F51" s="8"/>
      <c r="I51" t="str">
        <f t="shared" si="1"/>
        <v>Derived AJCC Stage Group &amp; Derived AJCC Stage Group, 6th ed (2004-2015) &amp; yes \\</v>
      </c>
    </row>
    <row r="52" spans="1:9" ht="30" x14ac:dyDescent="0.25">
      <c r="A52" s="8" t="s">
        <v>632</v>
      </c>
      <c r="B52" s="8"/>
      <c r="C52" s="8" t="s">
        <v>529</v>
      </c>
      <c r="D52" s="10" t="s">
        <v>717</v>
      </c>
      <c r="E52" s="8" t="s">
        <v>726</v>
      </c>
      <c r="F52" s="8"/>
      <c r="I52" t="str">
        <f t="shared" si="1"/>
        <v>Derived SS1977 &amp;  &amp; drop \\</v>
      </c>
    </row>
    <row r="53" spans="1:9" ht="30" x14ac:dyDescent="0.25">
      <c r="A53" s="8" t="s">
        <v>633</v>
      </c>
      <c r="B53" s="8" t="s">
        <v>540</v>
      </c>
      <c r="C53" s="8" t="s">
        <v>530</v>
      </c>
      <c r="D53" s="10" t="s">
        <v>538</v>
      </c>
      <c r="E53" s="8" t="s">
        <v>726</v>
      </c>
      <c r="F53" s="8"/>
      <c r="I53" t="str">
        <f t="shared" si="1"/>
        <v>Derived SS2000 &amp; SEER Combined Summary Stage 2000 (2004-2017) &amp; mod \\</v>
      </c>
    </row>
    <row r="54" spans="1:9" x14ac:dyDescent="0.25">
      <c r="A54" s="8" t="s">
        <v>634</v>
      </c>
      <c r="B54" s="8"/>
      <c r="C54" s="8" t="s">
        <v>529</v>
      </c>
      <c r="D54" s="10" t="s">
        <v>709</v>
      </c>
      <c r="E54" s="8" t="s">
        <v>726</v>
      </c>
      <c r="F54" s="8"/>
      <c r="I54" t="str">
        <f t="shared" si="1"/>
        <v>Derived AJCC - flag &amp;  &amp; drop \\</v>
      </c>
    </row>
    <row r="55" spans="1:9" x14ac:dyDescent="0.25">
      <c r="A55" s="8" t="s">
        <v>635</v>
      </c>
      <c r="B55" s="8" t="s">
        <v>447</v>
      </c>
      <c r="C55" s="8" t="s">
        <v>404</v>
      </c>
      <c r="D55" s="10"/>
      <c r="E55" s="8" t="s">
        <v>726</v>
      </c>
      <c r="F55" s="8"/>
      <c r="I55" t="str">
        <f t="shared" si="1"/>
        <v>CS Version Input Original &amp; CS version input original (2004-2015) &amp; yes \\</v>
      </c>
    </row>
    <row r="56" spans="1:9" x14ac:dyDescent="0.25">
      <c r="A56" s="8" t="s">
        <v>636</v>
      </c>
      <c r="B56" s="8" t="s">
        <v>448</v>
      </c>
      <c r="C56" s="8" t="s">
        <v>404</v>
      </c>
      <c r="D56" s="10"/>
      <c r="E56" s="8" t="s">
        <v>726</v>
      </c>
      <c r="F56" s="8"/>
      <c r="I56" t="str">
        <f t="shared" si="1"/>
        <v>CS Version Derived &amp; CS version derived (2004-2015) &amp; yes \\</v>
      </c>
    </row>
    <row r="57" spans="1:9" x14ac:dyDescent="0.25">
      <c r="A57" s="8" t="s">
        <v>637</v>
      </c>
      <c r="B57" s="8" t="s">
        <v>449</v>
      </c>
      <c r="C57" s="8" t="s">
        <v>404</v>
      </c>
      <c r="D57" s="10"/>
      <c r="E57" s="8" t="s">
        <v>726</v>
      </c>
      <c r="F57" s="8"/>
      <c r="I57" t="str">
        <f t="shared" si="1"/>
        <v>CS Version Input Current &amp; CS version input current (2004-2015) &amp; yes \\</v>
      </c>
    </row>
    <row r="58" spans="1:9" x14ac:dyDescent="0.25">
      <c r="A58" s="8" t="s">
        <v>638</v>
      </c>
      <c r="B58" s="8" t="s">
        <v>450</v>
      </c>
      <c r="C58" s="8" t="s">
        <v>404</v>
      </c>
      <c r="D58" s="10"/>
      <c r="E58" s="8" t="s">
        <v>728</v>
      </c>
      <c r="F58" s="8" t="s">
        <v>706</v>
      </c>
      <c r="I58" t="str">
        <f t="shared" si="1"/>
        <v>RX Summ--surg prim site &amp; RX Summ--Surg Prim Site (1998+) &amp; yes \\</v>
      </c>
    </row>
    <row r="59" spans="1:9" x14ac:dyDescent="0.25">
      <c r="A59" s="8" t="s">
        <v>639</v>
      </c>
      <c r="B59" s="8" t="s">
        <v>451</v>
      </c>
      <c r="C59" s="8" t="s">
        <v>404</v>
      </c>
      <c r="D59" s="10"/>
      <c r="E59" s="8" t="s">
        <v>728</v>
      </c>
      <c r="F59" s="8" t="s">
        <v>706</v>
      </c>
      <c r="I59" t="str">
        <f t="shared" si="1"/>
        <v>RX Summ--scope reg LN sur 2003+*/ &amp; RX Summ--Scope Reg LN Sur (2003+) &amp; yes \\</v>
      </c>
    </row>
    <row r="60" spans="1:9" x14ac:dyDescent="0.25">
      <c r="A60" s="8" t="s">
        <v>640</v>
      </c>
      <c r="B60" s="8" t="s">
        <v>452</v>
      </c>
      <c r="C60" s="8" t="s">
        <v>404</v>
      </c>
      <c r="D60" s="10"/>
      <c r="E60" s="8" t="s">
        <v>728</v>
      </c>
      <c r="F60" s="8" t="s">
        <v>706</v>
      </c>
      <c r="I60" t="str">
        <f t="shared" si="1"/>
        <v>RX Summ--surg oth reg/dis &amp; RX Summ--Surg Oth Reg/Dis (2003+) &amp; yes \\</v>
      </c>
    </row>
    <row r="61" spans="1:9" x14ac:dyDescent="0.25">
      <c r="A61" s="8" t="s">
        <v>641</v>
      </c>
      <c r="B61" s="8" t="s">
        <v>569</v>
      </c>
      <c r="C61" s="8" t="s">
        <v>404</v>
      </c>
      <c r="D61" s="10"/>
      <c r="E61" s="8" t="s">
        <v>728</v>
      </c>
      <c r="F61" s="8" t="s">
        <v>706</v>
      </c>
      <c r="I61" t="str">
        <f t="shared" si="1"/>
        <v>Number of lymph nodes &amp; RX Summ--Reg LN Examined (1998-2002) &amp; yes \\</v>
      </c>
    </row>
    <row r="62" spans="1:9" x14ac:dyDescent="0.25">
      <c r="A62" s="8" t="s">
        <v>453</v>
      </c>
      <c r="B62" s="8" t="s">
        <v>453</v>
      </c>
      <c r="C62" s="8" t="s">
        <v>404</v>
      </c>
      <c r="D62" s="10"/>
      <c r="E62" s="8" t="s">
        <v>728</v>
      </c>
      <c r="F62" s="8" t="s">
        <v>706</v>
      </c>
      <c r="I62" t="str">
        <f t="shared" si="1"/>
        <v>Reason no cancer-directed surgery &amp; Reason no cancer-directed surgery &amp; yes \\</v>
      </c>
    </row>
    <row r="63" spans="1:9" x14ac:dyDescent="0.25">
      <c r="A63" s="8" t="s">
        <v>642</v>
      </c>
      <c r="B63" s="8" t="s">
        <v>454</v>
      </c>
      <c r="C63" s="8" t="s">
        <v>404</v>
      </c>
      <c r="D63" s="10"/>
      <c r="E63" s="8" t="s">
        <v>728</v>
      </c>
      <c r="F63" s="8" t="s">
        <v>706</v>
      </c>
      <c r="I63" t="str">
        <f t="shared" si="1"/>
        <v>Site specific surgery (1983-1997) &amp; Site specific surgery (1973-1997 varying detail by year and site) &amp; yes \\</v>
      </c>
    </row>
    <row r="64" spans="1:9" x14ac:dyDescent="0.25">
      <c r="A64" s="8" t="s">
        <v>643</v>
      </c>
      <c r="B64" s="8" t="s">
        <v>455</v>
      </c>
      <c r="C64" s="8" t="s">
        <v>404</v>
      </c>
      <c r="D64" s="10"/>
      <c r="E64" s="8" t="s">
        <v>728</v>
      </c>
      <c r="F64" s="8" t="s">
        <v>706</v>
      </c>
      <c r="I64" t="str">
        <f t="shared" si="1"/>
        <v>Scope of lymph node surgery 98-02 &amp; Scope of reg lymph nd surg (1998-2002) &amp; yes \\</v>
      </c>
    </row>
    <row r="65" spans="1:9" x14ac:dyDescent="0.25">
      <c r="A65" s="8" t="s">
        <v>644</v>
      </c>
      <c r="B65" s="8" t="s">
        <v>456</v>
      </c>
      <c r="C65" s="8" t="s">
        <v>404</v>
      </c>
      <c r="D65" s="10"/>
      <c r="E65" s="8" t="s">
        <v>728</v>
      </c>
      <c r="F65" s="8" t="s">
        <v>706</v>
      </c>
      <c r="I65" t="str">
        <f t="shared" si="1"/>
        <v>Surgery to other sites &amp; Surgery of oth reg/dis sites (1998-2002) &amp; yes \\</v>
      </c>
    </row>
    <row r="66" spans="1:9" x14ac:dyDescent="0.25">
      <c r="A66" s="8" t="s">
        <v>645</v>
      </c>
      <c r="B66" s="8" t="s">
        <v>457</v>
      </c>
      <c r="C66" s="8" t="s">
        <v>530</v>
      </c>
      <c r="D66" s="10" t="s">
        <v>567</v>
      </c>
      <c r="E66" s="8" t="s">
        <v>728</v>
      </c>
      <c r="F66" s="8" t="s">
        <v>405</v>
      </c>
      <c r="I66" t="str">
        <f t="shared" si="1"/>
        <v>Record number &amp; Record number recode &amp; mod \\</v>
      </c>
    </row>
    <row r="67" spans="1:9" x14ac:dyDescent="0.25">
      <c r="A67" s="8" t="s">
        <v>646</v>
      </c>
      <c r="B67" s="8"/>
      <c r="C67" s="8" t="s">
        <v>529</v>
      </c>
      <c r="D67" s="10" t="s">
        <v>710</v>
      </c>
      <c r="E67" s="8" t="s">
        <v>728</v>
      </c>
      <c r="F67" s="8" t="s">
        <v>405</v>
      </c>
      <c r="I67" t="str">
        <f t="shared" si="1"/>
        <v>Type of followup expected &amp;  &amp; drop \\</v>
      </c>
    </row>
    <row r="68" spans="1:9" x14ac:dyDescent="0.25">
      <c r="A68" s="8" t="s">
        <v>647</v>
      </c>
      <c r="B68" s="8" t="s">
        <v>458</v>
      </c>
      <c r="C68" s="8" t="s">
        <v>404</v>
      </c>
      <c r="D68" s="10"/>
      <c r="E68" s="8" t="s">
        <v>590</v>
      </c>
      <c r="F68" s="8"/>
      <c r="I68" t="str">
        <f t="shared" ref="I68:I99" si="2">A68&amp;" &amp; "&amp;B68&amp;" &amp; "&amp;C68&amp;" \\"</f>
        <v>Age recode &lt;1 year olds &amp; Age recode with &lt;1 year olds &amp; yes \\</v>
      </c>
    </row>
    <row r="69" spans="1:9" x14ac:dyDescent="0.25">
      <c r="A69" s="8" t="s">
        <v>459</v>
      </c>
      <c r="B69" s="8" t="s">
        <v>459</v>
      </c>
      <c r="C69" s="8" t="s">
        <v>404</v>
      </c>
      <c r="D69" s="10"/>
      <c r="E69" s="8" t="s">
        <v>726</v>
      </c>
      <c r="F69" s="8"/>
      <c r="I69" t="str">
        <f t="shared" si="2"/>
        <v>Site recode ICD-O-3/WHO 2008 &amp; Site recode ICD-O-3/WHO 2008 &amp; yes \\</v>
      </c>
    </row>
    <row r="70" spans="1:9" ht="30" x14ac:dyDescent="0.25">
      <c r="A70" s="8" t="s">
        <v>648</v>
      </c>
      <c r="B70" s="8"/>
      <c r="C70" s="8" t="s">
        <v>529</v>
      </c>
      <c r="D70" s="10" t="s">
        <v>713</v>
      </c>
      <c r="E70" s="8" t="s">
        <v>726</v>
      </c>
      <c r="F70" s="8"/>
      <c r="I70" t="str">
        <f t="shared" si="2"/>
        <v>Recode ICD-O-2 to 9 &amp;  &amp; drop \\</v>
      </c>
    </row>
    <row r="71" spans="1:9" ht="30" x14ac:dyDescent="0.25">
      <c r="A71" s="8" t="s">
        <v>649</v>
      </c>
      <c r="B71" s="8"/>
      <c r="C71" s="8" t="s">
        <v>529</v>
      </c>
      <c r="D71" s="10" t="s">
        <v>713</v>
      </c>
      <c r="E71" s="8" t="s">
        <v>726</v>
      </c>
      <c r="F71" s="8"/>
      <c r="I71" t="str">
        <f t="shared" si="2"/>
        <v>Recode ICD-O-2 to 10 &amp;  &amp; drop \\</v>
      </c>
    </row>
    <row r="72" spans="1:9" ht="30" x14ac:dyDescent="0.25">
      <c r="A72" s="8" t="s">
        <v>650</v>
      </c>
      <c r="B72" s="8" t="s">
        <v>460</v>
      </c>
      <c r="C72" s="8" t="s">
        <v>530</v>
      </c>
      <c r="D72" s="10" t="s">
        <v>555</v>
      </c>
      <c r="E72" s="8" t="s">
        <v>726</v>
      </c>
      <c r="F72" s="8"/>
      <c r="I72" t="str">
        <f t="shared" si="2"/>
        <v>ICCC site recode ICD-O-3/WHO 2008 &amp; ICCC site recode 3rd edition/IARC 2017 &amp; mod \\</v>
      </c>
    </row>
    <row r="73" spans="1:9" ht="30" x14ac:dyDescent="0.25">
      <c r="A73" s="8" t="s">
        <v>651</v>
      </c>
      <c r="B73" s="8" t="s">
        <v>461</v>
      </c>
      <c r="C73" s="8" t="s">
        <v>530</v>
      </c>
      <c r="D73" s="10" t="s">
        <v>555</v>
      </c>
      <c r="E73" s="8" t="s">
        <v>726</v>
      </c>
      <c r="F73" s="8"/>
      <c r="I73" t="str">
        <f t="shared" si="2"/>
        <v>ICCC site rec extended ICD-O-3/ WHO 2008 &amp; ICCC site recode extended 3rd edition/IARC 2017 &amp; mod \\</v>
      </c>
    </row>
    <row r="74" spans="1:9" x14ac:dyDescent="0.25">
      <c r="A74" s="8" t="s">
        <v>462</v>
      </c>
      <c r="B74" s="8" t="s">
        <v>462</v>
      </c>
      <c r="C74" s="8" t="s">
        <v>404</v>
      </c>
      <c r="D74" s="10"/>
      <c r="E74" s="8" t="s">
        <v>726</v>
      </c>
      <c r="F74" s="8"/>
      <c r="I74" t="str">
        <f t="shared" si="2"/>
        <v>Behavior recode for analysis &amp; Behavior recode for analysis &amp; yes \\</v>
      </c>
    </row>
    <row r="75" spans="1:9" x14ac:dyDescent="0.25">
      <c r="A75" s="8" t="s">
        <v>652</v>
      </c>
      <c r="B75" s="8" t="s">
        <v>463</v>
      </c>
      <c r="C75" s="8" t="s">
        <v>404</v>
      </c>
      <c r="D75" s="10"/>
      <c r="E75" s="8" t="s">
        <v>726</v>
      </c>
      <c r="F75" s="8"/>
      <c r="I75" t="str">
        <f t="shared" si="2"/>
        <v>Broad Histology recode &amp; Histology recode - broad groupings &amp; yes \\</v>
      </c>
    </row>
    <row r="76" spans="1:9" x14ac:dyDescent="0.25">
      <c r="A76" s="8" t="s">
        <v>653</v>
      </c>
      <c r="B76" s="8" t="s">
        <v>570</v>
      </c>
      <c r="C76" s="8" t="s">
        <v>530</v>
      </c>
      <c r="D76" s="10" t="s">
        <v>716</v>
      </c>
      <c r="E76" s="8" t="s">
        <v>726</v>
      </c>
      <c r="F76" s="8"/>
      <c r="I76" t="str">
        <f t="shared" si="2"/>
        <v>Brain recode &amp; SEER Brain and CNS Recode &amp; mod \\</v>
      </c>
    </row>
    <row r="77" spans="1:9" x14ac:dyDescent="0.25">
      <c r="A77" s="8" t="s">
        <v>654</v>
      </c>
      <c r="B77" s="8" t="s">
        <v>464</v>
      </c>
      <c r="C77" s="8" t="s">
        <v>404</v>
      </c>
      <c r="D77" s="10"/>
      <c r="E77" s="8" t="s">
        <v>726</v>
      </c>
      <c r="F77" s="8"/>
      <c r="I77" t="str">
        <f t="shared" si="2"/>
        <v>CS Schema v0204*/ &amp; TNM 7/CS v0204+ Schema (thru 2017) &amp; yes \\</v>
      </c>
    </row>
    <row r="78" spans="1:9" x14ac:dyDescent="0.25">
      <c r="A78" s="8" t="s">
        <v>655</v>
      </c>
      <c r="B78" s="8" t="s">
        <v>466</v>
      </c>
      <c r="C78" s="8" t="s">
        <v>404</v>
      </c>
      <c r="D78" s="10"/>
      <c r="E78" s="8" t="s">
        <v>726</v>
      </c>
      <c r="F78" s="8"/>
      <c r="I78" t="str">
        <f t="shared" si="2"/>
        <v>Race recode A &amp; Race recode (White, Black, Other) &amp; yes \\</v>
      </c>
    </row>
    <row r="79" spans="1:9" x14ac:dyDescent="0.25">
      <c r="A79" s="8" t="s">
        <v>656</v>
      </c>
      <c r="B79" s="8" t="s">
        <v>465</v>
      </c>
      <c r="C79" s="8" t="s">
        <v>404</v>
      </c>
      <c r="D79" s="10"/>
      <c r="E79" s="8" t="s">
        <v>726</v>
      </c>
      <c r="F79" s="8"/>
      <c r="I79" t="str">
        <f t="shared" si="2"/>
        <v>Race recode Y &amp; Race recode (W, B, AI, API) &amp; yes \\</v>
      </c>
    </row>
    <row r="80" spans="1:9" x14ac:dyDescent="0.25">
      <c r="A80" s="8" t="s">
        <v>657</v>
      </c>
      <c r="B80" s="8" t="s">
        <v>467</v>
      </c>
      <c r="C80" s="8" t="s">
        <v>404</v>
      </c>
      <c r="D80" s="10"/>
      <c r="E80" s="8" t="s">
        <v>726</v>
      </c>
      <c r="F80" s="8"/>
      <c r="I80" t="str">
        <f t="shared" si="2"/>
        <v>Origin Recode NHIA &amp; Origin recode NHIA (Hispanic, Non-Hisp) &amp; yes \\</v>
      </c>
    </row>
    <row r="81" spans="1:9" x14ac:dyDescent="0.25">
      <c r="A81" s="8" t="s">
        <v>658</v>
      </c>
      <c r="B81" s="8" t="s">
        <v>468</v>
      </c>
      <c r="C81" s="8" t="s">
        <v>404</v>
      </c>
      <c r="D81" s="10"/>
      <c r="E81" s="8" t="s">
        <v>726</v>
      </c>
      <c r="F81" s="8"/>
      <c r="I81" t="str">
        <f t="shared" si="2"/>
        <v>SEER historic stage A &amp; SEER historic stage A (1973-2015) &amp; yes \\</v>
      </c>
    </row>
    <row r="82" spans="1:9" x14ac:dyDescent="0.25">
      <c r="A82" s="8" t="s">
        <v>659</v>
      </c>
      <c r="B82" s="8" t="s">
        <v>469</v>
      </c>
      <c r="C82" s="8" t="s">
        <v>404</v>
      </c>
      <c r="D82" s="10"/>
      <c r="E82" s="8" t="s">
        <v>726</v>
      </c>
      <c r="F82" s="8"/>
      <c r="I82" t="str">
        <f t="shared" si="2"/>
        <v>AJCC stage 3rd edition (1988+) &amp; AJCC stage 3rd edition (1988-2003) &amp; yes \\</v>
      </c>
    </row>
    <row r="83" spans="1:9" x14ac:dyDescent="0.25">
      <c r="A83" s="8" t="s">
        <v>660</v>
      </c>
      <c r="B83" s="8" t="s">
        <v>470</v>
      </c>
      <c r="C83" s="8" t="s">
        <v>404</v>
      </c>
      <c r="D83" s="10"/>
      <c r="E83" s="8" t="s">
        <v>726</v>
      </c>
      <c r="F83" s="8"/>
      <c r="I83" t="str">
        <f t="shared" si="2"/>
        <v>SEER modified AJCC stage 3rd ed (1988+) &amp; SEER modified AJCC stage 3rd (1988-2003) &amp; yes \\</v>
      </c>
    </row>
    <row r="84" spans="1:9" ht="30" x14ac:dyDescent="0.25">
      <c r="A84" s="8" t="s">
        <v>661</v>
      </c>
      <c r="B84" s="8"/>
      <c r="C84" s="8" t="s">
        <v>529</v>
      </c>
      <c r="D84" s="10" t="s">
        <v>724</v>
      </c>
      <c r="E84" s="8" t="s">
        <v>726</v>
      </c>
      <c r="F84" s="8"/>
      <c r="I84" t="str">
        <f t="shared" si="2"/>
        <v>SEER Summary Stage 1977 (1995-2000) &amp;  &amp; drop \\</v>
      </c>
    </row>
    <row r="85" spans="1:9" ht="30" x14ac:dyDescent="0.25">
      <c r="A85" s="8" t="s">
        <v>662</v>
      </c>
      <c r="B85" s="8" t="s">
        <v>541</v>
      </c>
      <c r="C85" s="8" t="s">
        <v>530</v>
      </c>
      <c r="D85" s="10" t="s">
        <v>539</v>
      </c>
      <c r="E85" s="8" t="s">
        <v>726</v>
      </c>
      <c r="F85" s="8"/>
      <c r="I85" t="str">
        <f t="shared" si="2"/>
        <v>SEER Summary Stage 2000 2000 (2001-2003) &amp; Combined Summary Stage (2004+) &amp; mod \\</v>
      </c>
    </row>
    <row r="86" spans="1:9" x14ac:dyDescent="0.25">
      <c r="A86" s="8" t="s">
        <v>472</v>
      </c>
      <c r="B86" s="8" t="s">
        <v>472</v>
      </c>
      <c r="C86" s="8" t="s">
        <v>404</v>
      </c>
      <c r="D86" s="10"/>
      <c r="E86" s="8" t="s">
        <v>726</v>
      </c>
      <c r="F86" s="8"/>
      <c r="I86" t="str">
        <f t="shared" si="2"/>
        <v>First malignant primary indicator &amp; First malignant primary indicator &amp; yes \\</v>
      </c>
    </row>
    <row r="87" spans="1:9" ht="45" x14ac:dyDescent="0.25">
      <c r="A87" s="8" t="s">
        <v>663</v>
      </c>
      <c r="B87" s="8"/>
      <c r="C87" s="8" t="s">
        <v>529</v>
      </c>
      <c r="D87" s="10" t="s">
        <v>721</v>
      </c>
      <c r="E87" s="8" t="s">
        <v>726</v>
      </c>
      <c r="F87" s="8"/>
      <c r="I87" t="str">
        <f t="shared" si="2"/>
        <v>State-county recode &amp;  &amp; drop \\</v>
      </c>
    </row>
    <row r="88" spans="1:9" x14ac:dyDescent="0.25">
      <c r="A88" s="8" t="s">
        <v>664</v>
      </c>
      <c r="B88" s="8" t="s">
        <v>473</v>
      </c>
      <c r="C88" s="8" t="s">
        <v>404</v>
      </c>
      <c r="D88" s="10"/>
      <c r="E88" s="8" t="s">
        <v>728</v>
      </c>
      <c r="F88" s="8" t="s">
        <v>407</v>
      </c>
      <c r="I88" t="str">
        <f t="shared" si="2"/>
        <v>Cause of death to SEER site recode &amp; COD to site recode &amp; yes \\</v>
      </c>
    </row>
    <row r="89" spans="1:9" x14ac:dyDescent="0.25">
      <c r="A89" s="8" t="s">
        <v>474</v>
      </c>
      <c r="B89" s="8" t="s">
        <v>474</v>
      </c>
      <c r="C89" s="8" t="s">
        <v>404</v>
      </c>
      <c r="D89" s="10"/>
      <c r="E89" s="8" t="s">
        <v>728</v>
      </c>
      <c r="F89" s="8" t="s">
        <v>407</v>
      </c>
      <c r="I89" t="str">
        <f t="shared" si="2"/>
        <v>COD to site rec KM &amp; COD to site rec KM &amp; yes \\</v>
      </c>
    </row>
    <row r="90" spans="1:9" x14ac:dyDescent="0.25">
      <c r="A90" s="8" t="s">
        <v>475</v>
      </c>
      <c r="B90" s="8" t="s">
        <v>475</v>
      </c>
      <c r="C90" s="8" t="s">
        <v>404</v>
      </c>
      <c r="D90" s="10"/>
      <c r="E90" s="8" t="s">
        <v>728</v>
      </c>
      <c r="F90" s="8" t="s">
        <v>407</v>
      </c>
      <c r="I90" t="str">
        <f t="shared" si="2"/>
        <v>Vital status recode (study cutoff used) &amp; Vital status recode (study cutoff used) &amp; yes \\</v>
      </c>
    </row>
    <row r="91" spans="1:9" x14ac:dyDescent="0.25">
      <c r="A91" s="8" t="s">
        <v>665</v>
      </c>
      <c r="B91" s="8" t="s">
        <v>476</v>
      </c>
      <c r="C91" s="8" t="s">
        <v>404</v>
      </c>
      <c r="D91" s="10"/>
      <c r="E91" s="8" t="s">
        <v>726</v>
      </c>
      <c r="F91" s="8"/>
      <c r="I91" t="str">
        <f t="shared" si="2"/>
        <v>IHS link &amp; IHS Link &amp; yes \\</v>
      </c>
    </row>
    <row r="92" spans="1:9" x14ac:dyDescent="0.25">
      <c r="A92" s="8" t="s">
        <v>666</v>
      </c>
      <c r="B92" s="8" t="s">
        <v>471</v>
      </c>
      <c r="C92" s="8" t="s">
        <v>404</v>
      </c>
      <c r="D92" s="10"/>
      <c r="E92" s="8" t="s">
        <v>726</v>
      </c>
      <c r="F92" s="8"/>
      <c r="I92" t="str">
        <f t="shared" si="2"/>
        <v>Historic SSG 2000 Stage &amp; Summary stage 2000 (1998-2017) &amp; yes \\</v>
      </c>
    </row>
    <row r="93" spans="1:9" ht="30" x14ac:dyDescent="0.25">
      <c r="A93" s="8" t="s">
        <v>667</v>
      </c>
      <c r="B93" s="8" t="s">
        <v>477</v>
      </c>
      <c r="C93" s="8" t="s">
        <v>530</v>
      </c>
      <c r="D93" s="10" t="s">
        <v>554</v>
      </c>
      <c r="E93" s="8" t="s">
        <v>726</v>
      </c>
      <c r="F93" s="8"/>
      <c r="I93" t="str">
        <f t="shared" si="2"/>
        <v>AYA site recode/WHO 2008 &amp; AYA site recode 2020 Revision &amp; mod \\</v>
      </c>
    </row>
    <row r="94" spans="1:9" ht="30" x14ac:dyDescent="0.25">
      <c r="A94" s="8" t="s">
        <v>668</v>
      </c>
      <c r="B94" s="8" t="s">
        <v>478</v>
      </c>
      <c r="C94" s="8" t="s">
        <v>530</v>
      </c>
      <c r="D94" s="10" t="s">
        <v>549</v>
      </c>
      <c r="E94" s="8" t="s">
        <v>726</v>
      </c>
      <c r="F94" s="8"/>
      <c r="I94" t="str">
        <f t="shared" si="2"/>
        <v>Lymphoma subtype recode/WHO 2008 &amp; Lymphoid neoplasm recode 2021 Revision &amp; mod \\</v>
      </c>
    </row>
    <row r="95" spans="1:9" x14ac:dyDescent="0.25">
      <c r="A95" s="8" t="s">
        <v>669</v>
      </c>
      <c r="B95" s="8" t="s">
        <v>479</v>
      </c>
      <c r="C95" s="8" t="s">
        <v>404</v>
      </c>
      <c r="D95" s="10"/>
      <c r="E95" s="8" t="s">
        <v>727</v>
      </c>
      <c r="F95" s="8"/>
      <c r="I95" t="str">
        <f t="shared" si="2"/>
        <v>SEER cause of death classification &amp; SEER cause-specific death classification &amp; yes \\</v>
      </c>
    </row>
    <row r="96" spans="1:9" x14ac:dyDescent="0.25">
      <c r="A96" s="8" t="s">
        <v>480</v>
      </c>
      <c r="B96" s="8" t="s">
        <v>480</v>
      </c>
      <c r="C96" s="8" t="s">
        <v>404</v>
      </c>
      <c r="D96" s="10"/>
      <c r="E96" s="8" t="s">
        <v>728</v>
      </c>
      <c r="F96" s="8" t="s">
        <v>407</v>
      </c>
      <c r="I96" t="str">
        <f t="shared" si="2"/>
        <v>SEER other cause of death classification &amp; SEER other cause of death classification &amp; yes \\</v>
      </c>
    </row>
    <row r="97" spans="1:9" x14ac:dyDescent="0.25">
      <c r="A97" s="8" t="s">
        <v>670</v>
      </c>
      <c r="B97" s="8" t="s">
        <v>481</v>
      </c>
      <c r="C97" s="8" t="s">
        <v>404</v>
      </c>
      <c r="D97" s="10"/>
      <c r="E97" s="8" t="s">
        <v>728</v>
      </c>
      <c r="F97" s="8" t="s">
        <v>408</v>
      </c>
      <c r="I97" t="str">
        <f t="shared" si="2"/>
        <v>CS EXT/Size Eval &amp; CS Tumor Size/Ext Eval (2004-2015) &amp; yes \\</v>
      </c>
    </row>
    <row r="98" spans="1:9" x14ac:dyDescent="0.25">
      <c r="A98" s="8" t="s">
        <v>671</v>
      </c>
      <c r="B98" s="8" t="s">
        <v>482</v>
      </c>
      <c r="C98" s="8" t="s">
        <v>404</v>
      </c>
      <c r="D98" s="10"/>
      <c r="E98" s="8" t="s">
        <v>728</v>
      </c>
      <c r="F98" s="8" t="s">
        <v>408</v>
      </c>
      <c r="I98" t="str">
        <f t="shared" si="2"/>
        <v>CS Nodes Eval &amp; CS Reg Node Eval (2004-2015) &amp; yes \\</v>
      </c>
    </row>
    <row r="99" spans="1:9" x14ac:dyDescent="0.25">
      <c r="A99" s="8" t="s">
        <v>672</v>
      </c>
      <c r="B99" s="8" t="s">
        <v>483</v>
      </c>
      <c r="C99" s="8" t="s">
        <v>404</v>
      </c>
      <c r="D99" s="10"/>
      <c r="E99" s="8" t="s">
        <v>728</v>
      </c>
      <c r="F99" s="8" t="s">
        <v>408</v>
      </c>
      <c r="I99" t="str">
        <f t="shared" si="2"/>
        <v>CS Mets Eval &amp; CS Mets Eval (2004-2015) &amp; yes \\</v>
      </c>
    </row>
    <row r="100" spans="1:9" x14ac:dyDescent="0.25">
      <c r="A100" s="8" t="s">
        <v>673</v>
      </c>
      <c r="B100" s="8" t="s">
        <v>484</v>
      </c>
      <c r="C100" s="8" t="s">
        <v>404</v>
      </c>
      <c r="D100" s="10"/>
      <c r="E100" s="8" t="s">
        <v>726</v>
      </c>
      <c r="F100" s="8"/>
      <c r="I100" t="str">
        <f t="shared" ref="I100:I131" si="3">A100&amp;" &amp; "&amp;B100&amp;" &amp; "&amp;C100&amp;" \\"</f>
        <v>Primary by International Rules &amp; Primary by international rules &amp; yes \\</v>
      </c>
    </row>
    <row r="101" spans="1:9" x14ac:dyDescent="0.25">
      <c r="A101" s="8" t="s">
        <v>674</v>
      </c>
      <c r="B101" s="8" t="s">
        <v>485</v>
      </c>
      <c r="C101" s="8" t="s">
        <v>404</v>
      </c>
      <c r="D101" s="10"/>
      <c r="E101" s="8" t="s">
        <v>726</v>
      </c>
      <c r="F101" s="8"/>
      <c r="I101" t="str">
        <f t="shared" si="3"/>
        <v>ER Status Recode Breast Cancer (1990+)*/ &amp; ER Status Recode Breast Cancer (1990+) &amp; yes \\</v>
      </c>
    </row>
    <row r="102" spans="1:9" x14ac:dyDescent="0.25">
      <c r="A102" s="8" t="s">
        <v>675</v>
      </c>
      <c r="B102" s="8" t="s">
        <v>486</v>
      </c>
      <c r="C102" s="8" t="s">
        <v>404</v>
      </c>
      <c r="D102" s="10"/>
      <c r="E102" s="8" t="s">
        <v>726</v>
      </c>
      <c r="F102" s="8"/>
      <c r="I102" t="str">
        <f t="shared" si="3"/>
        <v>PR Status Recode Breast Cancer (1990+)*/ &amp; PR Status Recode Breast Cancer (1990+) &amp; yes \\</v>
      </c>
    </row>
    <row r="103" spans="1:9" x14ac:dyDescent="0.25">
      <c r="A103" s="8" t="s">
        <v>487</v>
      </c>
      <c r="B103" s="8" t="s">
        <v>487</v>
      </c>
      <c r="C103" s="8" t="s">
        <v>404</v>
      </c>
      <c r="D103" s="10"/>
      <c r="E103" s="8" t="s">
        <v>726</v>
      </c>
      <c r="F103" s="8"/>
      <c r="I103" t="str">
        <f t="shared" si="3"/>
        <v>CS Schema - AJCC 6th Edition &amp; CS Schema - AJCC 6th Edition &amp; yes \\</v>
      </c>
    </row>
    <row r="104" spans="1:9" x14ac:dyDescent="0.25">
      <c r="A104" s="8" t="s">
        <v>676</v>
      </c>
      <c r="B104" s="8" t="s">
        <v>488</v>
      </c>
      <c r="C104" s="8" t="s">
        <v>404</v>
      </c>
      <c r="D104" s="10"/>
      <c r="E104" s="8" t="s">
        <v>726</v>
      </c>
      <c r="F104" s="8"/>
      <c r="I104" t="str">
        <f t="shared" si="3"/>
        <v>Cs Site-specific Factor 8 &amp; CS site-specific factor 8 (2004-2017 varying by schema) &amp; yes \\</v>
      </c>
    </row>
    <row r="105" spans="1:9" x14ac:dyDescent="0.25">
      <c r="A105" s="8" t="s">
        <v>677</v>
      </c>
      <c r="B105" s="8" t="s">
        <v>489</v>
      </c>
      <c r="C105" s="8" t="s">
        <v>404</v>
      </c>
      <c r="D105" s="10"/>
      <c r="E105" s="8" t="s">
        <v>726</v>
      </c>
      <c r="F105" s="8"/>
      <c r="I105" t="str">
        <f t="shared" si="3"/>
        <v>CS Site-Specific Factor 10*/ &amp; CS site-specific factor 10 (2004-2017 varying by schema) &amp; yes \\</v>
      </c>
    </row>
    <row r="106" spans="1:9" x14ac:dyDescent="0.25">
      <c r="A106" s="8" t="s">
        <v>678</v>
      </c>
      <c r="B106" s="8" t="s">
        <v>490</v>
      </c>
      <c r="C106" s="8" t="s">
        <v>404</v>
      </c>
      <c r="D106" s="10"/>
      <c r="E106" s="8" t="s">
        <v>726</v>
      </c>
      <c r="F106" s="8"/>
      <c r="I106" t="str">
        <f t="shared" si="3"/>
        <v>CS Site-Specific Factor 11*/ &amp; CS site-specific factor 11 (2004-2017 varying by schema) &amp; yes \\</v>
      </c>
    </row>
    <row r="107" spans="1:9" x14ac:dyDescent="0.25">
      <c r="A107" s="8" t="s">
        <v>679</v>
      </c>
      <c r="B107" s="8" t="s">
        <v>491</v>
      </c>
      <c r="C107" s="8" t="s">
        <v>404</v>
      </c>
      <c r="D107" s="10"/>
      <c r="E107" s="8" t="s">
        <v>726</v>
      </c>
      <c r="F107" s="8"/>
      <c r="I107" t="str">
        <f t="shared" si="3"/>
        <v>CS Site-Specific Factor 13*/ &amp; CS site-specific factor 13 (2004-2017 varying by schema) &amp; yes \\</v>
      </c>
    </row>
    <row r="108" spans="1:9" x14ac:dyDescent="0.25">
      <c r="A108" s="8" t="s">
        <v>680</v>
      </c>
      <c r="B108" s="8" t="s">
        <v>492</v>
      </c>
      <c r="C108" s="8" t="s">
        <v>404</v>
      </c>
      <c r="D108" s="10"/>
      <c r="E108" s="8" t="s">
        <v>726</v>
      </c>
      <c r="F108" s="8"/>
      <c r="I108" t="str">
        <f t="shared" si="3"/>
        <v>CS Site-Specific Factor 15*/ &amp; CS site-specific factor 15 (2004-2017 varying by schema) &amp; yes \\</v>
      </c>
    </row>
    <row r="109" spans="1:9" x14ac:dyDescent="0.25">
      <c r="A109" s="8" t="s">
        <v>681</v>
      </c>
      <c r="B109" s="8" t="s">
        <v>493</v>
      </c>
      <c r="C109" s="8" t="s">
        <v>404</v>
      </c>
      <c r="D109" s="10"/>
      <c r="E109" s="8" t="s">
        <v>726</v>
      </c>
      <c r="F109" s="8"/>
      <c r="I109" t="str">
        <f t="shared" si="3"/>
        <v>CS Site-Specific Factor 16*/ &amp; CS site-specific factor 16 (2004-2017 varying by schema) &amp; yes \\</v>
      </c>
    </row>
    <row r="110" spans="1:9" x14ac:dyDescent="0.25">
      <c r="A110" s="8" t="s">
        <v>682</v>
      </c>
      <c r="B110" s="8" t="s">
        <v>494</v>
      </c>
      <c r="C110" s="8" t="s">
        <v>404</v>
      </c>
      <c r="D110" s="10"/>
      <c r="E110" s="8" t="s">
        <v>726</v>
      </c>
      <c r="F110" s="8"/>
      <c r="I110" t="str">
        <f t="shared" si="3"/>
        <v>Lymph-vascular Invasion (2004+)*/ &amp; Lymph-vascular Invasion (2004+ varying by schema) &amp; yes \\</v>
      </c>
    </row>
    <row r="111" spans="1:9" x14ac:dyDescent="0.25">
      <c r="A111" s="8" t="s">
        <v>495</v>
      </c>
      <c r="B111" s="8" t="s">
        <v>495</v>
      </c>
      <c r="C111" s="8" t="s">
        <v>404</v>
      </c>
      <c r="D111" s="10"/>
      <c r="E111" s="8" t="s">
        <v>727</v>
      </c>
      <c r="F111" s="8"/>
      <c r="I111" t="str">
        <f t="shared" si="3"/>
        <v>Survival months &amp; Survival months &amp; yes \\</v>
      </c>
    </row>
    <row r="112" spans="1:9" x14ac:dyDescent="0.25">
      <c r="A112" s="8" t="s">
        <v>496</v>
      </c>
      <c r="B112" s="8" t="s">
        <v>496</v>
      </c>
      <c r="C112" s="8" t="s">
        <v>404</v>
      </c>
      <c r="D112" s="10"/>
      <c r="E112" s="8" t="s">
        <v>728</v>
      </c>
      <c r="F112" s="8" t="s">
        <v>405</v>
      </c>
      <c r="I112" t="str">
        <f t="shared" si="3"/>
        <v>Survival months flag &amp; Survival months flag &amp; yes \\</v>
      </c>
    </row>
    <row r="113" spans="1:9" ht="30" x14ac:dyDescent="0.25">
      <c r="A113" s="8" t="s">
        <v>683</v>
      </c>
      <c r="B113" s="8"/>
      <c r="C113" s="8" t="s">
        <v>529</v>
      </c>
      <c r="D113" s="10" t="s">
        <v>711</v>
      </c>
      <c r="E113" s="8" t="s">
        <v>726</v>
      </c>
      <c r="F113" s="8"/>
      <c r="I113" t="str">
        <f t="shared" si="3"/>
        <v>Insurance Recode (2007+) &amp;  &amp; drop \\</v>
      </c>
    </row>
    <row r="114" spans="1:9" x14ac:dyDescent="0.25">
      <c r="A114" s="8" t="s">
        <v>684</v>
      </c>
      <c r="B114" s="8" t="s">
        <v>497</v>
      </c>
      <c r="C114" s="8" t="s">
        <v>404</v>
      </c>
      <c r="D114" s="10"/>
      <c r="E114" s="8" t="s">
        <v>726</v>
      </c>
      <c r="F114" s="8"/>
      <c r="I114" t="str">
        <f t="shared" si="3"/>
        <v>Derived AJCC T 7th ed &amp; Derived AJCC T, 7th ed (2010-2015) &amp; yes \\</v>
      </c>
    </row>
    <row r="115" spans="1:9" x14ac:dyDescent="0.25">
      <c r="A115" s="8" t="s">
        <v>685</v>
      </c>
      <c r="B115" s="8" t="s">
        <v>498</v>
      </c>
      <c r="C115" s="8" t="s">
        <v>404</v>
      </c>
      <c r="D115" s="10"/>
      <c r="E115" s="8" t="s">
        <v>726</v>
      </c>
      <c r="F115" s="8"/>
      <c r="I115" t="str">
        <f t="shared" si="3"/>
        <v>Derived AJCC N 7th ed &amp; Derived AJCC N, 7th ed (2010-2015) &amp; yes \\</v>
      </c>
    </row>
    <row r="116" spans="1:9" x14ac:dyDescent="0.25">
      <c r="A116" s="8" t="s">
        <v>686</v>
      </c>
      <c r="B116" s="8" t="s">
        <v>499</v>
      </c>
      <c r="C116" s="8" t="s">
        <v>404</v>
      </c>
      <c r="D116" s="10"/>
      <c r="E116" s="8" t="s">
        <v>726</v>
      </c>
      <c r="F116" s="8"/>
      <c r="I116" t="str">
        <f t="shared" si="3"/>
        <v>Derived AJCC M 7th ed &amp; Derived AJCC M, 7th ed (2010-2015) &amp; yes \\</v>
      </c>
    </row>
    <row r="117" spans="1:9" x14ac:dyDescent="0.25">
      <c r="A117" s="8" t="s">
        <v>687</v>
      </c>
      <c r="B117" s="8" t="s">
        <v>500</v>
      </c>
      <c r="C117" s="8" t="s">
        <v>404</v>
      </c>
      <c r="D117" s="10"/>
      <c r="E117" s="8" t="s">
        <v>726</v>
      </c>
      <c r="F117" s="8"/>
      <c r="I117" t="str">
        <f t="shared" si="3"/>
        <v>Derived AJCC 7 Stage Group &amp; Derived AJCC Stage Group, 7th ed (2010-2015) &amp; yes \\</v>
      </c>
    </row>
    <row r="118" spans="1:9" x14ac:dyDescent="0.25">
      <c r="A118" s="8" t="s">
        <v>688</v>
      </c>
      <c r="B118" s="8" t="s">
        <v>501</v>
      </c>
      <c r="C118" s="8" t="s">
        <v>404</v>
      </c>
      <c r="D118" s="10" t="s">
        <v>556</v>
      </c>
      <c r="E118" s="8" t="s">
        <v>726</v>
      </c>
      <c r="F118" s="8"/>
      <c r="I118" t="str">
        <f t="shared" si="3"/>
        <v>Adjusted AJCC 6th T (1988+) &amp; Breast - Adjusted AJCC 6th T (1988-2015) &amp; yes \\</v>
      </c>
    </row>
    <row r="119" spans="1:9" x14ac:dyDescent="0.25">
      <c r="A119" s="8" t="s">
        <v>689</v>
      </c>
      <c r="B119" s="8" t="s">
        <v>502</v>
      </c>
      <c r="C119" s="8" t="s">
        <v>404</v>
      </c>
      <c r="D119" s="10" t="s">
        <v>556</v>
      </c>
      <c r="E119" s="8" t="s">
        <v>726</v>
      </c>
      <c r="F119" s="8"/>
      <c r="I119" t="str">
        <f t="shared" si="3"/>
        <v>Adjusted AJCC 6th N (1988+) &amp; Breast - Adjusted AJCC 6th N (1988-2015) &amp; yes \\</v>
      </c>
    </row>
    <row r="120" spans="1:9" x14ac:dyDescent="0.25">
      <c r="A120" s="8" t="s">
        <v>690</v>
      </c>
      <c r="B120" s="8" t="s">
        <v>503</v>
      </c>
      <c r="C120" s="8" t="s">
        <v>404</v>
      </c>
      <c r="D120" s="10" t="s">
        <v>556</v>
      </c>
      <c r="E120" s="8" t="s">
        <v>726</v>
      </c>
      <c r="F120" s="8"/>
      <c r="I120" t="str">
        <f t="shared" si="3"/>
        <v>Adjusted AJCC 6th M (1988+) &amp; Breast - Adjusted AJCC 6th M (1988-2015) &amp; yes \\</v>
      </c>
    </row>
    <row r="121" spans="1:9" x14ac:dyDescent="0.25">
      <c r="A121" s="8" t="s">
        <v>691</v>
      </c>
      <c r="B121" s="8" t="s">
        <v>504</v>
      </c>
      <c r="C121" s="8" t="s">
        <v>404</v>
      </c>
      <c r="D121" s="10" t="s">
        <v>556</v>
      </c>
      <c r="E121" s="8" t="s">
        <v>726</v>
      </c>
      <c r="F121" s="8"/>
      <c r="I121" t="str">
        <f t="shared" si="3"/>
        <v>Adjusted AJCC 6th Stage (1988+) &amp; Breast - Adjusted AJCC 6th Stage (1988-2015) &amp; yes \\</v>
      </c>
    </row>
    <row r="122" spans="1:9" x14ac:dyDescent="0.25">
      <c r="A122" s="8" t="s">
        <v>692</v>
      </c>
      <c r="B122" s="8" t="s">
        <v>505</v>
      </c>
      <c r="C122" s="8" t="s">
        <v>404</v>
      </c>
      <c r="D122" s="10" t="s">
        <v>557</v>
      </c>
      <c r="E122" s="8" t="s">
        <v>726</v>
      </c>
      <c r="F122" s="8"/>
      <c r="I122" t="str">
        <f t="shared" si="3"/>
        <v>CS Site-Specific Factor 7 &amp; Adjusted CS site-specific factor 7 (2004-2017 varying by schema) &amp; yes \\</v>
      </c>
    </row>
    <row r="123" spans="1:9" x14ac:dyDescent="0.25">
      <c r="A123" s="8" t="s">
        <v>693</v>
      </c>
      <c r="B123" s="8" t="s">
        <v>506</v>
      </c>
      <c r="C123" s="8" t="s">
        <v>404</v>
      </c>
      <c r="D123" s="10"/>
      <c r="E123" s="8" t="s">
        <v>726</v>
      </c>
      <c r="F123" s="8"/>
      <c r="I123" t="str">
        <f t="shared" si="3"/>
        <v>CS Site-specific Factor 9 &amp; CS site-specific factor 9 (2004-2017 varying by schema) &amp; yes \\</v>
      </c>
    </row>
    <row r="124" spans="1:9" x14ac:dyDescent="0.25">
      <c r="A124" s="8" t="s">
        <v>694</v>
      </c>
      <c r="B124" s="8" t="s">
        <v>507</v>
      </c>
      <c r="C124" s="8" t="s">
        <v>404</v>
      </c>
      <c r="D124" s="10"/>
      <c r="E124" s="8" t="s">
        <v>726</v>
      </c>
      <c r="F124" s="8"/>
      <c r="I124" t="str">
        <f t="shared" si="3"/>
        <v>CS Site-Specific Factor 12 &amp; CS site-specific factor 12 (2004-2017 varying by schema) &amp; yes \\</v>
      </c>
    </row>
    <row r="125" spans="1:9" x14ac:dyDescent="0.25">
      <c r="A125" s="8" t="s">
        <v>508</v>
      </c>
      <c r="B125" s="8" t="s">
        <v>508</v>
      </c>
      <c r="C125" s="8" t="s">
        <v>404</v>
      </c>
      <c r="D125" s="10"/>
      <c r="E125" s="8" t="s">
        <v>726</v>
      </c>
      <c r="F125" s="8"/>
      <c r="I125" t="str">
        <f t="shared" si="3"/>
        <v>Derived HER2 Recode (2010+) &amp; Derived HER2 Recode (2010+) &amp; yes \\</v>
      </c>
    </row>
    <row r="126" spans="1:9" x14ac:dyDescent="0.25">
      <c r="A126" s="8" t="s">
        <v>509</v>
      </c>
      <c r="B126" s="8" t="s">
        <v>509</v>
      </c>
      <c r="C126" s="8" t="s">
        <v>404</v>
      </c>
      <c r="D126" s="10"/>
      <c r="E126" s="8" t="s">
        <v>726</v>
      </c>
      <c r="F126" s="8"/>
      <c r="I126" t="str">
        <f t="shared" si="3"/>
        <v>Breast Subtype (2010+) &amp; Breast Subtype (2010+) &amp; yes \\</v>
      </c>
    </row>
    <row r="127" spans="1:9" x14ac:dyDescent="0.25">
      <c r="A127" s="8" t="s">
        <v>695</v>
      </c>
      <c r="B127" s="8" t="s">
        <v>510</v>
      </c>
      <c r="C127" s="8" t="s">
        <v>404</v>
      </c>
      <c r="D127" s="10"/>
      <c r="E127" s="8" t="s">
        <v>726</v>
      </c>
      <c r="F127" s="8"/>
      <c r="I127" t="str">
        <f t="shared" si="3"/>
        <v>Lymphoma - Ann Arbor Stage (1983+) &amp; Lymphoma - Ann Arbor Stage (1983-2015) &amp; yes \\</v>
      </c>
    </row>
    <row r="128" spans="1:9" x14ac:dyDescent="0.25">
      <c r="A128" s="8" t="s">
        <v>696</v>
      </c>
      <c r="B128" s="8" t="s">
        <v>511</v>
      </c>
      <c r="C128" s="8" t="s">
        <v>404</v>
      </c>
      <c r="D128" s="10" t="s">
        <v>558</v>
      </c>
      <c r="E128" s="8" t="s">
        <v>726</v>
      </c>
      <c r="F128" s="8"/>
      <c r="I128" t="str">
        <f t="shared" si="3"/>
        <v>CS mets at DX-bone (2010+) &amp; SEER Combined Mets at DX-bone (2010+) &amp; yes \\</v>
      </c>
    </row>
    <row r="129" spans="1:9" x14ac:dyDescent="0.25">
      <c r="A129" s="8" t="s">
        <v>697</v>
      </c>
      <c r="B129" s="8" t="s">
        <v>512</v>
      </c>
      <c r="C129" s="8" t="s">
        <v>404</v>
      </c>
      <c r="D129" s="10" t="s">
        <v>558</v>
      </c>
      <c r="E129" s="8" t="s">
        <v>726</v>
      </c>
      <c r="F129" s="8"/>
      <c r="I129" t="str">
        <f t="shared" si="3"/>
        <v>CS mets at DX-brain (2010+) &amp; SEER Combined Mets at DX-brain (2010+) &amp; yes \\</v>
      </c>
    </row>
    <row r="130" spans="1:9" x14ac:dyDescent="0.25">
      <c r="A130" s="8" t="s">
        <v>698</v>
      </c>
      <c r="B130" s="8" t="s">
        <v>513</v>
      </c>
      <c r="C130" s="8" t="s">
        <v>404</v>
      </c>
      <c r="D130" s="10" t="s">
        <v>558</v>
      </c>
      <c r="E130" s="8" t="s">
        <v>726</v>
      </c>
      <c r="F130" s="8"/>
      <c r="I130" t="str">
        <f t="shared" si="3"/>
        <v>CS mets at DX-liver (2010+) &amp; SEER Combined Mets at DX-liver (2010+) &amp; yes \\</v>
      </c>
    </row>
    <row r="131" spans="1:9" x14ac:dyDescent="0.25">
      <c r="A131" s="8" t="s">
        <v>699</v>
      </c>
      <c r="B131" s="8" t="s">
        <v>514</v>
      </c>
      <c r="C131" s="8" t="s">
        <v>404</v>
      </c>
      <c r="D131" s="10" t="s">
        <v>558</v>
      </c>
      <c r="E131" s="8" t="s">
        <v>726</v>
      </c>
      <c r="F131" s="8"/>
      <c r="I131" t="str">
        <f t="shared" si="3"/>
        <v>CS mets at DX-lung (2010+) &amp; SEER Combined Mets at DX-lung (2010+) &amp; yes \\</v>
      </c>
    </row>
    <row r="132" spans="1:9" x14ac:dyDescent="0.25">
      <c r="A132" s="8" t="s">
        <v>515</v>
      </c>
      <c r="B132" s="8" t="s">
        <v>515</v>
      </c>
      <c r="C132" s="8" t="s">
        <v>404</v>
      </c>
      <c r="D132" s="10"/>
      <c r="E132" s="8" t="s">
        <v>726</v>
      </c>
      <c r="F132" s="8"/>
      <c r="I132" t="str">
        <f t="shared" ref="I132:I138" si="4">A132&amp;" &amp; "&amp;B132&amp;" &amp; "&amp;C132&amp;" \\"</f>
        <v>T value - based on AJCC 3rd (1988-2003) &amp; T value - based on AJCC 3rd (1988-2003) &amp; yes \\</v>
      </c>
    </row>
    <row r="133" spans="1:9" x14ac:dyDescent="0.25">
      <c r="A133" s="8" t="s">
        <v>516</v>
      </c>
      <c r="B133" s="8" t="s">
        <v>516</v>
      </c>
      <c r="C133" s="8" t="s">
        <v>404</v>
      </c>
      <c r="D133" s="10"/>
      <c r="E133" s="8" t="s">
        <v>726</v>
      </c>
      <c r="F133" s="8"/>
      <c r="I133" t="str">
        <f t="shared" si="4"/>
        <v>N value - based on AJCC 3rd (1988-2003) &amp; N value - based on AJCC 3rd (1988-2003) &amp; yes \\</v>
      </c>
    </row>
    <row r="134" spans="1:9" x14ac:dyDescent="0.25">
      <c r="A134" s="8" t="s">
        <v>517</v>
      </c>
      <c r="B134" s="8" t="s">
        <v>517</v>
      </c>
      <c r="C134" s="8" t="s">
        <v>404</v>
      </c>
      <c r="D134" s="10"/>
      <c r="E134" s="8" t="s">
        <v>726</v>
      </c>
      <c r="F134" s="8"/>
      <c r="I134" t="str">
        <f t="shared" si="4"/>
        <v>M value - based on AJCC 3rd (1988-2003) &amp; M value - based on AJCC 3rd (1988-2003) &amp; yes \\</v>
      </c>
    </row>
    <row r="135" spans="1:9" x14ac:dyDescent="0.25">
      <c r="A135" s="8" t="s">
        <v>518</v>
      </c>
      <c r="B135" s="8" t="s">
        <v>518</v>
      </c>
      <c r="C135" s="8" t="s">
        <v>404</v>
      </c>
      <c r="D135" s="10"/>
      <c r="E135" s="8" t="s">
        <v>728</v>
      </c>
      <c r="F135" s="8" t="s">
        <v>407</v>
      </c>
      <c r="I135" t="str">
        <f t="shared" si="4"/>
        <v>Total number of in situ/malignant tumors for patient &amp; Total number of in situ/malignant tumors for patient &amp; yes \\</v>
      </c>
    </row>
    <row r="136" spans="1:9" x14ac:dyDescent="0.25">
      <c r="A136" s="8" t="s">
        <v>519</v>
      </c>
      <c r="B136" s="8" t="s">
        <v>519</v>
      </c>
      <c r="C136" s="8" t="s">
        <v>404</v>
      </c>
      <c r="D136" s="10"/>
      <c r="E136" s="8" t="s">
        <v>728</v>
      </c>
      <c r="F136" s="8" t="s">
        <v>407</v>
      </c>
      <c r="I136" t="str">
        <f t="shared" si="4"/>
        <v>Total number of benign/borderline tumors for patient &amp; Total number of benign/borderline tumors for patient &amp; yes \\</v>
      </c>
    </row>
    <row r="137" spans="1:9" ht="30" x14ac:dyDescent="0.25">
      <c r="A137" s="8"/>
      <c r="B137" s="8" t="s">
        <v>560</v>
      </c>
      <c r="C137" s="8" t="s">
        <v>562</v>
      </c>
      <c r="D137" s="10" t="s">
        <v>722</v>
      </c>
      <c r="E137" s="8" t="s">
        <v>726</v>
      </c>
      <c r="F137" s="8"/>
      <c r="I137" t="str">
        <f t="shared" si="4"/>
        <v xml:space="preserve"> &amp; Median household income inflation adj to 2022 &amp; add \\</v>
      </c>
    </row>
    <row r="138" spans="1:9" ht="30" x14ac:dyDescent="0.25">
      <c r="A138" s="8"/>
      <c r="B138" s="8" t="s">
        <v>561</v>
      </c>
      <c r="C138" s="8" t="s">
        <v>562</v>
      </c>
      <c r="D138" s="10" t="s">
        <v>722</v>
      </c>
      <c r="E138" s="8" t="s">
        <v>726</v>
      </c>
      <c r="F138" s="8"/>
      <c r="I138" t="str">
        <f t="shared" si="4"/>
        <v xml:space="preserve"> &amp; Rural-Urban Continuum Code &amp; add \\</v>
      </c>
    </row>
    <row r="140" spans="1:9" ht="17.25" x14ac:dyDescent="0.25">
      <c r="A140" s="11" t="s">
        <v>714</v>
      </c>
    </row>
    <row r="141" spans="1:9" ht="17.25" x14ac:dyDescent="0.25">
      <c r="A141" s="11" t="s">
        <v>715</v>
      </c>
    </row>
  </sheetData>
  <mergeCells count="1">
    <mergeCell ref="A1:F1"/>
  </mergeCells>
  <pageMargins left="0.5" right="0.5" top="0.5" bottom="0.5" header="0" footer="0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76F9-465D-4837-9D5A-33228AEFB712}">
  <dimension ref="A1:O119"/>
  <sheetViews>
    <sheetView topLeftCell="B1" workbookViewId="0">
      <selection activeCell="C53" sqref="C2:C53"/>
    </sheetView>
  </sheetViews>
  <sheetFormatPr defaultRowHeight="15" x14ac:dyDescent="0.25"/>
  <cols>
    <col min="1" max="1" width="58.42578125" hidden="1" customWidth="1"/>
    <col min="3" max="3" width="58.42578125" bestFit="1" customWidth="1"/>
    <col min="5" max="5" width="0" hidden="1" customWidth="1"/>
    <col min="6" max="6" width="10" bestFit="1" customWidth="1"/>
    <col min="7" max="7" width="10" customWidth="1"/>
    <col min="9" max="9" width="10.85546875" bestFit="1" customWidth="1"/>
    <col min="12" max="12" width="21" bestFit="1" customWidth="1"/>
    <col min="14" max="14" width="58.42578125" bestFit="1" customWidth="1"/>
  </cols>
  <sheetData>
    <row r="1" spans="1:15" x14ac:dyDescent="0.25">
      <c r="A1" t="s">
        <v>575</v>
      </c>
      <c r="B1" t="s">
        <v>577</v>
      </c>
      <c r="C1" t="s">
        <v>574</v>
      </c>
      <c r="D1" t="s">
        <v>571</v>
      </c>
      <c r="E1" t="s">
        <v>572</v>
      </c>
      <c r="F1" t="s">
        <v>573</v>
      </c>
      <c r="G1" t="s">
        <v>578</v>
      </c>
      <c r="H1" t="s">
        <v>576</v>
      </c>
      <c r="I1" t="s">
        <v>579</v>
      </c>
      <c r="K1" t="s">
        <v>580</v>
      </c>
      <c r="L1" t="s">
        <v>583</v>
      </c>
      <c r="M1" t="s">
        <v>581</v>
      </c>
      <c r="N1" t="s">
        <v>582</v>
      </c>
    </row>
    <row r="2" spans="1:15" x14ac:dyDescent="0.25">
      <c r="A2" t="s">
        <v>411</v>
      </c>
      <c r="B2">
        <v>8</v>
      </c>
      <c r="C2" t="s">
        <v>411</v>
      </c>
      <c r="D2">
        <v>8</v>
      </c>
      <c r="E2">
        <f>IF(EXACT(A2,C2), 0, 1)</f>
        <v>0</v>
      </c>
      <c r="F2">
        <f>D2-B2</f>
        <v>0</v>
      </c>
      <c r="G2">
        <v>8</v>
      </c>
      <c r="H2">
        <f>MAX(D2,G2)</f>
        <v>8</v>
      </c>
      <c r="I2" t="str">
        <f>IF(D2&gt;G2, "!!!","")</f>
        <v/>
      </c>
      <c r="K2">
        <v>1</v>
      </c>
      <c r="L2" t="s">
        <v>0</v>
      </c>
      <c r="M2" cm="1">
        <f t="array" ref="M2:M119">H2:H119</f>
        <v>8</v>
      </c>
      <c r="N2" t="str">
        <f>C2</f>
        <v>Patient ID</v>
      </c>
      <c r="O2" t="str">
        <f>_xlfn.CONCAT("    @ ", K2,IF(K2&lt;10,"   ", IF(K2&lt;100, "  "," ")),L2,"        ","$char",M2,".  /* ",N2," */ ")</f>
        <v xml:space="preserve">    @ 1   PUBCSNUM        $char8.  /* Patient ID */ </v>
      </c>
    </row>
    <row r="3" spans="1:15" x14ac:dyDescent="0.25">
      <c r="A3" t="s">
        <v>412</v>
      </c>
      <c r="B3">
        <v>1</v>
      </c>
      <c r="C3" t="s">
        <v>412</v>
      </c>
      <c r="D3">
        <v>1</v>
      </c>
      <c r="E3">
        <f t="shared" ref="E3:E66" si="0">IF(EXACT(A3,C3), 0, 1)</f>
        <v>0</v>
      </c>
      <c r="F3">
        <f t="shared" ref="F3:F66" si="1">D3-B3</f>
        <v>0</v>
      </c>
      <c r="G3">
        <v>1</v>
      </c>
      <c r="H3">
        <f t="shared" ref="H3:H66" si="2">MAX(D3,G3)</f>
        <v>1</v>
      </c>
      <c r="I3" t="str">
        <f t="shared" ref="I3:I66" si="3">IF(D3&gt;G3, "!!!","")</f>
        <v/>
      </c>
      <c r="K3">
        <f>K2+M2</f>
        <v>9</v>
      </c>
      <c r="L3" t="s">
        <v>4</v>
      </c>
      <c r="M3">
        <v>1</v>
      </c>
      <c r="N3" t="str">
        <f t="shared" ref="N3:N6" si="4">C3</f>
        <v>Marital status at diagnosis</v>
      </c>
      <c r="O3" t="str">
        <f t="shared" ref="O3:O6" si="5">_xlfn.CONCAT("    @ ", K3,IF(K3&lt;10,"   ", IF(K3&lt;100, "  "," ")),L3,"        ","$char",M3,".  /* ",N3," */ ")</f>
        <v xml:space="preserve">    @ 9   MAR_STAT        $char1.  /* Marital status at diagnosis */ </v>
      </c>
    </row>
    <row r="4" spans="1:15" x14ac:dyDescent="0.25">
      <c r="A4" t="s">
        <v>413</v>
      </c>
      <c r="B4">
        <v>2</v>
      </c>
      <c r="C4" t="s">
        <v>413</v>
      </c>
      <c r="D4">
        <v>2</v>
      </c>
      <c r="E4">
        <f t="shared" si="0"/>
        <v>0</v>
      </c>
      <c r="F4">
        <f t="shared" si="1"/>
        <v>0</v>
      </c>
      <c r="G4">
        <v>2</v>
      </c>
      <c r="H4">
        <f t="shared" si="2"/>
        <v>2</v>
      </c>
      <c r="I4" t="str">
        <f t="shared" si="3"/>
        <v/>
      </c>
      <c r="K4">
        <f t="shared" ref="K4:K67" si="6">K3+M3</f>
        <v>10</v>
      </c>
      <c r="L4" t="s">
        <v>6</v>
      </c>
      <c r="M4">
        <v>2</v>
      </c>
      <c r="N4" t="str">
        <f t="shared" si="4"/>
        <v>Race/ethnicity</v>
      </c>
      <c r="O4" t="str">
        <f t="shared" si="5"/>
        <v xml:space="preserve">    @ 10  RACE1V        $char2.  /* Race/ethnicity */ </v>
      </c>
    </row>
    <row r="5" spans="1:15" x14ac:dyDescent="0.25">
      <c r="A5" t="s">
        <v>414</v>
      </c>
      <c r="B5">
        <v>1</v>
      </c>
      <c r="C5" t="s">
        <v>414</v>
      </c>
      <c r="D5">
        <v>1</v>
      </c>
      <c r="E5">
        <f t="shared" si="0"/>
        <v>0</v>
      </c>
      <c r="F5">
        <f t="shared" si="1"/>
        <v>0</v>
      </c>
      <c r="G5">
        <v>1</v>
      </c>
      <c r="H5">
        <f t="shared" si="2"/>
        <v>1</v>
      </c>
      <c r="I5" t="str">
        <f t="shared" si="3"/>
        <v/>
      </c>
      <c r="K5">
        <f t="shared" si="6"/>
        <v>12</v>
      </c>
      <c r="L5" t="s">
        <v>10</v>
      </c>
      <c r="M5">
        <v>1</v>
      </c>
      <c r="N5" t="str">
        <f t="shared" si="4"/>
        <v>Sex</v>
      </c>
      <c r="O5" t="str">
        <f t="shared" si="5"/>
        <v xml:space="preserve">    @ 12  SEX        $char1.  /* Sex */ </v>
      </c>
    </row>
    <row r="6" spans="1:15" x14ac:dyDescent="0.25">
      <c r="A6" t="s">
        <v>533</v>
      </c>
      <c r="B6">
        <v>3</v>
      </c>
      <c r="C6" t="s">
        <v>533</v>
      </c>
      <c r="D6">
        <v>2</v>
      </c>
      <c r="E6">
        <f t="shared" si="0"/>
        <v>0</v>
      </c>
      <c r="F6">
        <f t="shared" si="1"/>
        <v>-1</v>
      </c>
      <c r="G6">
        <v>3</v>
      </c>
      <c r="H6">
        <f t="shared" si="2"/>
        <v>3</v>
      </c>
      <c r="I6" t="str">
        <f t="shared" si="3"/>
        <v/>
      </c>
      <c r="K6">
        <f t="shared" si="6"/>
        <v>13</v>
      </c>
      <c r="L6" t="s">
        <v>12</v>
      </c>
      <c r="M6">
        <v>3</v>
      </c>
      <c r="N6" t="str">
        <f t="shared" si="4"/>
        <v>Age recode with single ages and 90+</v>
      </c>
      <c r="O6" t="str">
        <f t="shared" si="5"/>
        <v xml:space="preserve">    @ 13  AGE_DX        $char3.  /* Age recode with single ages and 90+ */ </v>
      </c>
    </row>
    <row r="7" spans="1:15" x14ac:dyDescent="0.25">
      <c r="A7" t="s">
        <v>415</v>
      </c>
      <c r="B7">
        <v>2</v>
      </c>
      <c r="C7" t="s">
        <v>415</v>
      </c>
      <c r="D7">
        <v>1</v>
      </c>
      <c r="E7">
        <f t="shared" si="0"/>
        <v>0</v>
      </c>
      <c r="F7">
        <f t="shared" si="1"/>
        <v>-1</v>
      </c>
      <c r="G7">
        <v>2</v>
      </c>
      <c r="H7">
        <f t="shared" si="2"/>
        <v>2</v>
      </c>
      <c r="I7" t="str">
        <f t="shared" si="3"/>
        <v/>
      </c>
      <c r="K7">
        <f>K6+M6</f>
        <v>16</v>
      </c>
      <c r="L7" t="s">
        <v>16</v>
      </c>
      <c r="M7">
        <v>2</v>
      </c>
      <c r="N7" t="str">
        <f t="shared" ref="N7:N38" si="7">C7</f>
        <v>Sequence number</v>
      </c>
      <c r="O7" t="str">
        <f t="shared" ref="O7:O38" si="8">_xlfn.CONCAT("    @ ", K7,IF(K7&lt;10,"   ", IF(K7&lt;100, "  "," ")),L7,"        ","$char",M7,".  /* ",N7," */ ")</f>
        <v xml:space="preserve">    @ 16  SEQ_NUM        $char2.  /* Sequence number */ </v>
      </c>
    </row>
    <row r="8" spans="1:15" x14ac:dyDescent="0.25">
      <c r="A8" t="s">
        <v>416</v>
      </c>
      <c r="B8">
        <v>4</v>
      </c>
      <c r="C8" t="s">
        <v>416</v>
      </c>
      <c r="D8">
        <v>3</v>
      </c>
      <c r="E8">
        <f t="shared" si="0"/>
        <v>0</v>
      </c>
      <c r="F8">
        <f t="shared" si="1"/>
        <v>-1</v>
      </c>
      <c r="G8">
        <v>3</v>
      </c>
      <c r="H8">
        <f t="shared" si="2"/>
        <v>3</v>
      </c>
      <c r="I8" t="str">
        <f t="shared" si="3"/>
        <v/>
      </c>
      <c r="K8">
        <f t="shared" si="6"/>
        <v>18</v>
      </c>
      <c r="L8" t="s">
        <v>20</v>
      </c>
      <c r="M8">
        <v>3</v>
      </c>
      <c r="N8" t="str">
        <f t="shared" si="7"/>
        <v>Year of diagnosis</v>
      </c>
      <c r="O8" t="str">
        <f t="shared" si="8"/>
        <v xml:space="preserve">    @ 18  YEAR_DX        $char3.  /* Year of diagnosis */ </v>
      </c>
    </row>
    <row r="9" spans="1:15" x14ac:dyDescent="0.25">
      <c r="A9" t="s">
        <v>417</v>
      </c>
      <c r="B9">
        <v>4</v>
      </c>
      <c r="C9" t="s">
        <v>417</v>
      </c>
      <c r="D9">
        <v>3</v>
      </c>
      <c r="E9">
        <f t="shared" si="0"/>
        <v>0</v>
      </c>
      <c r="F9">
        <f t="shared" si="1"/>
        <v>-1</v>
      </c>
      <c r="G9">
        <v>3</v>
      </c>
      <c r="H9">
        <f t="shared" si="2"/>
        <v>3</v>
      </c>
      <c r="I9" t="str">
        <f t="shared" si="3"/>
        <v/>
      </c>
      <c r="K9">
        <f t="shared" si="6"/>
        <v>21</v>
      </c>
      <c r="L9" t="s">
        <v>22</v>
      </c>
      <c r="M9">
        <v>3</v>
      </c>
      <c r="N9" t="str">
        <f t="shared" si="7"/>
        <v>Primary Site</v>
      </c>
      <c r="O9" t="str">
        <f t="shared" si="8"/>
        <v xml:space="preserve">    @ 21  PRIMSITE        $char3.  /* Primary Site */ </v>
      </c>
    </row>
    <row r="10" spans="1:15" x14ac:dyDescent="0.25">
      <c r="A10" t="s">
        <v>418</v>
      </c>
      <c r="B10">
        <v>1</v>
      </c>
      <c r="C10" t="s">
        <v>418</v>
      </c>
      <c r="D10">
        <v>1</v>
      </c>
      <c r="E10">
        <f t="shared" si="0"/>
        <v>0</v>
      </c>
      <c r="F10">
        <f t="shared" si="1"/>
        <v>0</v>
      </c>
      <c r="G10">
        <v>1</v>
      </c>
      <c r="H10">
        <f t="shared" si="2"/>
        <v>1</v>
      </c>
      <c r="I10" t="str">
        <f t="shared" si="3"/>
        <v/>
      </c>
      <c r="K10">
        <f t="shared" si="6"/>
        <v>24</v>
      </c>
      <c r="L10" t="s">
        <v>24</v>
      </c>
      <c r="M10">
        <v>1</v>
      </c>
      <c r="N10" t="str">
        <f t="shared" si="7"/>
        <v>Laterality</v>
      </c>
      <c r="O10" t="str">
        <f t="shared" si="8"/>
        <v xml:space="preserve">    @ 24  LATERAL        $char1.  /* Laterality */ </v>
      </c>
    </row>
    <row r="11" spans="1:15" x14ac:dyDescent="0.25">
      <c r="A11" t="s">
        <v>419</v>
      </c>
      <c r="B11">
        <v>4</v>
      </c>
      <c r="C11" t="s">
        <v>419</v>
      </c>
      <c r="D11">
        <v>4</v>
      </c>
      <c r="E11">
        <f t="shared" si="0"/>
        <v>0</v>
      </c>
      <c r="F11">
        <f t="shared" si="1"/>
        <v>0</v>
      </c>
      <c r="G11">
        <v>4</v>
      </c>
      <c r="H11">
        <f t="shared" si="2"/>
        <v>4</v>
      </c>
      <c r="I11" t="str">
        <f t="shared" si="3"/>
        <v/>
      </c>
      <c r="K11">
        <f t="shared" si="6"/>
        <v>25</v>
      </c>
      <c r="L11" t="s">
        <v>30</v>
      </c>
      <c r="M11">
        <v>4</v>
      </c>
      <c r="N11" t="str">
        <f t="shared" si="7"/>
        <v>Histologic Type ICD-O-3</v>
      </c>
      <c r="O11" t="str">
        <f t="shared" si="8"/>
        <v xml:space="preserve">    @ 25  HISTO3V        $char4.  /* Histologic Type ICD-O-3 */ </v>
      </c>
    </row>
    <row r="12" spans="1:15" x14ac:dyDescent="0.25">
      <c r="A12" t="s">
        <v>420</v>
      </c>
      <c r="B12">
        <v>1</v>
      </c>
      <c r="C12" t="s">
        <v>420</v>
      </c>
      <c r="D12">
        <v>1</v>
      </c>
      <c r="E12">
        <f t="shared" si="0"/>
        <v>0</v>
      </c>
      <c r="F12">
        <f t="shared" si="1"/>
        <v>0</v>
      </c>
      <c r="G12">
        <v>1</v>
      </c>
      <c r="H12">
        <f t="shared" si="2"/>
        <v>1</v>
      </c>
      <c r="I12" t="str">
        <f t="shared" si="3"/>
        <v/>
      </c>
      <c r="K12">
        <f t="shared" si="6"/>
        <v>29</v>
      </c>
      <c r="L12" t="s">
        <v>32</v>
      </c>
      <c r="M12">
        <v>1</v>
      </c>
      <c r="N12" t="str">
        <f t="shared" si="7"/>
        <v>Behavior code ICD-O-3</v>
      </c>
      <c r="O12" t="str">
        <f t="shared" si="8"/>
        <v xml:space="preserve">    @ 29  BEHO3V        $char1.  /* Behavior code ICD-O-3 */ </v>
      </c>
    </row>
    <row r="13" spans="1:15" x14ac:dyDescent="0.25">
      <c r="A13" t="s">
        <v>421</v>
      </c>
      <c r="B13">
        <v>1</v>
      </c>
      <c r="C13" t="s">
        <v>421</v>
      </c>
      <c r="D13">
        <v>1</v>
      </c>
      <c r="E13">
        <f t="shared" si="0"/>
        <v>0</v>
      </c>
      <c r="F13">
        <f t="shared" si="1"/>
        <v>0</v>
      </c>
      <c r="G13">
        <v>1</v>
      </c>
      <c r="H13">
        <f t="shared" si="2"/>
        <v>1</v>
      </c>
      <c r="I13" t="str">
        <f t="shared" si="3"/>
        <v/>
      </c>
      <c r="K13">
        <f t="shared" si="6"/>
        <v>30</v>
      </c>
      <c r="L13" t="s">
        <v>34</v>
      </c>
      <c r="M13">
        <v>1</v>
      </c>
      <c r="N13" t="str">
        <f t="shared" si="7"/>
        <v>Grade Recode (thru 2017)</v>
      </c>
      <c r="O13" t="str">
        <f t="shared" si="8"/>
        <v xml:space="preserve">    @ 30  GRADE        $char1.  /* Grade Recode (thru 2017) */ </v>
      </c>
    </row>
    <row r="14" spans="1:15" x14ac:dyDescent="0.25">
      <c r="A14" t="s">
        <v>422</v>
      </c>
      <c r="B14">
        <v>1</v>
      </c>
      <c r="C14" t="s">
        <v>422</v>
      </c>
      <c r="D14">
        <v>1</v>
      </c>
      <c r="E14">
        <f t="shared" si="0"/>
        <v>0</v>
      </c>
      <c r="F14">
        <f t="shared" si="1"/>
        <v>0</v>
      </c>
      <c r="G14">
        <v>1</v>
      </c>
      <c r="H14">
        <f t="shared" si="2"/>
        <v>1</v>
      </c>
      <c r="I14" t="str">
        <f t="shared" si="3"/>
        <v/>
      </c>
      <c r="K14">
        <f t="shared" si="6"/>
        <v>31</v>
      </c>
      <c r="L14" t="s">
        <v>36</v>
      </c>
      <c r="M14">
        <v>1</v>
      </c>
      <c r="N14" t="str">
        <f t="shared" si="7"/>
        <v>Diagnostic Confirmation</v>
      </c>
      <c r="O14" t="str">
        <f t="shared" si="8"/>
        <v xml:space="preserve">    @ 31  DX_CONF        $char1.  /* Diagnostic Confirmation */ </v>
      </c>
    </row>
    <row r="15" spans="1:15" x14ac:dyDescent="0.25">
      <c r="A15" t="s">
        <v>423</v>
      </c>
      <c r="B15">
        <v>1</v>
      </c>
      <c r="C15" t="s">
        <v>423</v>
      </c>
      <c r="D15">
        <v>1</v>
      </c>
      <c r="E15">
        <f t="shared" si="0"/>
        <v>0</v>
      </c>
      <c r="F15">
        <f t="shared" si="1"/>
        <v>0</v>
      </c>
      <c r="G15">
        <v>1</v>
      </c>
      <c r="H15">
        <f t="shared" si="2"/>
        <v>1</v>
      </c>
      <c r="I15" t="str">
        <f t="shared" si="3"/>
        <v/>
      </c>
      <c r="K15">
        <f t="shared" si="6"/>
        <v>32</v>
      </c>
      <c r="L15" t="s">
        <v>38</v>
      </c>
      <c r="M15">
        <v>1</v>
      </c>
      <c r="N15" t="str">
        <f t="shared" si="7"/>
        <v>Type of Reporting Source</v>
      </c>
      <c r="O15" t="str">
        <f t="shared" si="8"/>
        <v xml:space="preserve">    @ 32  REPT_SRC        $char1.  /* Type of Reporting Source */ </v>
      </c>
    </row>
    <row r="16" spans="1:15" x14ac:dyDescent="0.25">
      <c r="A16" t="s">
        <v>424</v>
      </c>
      <c r="B16">
        <v>3</v>
      </c>
      <c r="C16" t="s">
        <v>424</v>
      </c>
      <c r="D16">
        <v>4</v>
      </c>
      <c r="E16">
        <f t="shared" si="0"/>
        <v>0</v>
      </c>
      <c r="F16">
        <f t="shared" si="1"/>
        <v>1</v>
      </c>
      <c r="G16">
        <v>4</v>
      </c>
      <c r="H16">
        <f t="shared" si="2"/>
        <v>4</v>
      </c>
      <c r="I16" t="str">
        <f t="shared" si="3"/>
        <v/>
      </c>
      <c r="K16">
        <f t="shared" si="6"/>
        <v>33</v>
      </c>
      <c r="L16" t="s">
        <v>40</v>
      </c>
      <c r="M16">
        <v>4</v>
      </c>
      <c r="N16" t="str">
        <f t="shared" si="7"/>
        <v>EOD 10 - size (1988-2003)</v>
      </c>
      <c r="O16" t="str">
        <f t="shared" si="8"/>
        <v xml:space="preserve">    @ 33  EOD10_SZ        $char4.  /* EOD 10 - size (1988-2003) */ </v>
      </c>
    </row>
    <row r="17" spans="1:15" x14ac:dyDescent="0.25">
      <c r="A17" t="s">
        <v>425</v>
      </c>
      <c r="B17">
        <v>2</v>
      </c>
      <c r="C17" t="s">
        <v>425</v>
      </c>
      <c r="D17">
        <v>3</v>
      </c>
      <c r="E17">
        <f t="shared" si="0"/>
        <v>0</v>
      </c>
      <c r="F17">
        <f t="shared" si="1"/>
        <v>1</v>
      </c>
      <c r="G17">
        <v>3</v>
      </c>
      <c r="H17">
        <f t="shared" si="2"/>
        <v>3</v>
      </c>
      <c r="I17" t="str">
        <f t="shared" si="3"/>
        <v/>
      </c>
      <c r="K17">
        <f t="shared" si="6"/>
        <v>37</v>
      </c>
      <c r="L17" t="s">
        <v>42</v>
      </c>
      <c r="M17">
        <v>3</v>
      </c>
      <c r="N17" t="str">
        <f t="shared" si="7"/>
        <v>EOD 10 - extent (1988-2003)</v>
      </c>
      <c r="O17" t="str">
        <f t="shared" si="8"/>
        <v xml:space="preserve">    @ 37  EOD10_EX        $char3.  /* EOD 10 - extent (1988-2003) */ </v>
      </c>
    </row>
    <row r="18" spans="1:15" x14ac:dyDescent="0.25">
      <c r="A18" t="s">
        <v>426</v>
      </c>
      <c r="B18">
        <v>2</v>
      </c>
      <c r="C18" t="s">
        <v>426</v>
      </c>
      <c r="D18">
        <v>3</v>
      </c>
      <c r="E18">
        <f t="shared" si="0"/>
        <v>0</v>
      </c>
      <c r="F18">
        <f t="shared" si="1"/>
        <v>1</v>
      </c>
      <c r="G18">
        <v>3</v>
      </c>
      <c r="H18">
        <f t="shared" si="2"/>
        <v>3</v>
      </c>
      <c r="I18" t="str">
        <f t="shared" si="3"/>
        <v/>
      </c>
      <c r="K18">
        <f t="shared" si="6"/>
        <v>40</v>
      </c>
      <c r="L18" t="s">
        <v>44</v>
      </c>
      <c r="M18">
        <v>3</v>
      </c>
      <c r="N18" t="str">
        <f t="shared" si="7"/>
        <v>EOD 10 - Prostate path ext (1995-2003)</v>
      </c>
      <c r="O18" t="str">
        <f t="shared" si="8"/>
        <v xml:space="preserve">    @ 40  EOD10_PE        $char3.  /* EOD 10 - Prostate path ext (1995-2003) */ </v>
      </c>
    </row>
    <row r="19" spans="1:15" x14ac:dyDescent="0.25">
      <c r="A19" t="s">
        <v>427</v>
      </c>
      <c r="B19">
        <v>1</v>
      </c>
      <c r="C19" t="s">
        <v>427</v>
      </c>
      <c r="D19">
        <v>2</v>
      </c>
      <c r="E19">
        <f t="shared" si="0"/>
        <v>0</v>
      </c>
      <c r="F19">
        <f t="shared" si="1"/>
        <v>1</v>
      </c>
      <c r="G19">
        <v>2</v>
      </c>
      <c r="H19">
        <f t="shared" si="2"/>
        <v>2</v>
      </c>
      <c r="I19" t="str">
        <f t="shared" si="3"/>
        <v/>
      </c>
      <c r="K19">
        <f t="shared" si="6"/>
        <v>43</v>
      </c>
      <c r="L19" t="s">
        <v>46</v>
      </c>
      <c r="M19">
        <v>2</v>
      </c>
      <c r="N19" t="str">
        <f t="shared" si="7"/>
        <v>EOD 10 - nodes (1988-2003)</v>
      </c>
      <c r="O19" t="str">
        <f t="shared" si="8"/>
        <v xml:space="preserve">    @ 43  EOD10_ND        $char2.  /* EOD 10 - nodes (1988-2003) */ </v>
      </c>
    </row>
    <row r="20" spans="1:15" x14ac:dyDescent="0.25">
      <c r="A20" t="s">
        <v>536</v>
      </c>
      <c r="B20">
        <v>2</v>
      </c>
      <c r="C20" t="s">
        <v>536</v>
      </c>
      <c r="D20">
        <v>2</v>
      </c>
      <c r="E20">
        <f t="shared" si="0"/>
        <v>0</v>
      </c>
      <c r="F20">
        <f t="shared" si="1"/>
        <v>0</v>
      </c>
      <c r="G20">
        <v>2</v>
      </c>
      <c r="H20">
        <f t="shared" si="2"/>
        <v>2</v>
      </c>
      <c r="I20" t="str">
        <f t="shared" si="3"/>
        <v/>
      </c>
      <c r="K20">
        <f t="shared" si="6"/>
        <v>45</v>
      </c>
      <c r="L20" t="s">
        <v>48</v>
      </c>
      <c r="M20">
        <v>2</v>
      </c>
      <c r="N20" t="str">
        <f t="shared" si="7"/>
        <v>Regional nodes positive (1988+)</v>
      </c>
      <c r="O20" t="str">
        <f t="shared" si="8"/>
        <v xml:space="preserve">    @ 45  EOD10_PN        $char2.  /* Regional nodes positive (1988+) */ </v>
      </c>
    </row>
    <row r="21" spans="1:15" x14ac:dyDescent="0.25">
      <c r="A21" t="s">
        <v>537</v>
      </c>
      <c r="B21">
        <v>2</v>
      </c>
      <c r="C21" t="s">
        <v>537</v>
      </c>
      <c r="D21">
        <v>2</v>
      </c>
      <c r="E21">
        <f t="shared" si="0"/>
        <v>0</v>
      </c>
      <c r="F21">
        <f t="shared" si="1"/>
        <v>0</v>
      </c>
      <c r="G21">
        <v>2</v>
      </c>
      <c r="H21">
        <f t="shared" si="2"/>
        <v>2</v>
      </c>
      <c r="I21" t="str">
        <f t="shared" si="3"/>
        <v/>
      </c>
      <c r="K21">
        <f t="shared" si="6"/>
        <v>47</v>
      </c>
      <c r="L21" t="s">
        <v>50</v>
      </c>
      <c r="M21">
        <v>2</v>
      </c>
      <c r="N21" t="str">
        <f t="shared" si="7"/>
        <v>Regional nodes examined (1988+)</v>
      </c>
      <c r="O21" t="str">
        <f t="shared" si="8"/>
        <v xml:space="preserve">    @ 47  EOD10_NE        $char2.  /* Regional nodes examined (1988+) */ </v>
      </c>
    </row>
    <row r="22" spans="1:15" x14ac:dyDescent="0.25">
      <c r="A22" t="s">
        <v>428</v>
      </c>
      <c r="B22">
        <v>1</v>
      </c>
      <c r="C22" t="s">
        <v>428</v>
      </c>
      <c r="D22">
        <v>1</v>
      </c>
      <c r="E22">
        <f t="shared" si="0"/>
        <v>0</v>
      </c>
      <c r="F22">
        <f t="shared" si="1"/>
        <v>0</v>
      </c>
      <c r="G22">
        <v>1</v>
      </c>
      <c r="H22">
        <f t="shared" si="2"/>
        <v>1</v>
      </c>
      <c r="I22" t="str">
        <f t="shared" si="3"/>
        <v/>
      </c>
      <c r="K22">
        <f t="shared" si="6"/>
        <v>49</v>
      </c>
      <c r="L22" t="s">
        <v>58</v>
      </c>
      <c r="M22">
        <v>1</v>
      </c>
      <c r="N22" t="str">
        <f t="shared" si="7"/>
        <v>Coding system-EOD (1973-2003)</v>
      </c>
      <c r="O22" t="str">
        <f t="shared" si="8"/>
        <v xml:space="preserve">    @ 49  EOD_CODE        $char1.  /* Coding system-EOD (1973-2003) */ </v>
      </c>
    </row>
    <row r="23" spans="1:15" x14ac:dyDescent="0.25">
      <c r="A23" t="s">
        <v>429</v>
      </c>
      <c r="B23">
        <v>1</v>
      </c>
      <c r="C23" t="s">
        <v>429</v>
      </c>
      <c r="D23">
        <v>2</v>
      </c>
      <c r="E23">
        <f t="shared" si="0"/>
        <v>0</v>
      </c>
      <c r="F23">
        <f t="shared" si="1"/>
        <v>1</v>
      </c>
      <c r="G23">
        <v>2</v>
      </c>
      <c r="H23">
        <f t="shared" si="2"/>
        <v>2</v>
      </c>
      <c r="I23" t="str">
        <f t="shared" si="3"/>
        <v/>
      </c>
      <c r="K23">
        <f t="shared" si="6"/>
        <v>50</v>
      </c>
      <c r="L23" t="s">
        <v>60</v>
      </c>
      <c r="M23">
        <v>2</v>
      </c>
      <c r="N23" t="str">
        <f t="shared" si="7"/>
        <v>Tumor marker 1 (1990-2003)</v>
      </c>
      <c r="O23" t="str">
        <f t="shared" si="8"/>
        <v xml:space="preserve">    @ 50  TUMOR_1V        $char2.  /* Tumor marker 1 (1990-2003) */ </v>
      </c>
    </row>
    <row r="24" spans="1:15" x14ac:dyDescent="0.25">
      <c r="A24" t="s">
        <v>430</v>
      </c>
      <c r="B24">
        <v>1</v>
      </c>
      <c r="C24" t="s">
        <v>430</v>
      </c>
      <c r="D24">
        <v>2</v>
      </c>
      <c r="E24">
        <f t="shared" si="0"/>
        <v>0</v>
      </c>
      <c r="F24">
        <f t="shared" si="1"/>
        <v>1</v>
      </c>
      <c r="G24">
        <v>2</v>
      </c>
      <c r="H24">
        <f t="shared" si="2"/>
        <v>2</v>
      </c>
      <c r="I24" t="str">
        <f t="shared" si="3"/>
        <v/>
      </c>
      <c r="K24">
        <f t="shared" si="6"/>
        <v>52</v>
      </c>
      <c r="L24" t="s">
        <v>62</v>
      </c>
      <c r="M24">
        <v>2</v>
      </c>
      <c r="N24" t="str">
        <f t="shared" si="7"/>
        <v>Tumor marker 2 (1990-2003)</v>
      </c>
      <c r="O24" t="str">
        <f t="shared" si="8"/>
        <v xml:space="preserve">    @ 52  TUMOR_2V        $char2.  /* Tumor marker 2 (1990-2003) */ </v>
      </c>
    </row>
    <row r="25" spans="1:15" x14ac:dyDescent="0.25">
      <c r="A25" t="s">
        <v>431</v>
      </c>
      <c r="B25">
        <v>1</v>
      </c>
      <c r="C25" t="s">
        <v>431</v>
      </c>
      <c r="D25">
        <v>2</v>
      </c>
      <c r="E25">
        <f t="shared" si="0"/>
        <v>0</v>
      </c>
      <c r="F25">
        <f t="shared" si="1"/>
        <v>1</v>
      </c>
      <c r="G25">
        <v>2</v>
      </c>
      <c r="H25">
        <f t="shared" si="2"/>
        <v>2</v>
      </c>
      <c r="I25" t="str">
        <f t="shared" si="3"/>
        <v/>
      </c>
      <c r="K25">
        <f t="shared" si="6"/>
        <v>54</v>
      </c>
      <c r="L25" t="s">
        <v>64</v>
      </c>
      <c r="M25">
        <v>2</v>
      </c>
      <c r="N25" t="str">
        <f t="shared" si="7"/>
        <v>Tumor marker 3 (1998-2003)</v>
      </c>
      <c r="O25" t="str">
        <f t="shared" si="8"/>
        <v xml:space="preserve">    @ 54  TUMOR_3V        $char2.  /* Tumor marker 3 (1998-2003) */ </v>
      </c>
    </row>
    <row r="26" spans="1:15" x14ac:dyDescent="0.25">
      <c r="A26" t="s">
        <v>432</v>
      </c>
      <c r="B26">
        <v>3</v>
      </c>
      <c r="C26" t="s">
        <v>432</v>
      </c>
      <c r="D26">
        <v>3</v>
      </c>
      <c r="E26">
        <f t="shared" si="0"/>
        <v>0</v>
      </c>
      <c r="F26">
        <f t="shared" si="1"/>
        <v>0</v>
      </c>
      <c r="G26">
        <v>4</v>
      </c>
      <c r="H26">
        <f t="shared" si="2"/>
        <v>4</v>
      </c>
      <c r="I26" t="str">
        <f t="shared" si="3"/>
        <v/>
      </c>
      <c r="K26">
        <f t="shared" si="6"/>
        <v>56</v>
      </c>
      <c r="L26" t="s">
        <v>66</v>
      </c>
      <c r="M26">
        <v>4</v>
      </c>
      <c r="N26" t="str">
        <f t="shared" si="7"/>
        <v>CS tumor size (2004-2015)</v>
      </c>
      <c r="O26" t="str">
        <f t="shared" si="8"/>
        <v xml:space="preserve">    @ 56  CSTUMSIZ        $char4.  /* CS tumor size (2004-2015) */ </v>
      </c>
    </row>
    <row r="27" spans="1:15" x14ac:dyDescent="0.25">
      <c r="A27" t="s">
        <v>433</v>
      </c>
      <c r="B27">
        <v>3</v>
      </c>
      <c r="C27" t="s">
        <v>433</v>
      </c>
      <c r="D27">
        <v>3</v>
      </c>
      <c r="E27">
        <f t="shared" si="0"/>
        <v>0</v>
      </c>
      <c r="F27">
        <f t="shared" si="1"/>
        <v>0</v>
      </c>
      <c r="G27">
        <v>4</v>
      </c>
      <c r="H27">
        <f t="shared" si="2"/>
        <v>4</v>
      </c>
      <c r="I27" t="str">
        <f t="shared" si="3"/>
        <v/>
      </c>
      <c r="K27">
        <f t="shared" si="6"/>
        <v>60</v>
      </c>
      <c r="L27" t="s">
        <v>68</v>
      </c>
      <c r="M27">
        <v>4</v>
      </c>
      <c r="N27" t="str">
        <f t="shared" si="7"/>
        <v>CS extension (2004-2015)</v>
      </c>
      <c r="O27" t="str">
        <f t="shared" si="8"/>
        <v xml:space="preserve">    @ 60  CSEXTEN        $char4.  /* CS extension (2004-2015) */ </v>
      </c>
    </row>
    <row r="28" spans="1:15" x14ac:dyDescent="0.25">
      <c r="A28" t="s">
        <v>434</v>
      </c>
      <c r="B28">
        <v>3</v>
      </c>
      <c r="C28" t="s">
        <v>434</v>
      </c>
      <c r="D28">
        <v>3</v>
      </c>
      <c r="E28">
        <f t="shared" si="0"/>
        <v>0</v>
      </c>
      <c r="F28">
        <f t="shared" si="1"/>
        <v>0</v>
      </c>
      <c r="G28">
        <v>4</v>
      </c>
      <c r="H28">
        <f t="shared" si="2"/>
        <v>4</v>
      </c>
      <c r="I28" t="str">
        <f t="shared" si="3"/>
        <v/>
      </c>
      <c r="K28">
        <f t="shared" si="6"/>
        <v>64</v>
      </c>
      <c r="L28" t="s">
        <v>70</v>
      </c>
      <c r="M28">
        <v>4</v>
      </c>
      <c r="N28" t="str">
        <f t="shared" si="7"/>
        <v>CS lymph nodes (2004-2015)</v>
      </c>
      <c r="O28" t="str">
        <f t="shared" si="8"/>
        <v xml:space="preserve">    @ 64  CSLYMPHN        $char4.  /* CS lymph nodes (2004-2015) */ </v>
      </c>
    </row>
    <row r="29" spans="1:15" x14ac:dyDescent="0.25">
      <c r="A29" t="s">
        <v>435</v>
      </c>
      <c r="B29">
        <v>2</v>
      </c>
      <c r="C29" t="s">
        <v>435</v>
      </c>
      <c r="D29">
        <v>2</v>
      </c>
      <c r="E29">
        <f t="shared" si="0"/>
        <v>0</v>
      </c>
      <c r="F29">
        <f t="shared" si="1"/>
        <v>0</v>
      </c>
      <c r="G29">
        <v>3</v>
      </c>
      <c r="H29">
        <f t="shared" si="2"/>
        <v>3</v>
      </c>
      <c r="I29" t="str">
        <f t="shared" si="3"/>
        <v/>
      </c>
      <c r="K29">
        <f t="shared" si="6"/>
        <v>68</v>
      </c>
      <c r="L29" t="s">
        <v>72</v>
      </c>
      <c r="M29">
        <v>3</v>
      </c>
      <c r="N29" t="str">
        <f t="shared" si="7"/>
        <v>CS mets at dx (2004-2015)</v>
      </c>
      <c r="O29" t="str">
        <f t="shared" si="8"/>
        <v xml:space="preserve">    @ 68  CSMETSDX        $char3.  /* CS mets at dx (2004-2015) */ </v>
      </c>
    </row>
    <row r="30" spans="1:15" x14ac:dyDescent="0.25">
      <c r="A30" t="s">
        <v>436</v>
      </c>
      <c r="B30">
        <v>3</v>
      </c>
      <c r="C30" t="s">
        <v>436</v>
      </c>
      <c r="D30">
        <v>3</v>
      </c>
      <c r="E30">
        <f t="shared" si="0"/>
        <v>0</v>
      </c>
      <c r="F30">
        <f t="shared" si="1"/>
        <v>0</v>
      </c>
      <c r="G30">
        <v>4</v>
      </c>
      <c r="H30">
        <f t="shared" si="2"/>
        <v>4</v>
      </c>
      <c r="I30" t="str">
        <f t="shared" si="3"/>
        <v/>
      </c>
      <c r="K30">
        <f t="shared" si="6"/>
        <v>71</v>
      </c>
      <c r="L30" t="s">
        <v>74</v>
      </c>
      <c r="M30">
        <v>4</v>
      </c>
      <c r="N30" t="str">
        <f t="shared" si="7"/>
        <v>CS site-specific factor 1 (2004-2017 varying by schema)</v>
      </c>
      <c r="O30" t="str">
        <f t="shared" si="8"/>
        <v xml:space="preserve">    @ 71  CS1SITE        $char4.  /* CS site-specific factor 1 (2004-2017 varying by schema) */ </v>
      </c>
    </row>
    <row r="31" spans="1:15" x14ac:dyDescent="0.25">
      <c r="A31" t="s">
        <v>437</v>
      </c>
      <c r="B31">
        <v>3</v>
      </c>
      <c r="C31" t="s">
        <v>437</v>
      </c>
      <c r="D31">
        <v>3</v>
      </c>
      <c r="E31">
        <f t="shared" si="0"/>
        <v>0</v>
      </c>
      <c r="F31">
        <f t="shared" si="1"/>
        <v>0</v>
      </c>
      <c r="G31">
        <v>4</v>
      </c>
      <c r="H31">
        <f t="shared" si="2"/>
        <v>4</v>
      </c>
      <c r="I31" t="str">
        <f t="shared" si="3"/>
        <v/>
      </c>
      <c r="K31">
        <f t="shared" si="6"/>
        <v>75</v>
      </c>
      <c r="L31" t="s">
        <v>76</v>
      </c>
      <c r="M31">
        <v>4</v>
      </c>
      <c r="N31" t="str">
        <f t="shared" si="7"/>
        <v>CS site-specific factor 2 (2004-2017 varying by schema)</v>
      </c>
      <c r="O31" t="str">
        <f t="shared" si="8"/>
        <v xml:space="preserve">    @ 75  CS2SITE        $char4.  /* CS site-specific factor 2 (2004-2017 varying by schema) */ </v>
      </c>
    </row>
    <row r="32" spans="1:15" x14ac:dyDescent="0.25">
      <c r="A32" t="s">
        <v>438</v>
      </c>
      <c r="B32">
        <v>3</v>
      </c>
      <c r="C32" t="s">
        <v>438</v>
      </c>
      <c r="D32">
        <v>2</v>
      </c>
      <c r="E32">
        <f t="shared" si="0"/>
        <v>0</v>
      </c>
      <c r="F32">
        <f t="shared" si="1"/>
        <v>-1</v>
      </c>
      <c r="G32">
        <v>4</v>
      </c>
      <c r="H32">
        <f t="shared" si="2"/>
        <v>4</v>
      </c>
      <c r="I32" t="str">
        <f t="shared" si="3"/>
        <v/>
      </c>
      <c r="K32">
        <f t="shared" si="6"/>
        <v>79</v>
      </c>
      <c r="L32" t="s">
        <v>78</v>
      </c>
      <c r="M32">
        <v>4</v>
      </c>
      <c r="N32" t="str">
        <f t="shared" si="7"/>
        <v>CS site-specific factor 3 (2004-2017 varying by schema)</v>
      </c>
      <c r="O32" t="str">
        <f t="shared" si="8"/>
        <v xml:space="preserve">    @ 79  CS3SITE        $char4.  /* CS site-specific factor 3 (2004-2017 varying by schema) */ </v>
      </c>
    </row>
    <row r="33" spans="1:15" x14ac:dyDescent="0.25">
      <c r="A33" t="s">
        <v>439</v>
      </c>
      <c r="B33">
        <v>3</v>
      </c>
      <c r="C33" t="s">
        <v>439</v>
      </c>
      <c r="D33">
        <v>3</v>
      </c>
      <c r="E33">
        <f t="shared" si="0"/>
        <v>0</v>
      </c>
      <c r="F33">
        <f t="shared" si="1"/>
        <v>0</v>
      </c>
      <c r="G33">
        <v>4</v>
      </c>
      <c r="H33">
        <f t="shared" si="2"/>
        <v>4</v>
      </c>
      <c r="I33" t="str">
        <f t="shared" si="3"/>
        <v/>
      </c>
      <c r="K33">
        <f t="shared" si="6"/>
        <v>83</v>
      </c>
      <c r="L33" t="s">
        <v>80</v>
      </c>
      <c r="M33">
        <v>4</v>
      </c>
      <c r="N33" t="str">
        <f t="shared" si="7"/>
        <v>CS site-specific factor 4 (2004-2017 varying by schema)</v>
      </c>
      <c r="O33" t="str">
        <f t="shared" si="8"/>
        <v xml:space="preserve">    @ 83  CS4SITE        $char4.  /* CS site-specific factor 4 (2004-2017 varying by schema) */ </v>
      </c>
    </row>
    <row r="34" spans="1:15" x14ac:dyDescent="0.25">
      <c r="A34" t="s">
        <v>440</v>
      </c>
      <c r="B34">
        <v>3</v>
      </c>
      <c r="C34" t="s">
        <v>440</v>
      </c>
      <c r="D34">
        <v>3</v>
      </c>
      <c r="E34">
        <f t="shared" si="0"/>
        <v>0</v>
      </c>
      <c r="F34">
        <f t="shared" si="1"/>
        <v>0</v>
      </c>
      <c r="G34">
        <v>4</v>
      </c>
      <c r="H34">
        <f t="shared" si="2"/>
        <v>4</v>
      </c>
      <c r="I34" t="str">
        <f t="shared" si="3"/>
        <v/>
      </c>
      <c r="K34">
        <f t="shared" si="6"/>
        <v>87</v>
      </c>
      <c r="L34" t="s">
        <v>82</v>
      </c>
      <c r="M34">
        <v>4</v>
      </c>
      <c r="N34" t="str">
        <f t="shared" si="7"/>
        <v>CS site-specific factor 5 (2004-2017 varying by schema)</v>
      </c>
      <c r="O34" t="str">
        <f t="shared" si="8"/>
        <v xml:space="preserve">    @ 87  CS5SITE        $char4.  /* CS site-specific factor 5 (2004-2017 varying by schema) */ </v>
      </c>
    </row>
    <row r="35" spans="1:15" x14ac:dyDescent="0.25">
      <c r="A35" t="s">
        <v>441</v>
      </c>
      <c r="B35">
        <v>3</v>
      </c>
      <c r="C35" t="s">
        <v>441</v>
      </c>
      <c r="D35">
        <v>3</v>
      </c>
      <c r="E35">
        <f t="shared" si="0"/>
        <v>0</v>
      </c>
      <c r="F35">
        <f t="shared" si="1"/>
        <v>0</v>
      </c>
      <c r="G35">
        <v>4</v>
      </c>
      <c r="H35">
        <f t="shared" si="2"/>
        <v>4</v>
      </c>
      <c r="I35" t="str">
        <f t="shared" si="3"/>
        <v/>
      </c>
      <c r="K35">
        <f t="shared" si="6"/>
        <v>91</v>
      </c>
      <c r="L35" t="s">
        <v>84</v>
      </c>
      <c r="M35">
        <v>4</v>
      </c>
      <c r="N35" t="str">
        <f t="shared" si="7"/>
        <v>CS site-specific factor 6 (2004-2017 varying by schema)</v>
      </c>
      <c r="O35" t="str">
        <f t="shared" si="8"/>
        <v xml:space="preserve">    @ 91  CS6SITE        $char4.  /* CS site-specific factor 6 (2004-2017 varying by schema) */ </v>
      </c>
    </row>
    <row r="36" spans="1:15" x14ac:dyDescent="0.25">
      <c r="A36" t="s">
        <v>442</v>
      </c>
      <c r="B36">
        <v>3</v>
      </c>
      <c r="C36" t="s">
        <v>442</v>
      </c>
      <c r="D36">
        <v>3</v>
      </c>
      <c r="E36">
        <f t="shared" si="0"/>
        <v>0</v>
      </c>
      <c r="F36">
        <f t="shared" si="1"/>
        <v>0</v>
      </c>
      <c r="G36">
        <v>4</v>
      </c>
      <c r="H36">
        <f t="shared" si="2"/>
        <v>4</v>
      </c>
      <c r="I36" t="str">
        <f t="shared" si="3"/>
        <v/>
      </c>
      <c r="K36">
        <f t="shared" si="6"/>
        <v>95</v>
      </c>
      <c r="L36" t="s">
        <v>86</v>
      </c>
      <c r="M36">
        <v>4</v>
      </c>
      <c r="N36" t="str">
        <f t="shared" si="7"/>
        <v>CS site-specific factor 25 (2004-2017 varying by schema)</v>
      </c>
      <c r="O36" t="str">
        <f t="shared" si="8"/>
        <v xml:space="preserve">    @ 95  CS25SITE        $char4.  /* CS site-specific factor 25 (2004-2017 varying by schema) */ </v>
      </c>
    </row>
    <row r="37" spans="1:15" x14ac:dyDescent="0.25">
      <c r="A37" t="s">
        <v>443</v>
      </c>
      <c r="B37">
        <v>2</v>
      </c>
      <c r="C37" t="s">
        <v>443</v>
      </c>
      <c r="D37">
        <v>2</v>
      </c>
      <c r="E37">
        <f t="shared" si="0"/>
        <v>0</v>
      </c>
      <c r="F37">
        <f t="shared" si="1"/>
        <v>0</v>
      </c>
      <c r="G37">
        <v>3</v>
      </c>
      <c r="H37">
        <f t="shared" si="2"/>
        <v>3</v>
      </c>
      <c r="I37" t="str">
        <f t="shared" si="3"/>
        <v/>
      </c>
      <c r="K37">
        <f t="shared" si="6"/>
        <v>99</v>
      </c>
      <c r="L37" t="s">
        <v>88</v>
      </c>
      <c r="M37">
        <v>3</v>
      </c>
      <c r="N37" t="str">
        <f t="shared" si="7"/>
        <v>Derived AJCC T, 6th ed (2004-2015)</v>
      </c>
      <c r="O37" t="str">
        <f t="shared" si="8"/>
        <v xml:space="preserve">    @ 99  DAJCCT        $char3.  /* Derived AJCC T, 6th ed (2004-2015) */ </v>
      </c>
    </row>
    <row r="38" spans="1:15" x14ac:dyDescent="0.25">
      <c r="A38" t="s">
        <v>444</v>
      </c>
      <c r="B38">
        <v>2</v>
      </c>
      <c r="C38" t="s">
        <v>444</v>
      </c>
      <c r="D38">
        <v>2</v>
      </c>
      <c r="E38">
        <f t="shared" si="0"/>
        <v>0</v>
      </c>
      <c r="F38">
        <f t="shared" si="1"/>
        <v>0</v>
      </c>
      <c r="G38">
        <v>3</v>
      </c>
      <c r="H38">
        <f t="shared" si="2"/>
        <v>3</v>
      </c>
      <c r="I38" t="str">
        <f t="shared" si="3"/>
        <v/>
      </c>
      <c r="K38">
        <f t="shared" si="6"/>
        <v>102</v>
      </c>
      <c r="L38" t="s">
        <v>90</v>
      </c>
      <c r="M38">
        <v>3</v>
      </c>
      <c r="N38" t="str">
        <f t="shared" si="7"/>
        <v>Derived AJCC N, 6th ed (2004-2015)</v>
      </c>
      <c r="O38" t="str">
        <f t="shared" si="8"/>
        <v xml:space="preserve">    @ 102 DAJCCN        $char3.  /* Derived AJCC N, 6th ed (2004-2015) */ </v>
      </c>
    </row>
    <row r="39" spans="1:15" x14ac:dyDescent="0.25">
      <c r="A39" t="s">
        <v>445</v>
      </c>
      <c r="B39">
        <v>2</v>
      </c>
      <c r="C39" t="s">
        <v>445</v>
      </c>
      <c r="D39">
        <v>2</v>
      </c>
      <c r="E39">
        <f t="shared" si="0"/>
        <v>0</v>
      </c>
      <c r="F39">
        <f t="shared" si="1"/>
        <v>0</v>
      </c>
      <c r="G39">
        <v>3</v>
      </c>
      <c r="H39">
        <f t="shared" si="2"/>
        <v>3</v>
      </c>
      <c r="I39" t="str">
        <f t="shared" si="3"/>
        <v/>
      </c>
      <c r="K39">
        <f t="shared" si="6"/>
        <v>105</v>
      </c>
      <c r="L39" t="s">
        <v>92</v>
      </c>
      <c r="M39">
        <v>3</v>
      </c>
      <c r="N39" t="str">
        <f t="shared" ref="N39:N66" si="9">C39</f>
        <v>Derived AJCC M, 6th ed (2004-2015)</v>
      </c>
      <c r="O39" t="str">
        <f t="shared" ref="O39:O70" si="10">_xlfn.CONCAT("    @ ", K39,IF(K39&lt;10,"   ", IF(K39&lt;100, "  "," ")),L39,"        ","$char",M39,".  /* ",N39," */ ")</f>
        <v xml:space="preserve">    @ 105 DAJCCM        $char3.  /* Derived AJCC M, 6th ed (2004-2015) */ </v>
      </c>
    </row>
    <row r="40" spans="1:15" x14ac:dyDescent="0.25">
      <c r="A40" t="s">
        <v>446</v>
      </c>
      <c r="B40">
        <v>2</v>
      </c>
      <c r="C40" t="s">
        <v>446</v>
      </c>
      <c r="D40">
        <v>2</v>
      </c>
      <c r="E40">
        <f t="shared" si="0"/>
        <v>0</v>
      </c>
      <c r="F40">
        <f t="shared" si="1"/>
        <v>0</v>
      </c>
      <c r="G40">
        <v>3</v>
      </c>
      <c r="H40">
        <f t="shared" si="2"/>
        <v>3</v>
      </c>
      <c r="I40" t="str">
        <f t="shared" si="3"/>
        <v/>
      </c>
      <c r="K40">
        <f t="shared" si="6"/>
        <v>108</v>
      </c>
      <c r="L40" t="s">
        <v>94</v>
      </c>
      <c r="M40">
        <v>3</v>
      </c>
      <c r="N40" t="str">
        <f t="shared" si="9"/>
        <v>Derived AJCC Stage Group, 6th ed (2004-2015)</v>
      </c>
      <c r="O40" t="str">
        <f t="shared" si="10"/>
        <v xml:space="preserve">    @ 108 DAJCCSTG        $char3.  /* Derived AJCC Stage Group, 6th ed (2004-2015) */ </v>
      </c>
    </row>
    <row r="41" spans="1:15" x14ac:dyDescent="0.25">
      <c r="A41" t="s">
        <v>540</v>
      </c>
      <c r="B41">
        <v>1</v>
      </c>
      <c r="C41" t="s">
        <v>540</v>
      </c>
      <c r="D41">
        <v>1</v>
      </c>
      <c r="E41">
        <f t="shared" si="0"/>
        <v>0</v>
      </c>
      <c r="F41">
        <f t="shared" si="1"/>
        <v>0</v>
      </c>
      <c r="G41">
        <v>2</v>
      </c>
      <c r="H41">
        <f t="shared" si="2"/>
        <v>2</v>
      </c>
      <c r="I41" t="str">
        <f t="shared" si="3"/>
        <v/>
      </c>
      <c r="K41">
        <f t="shared" si="6"/>
        <v>111</v>
      </c>
      <c r="L41" t="s">
        <v>98</v>
      </c>
      <c r="M41">
        <v>2</v>
      </c>
      <c r="N41" t="str">
        <f t="shared" si="9"/>
        <v>SEER Combined Summary Stage 2000 (2004-2017)</v>
      </c>
      <c r="O41" t="str">
        <f t="shared" si="10"/>
        <v xml:space="preserve">    @ 111 DSS2000S        $char2.  /* SEER Combined Summary Stage 2000 (2004-2017) */ </v>
      </c>
    </row>
    <row r="42" spans="1:15" x14ac:dyDescent="0.25">
      <c r="A42" t="s">
        <v>447</v>
      </c>
      <c r="B42">
        <v>6</v>
      </c>
      <c r="C42" t="s">
        <v>447</v>
      </c>
      <c r="D42">
        <v>2</v>
      </c>
      <c r="E42">
        <f t="shared" si="0"/>
        <v>0</v>
      </c>
      <c r="F42">
        <f t="shared" si="1"/>
        <v>-4</v>
      </c>
      <c r="G42">
        <v>2</v>
      </c>
      <c r="H42">
        <f t="shared" si="2"/>
        <v>2</v>
      </c>
      <c r="I42" t="str">
        <f t="shared" si="3"/>
        <v/>
      </c>
      <c r="K42">
        <f t="shared" si="6"/>
        <v>113</v>
      </c>
      <c r="L42" t="s">
        <v>102</v>
      </c>
      <c r="M42">
        <v>2</v>
      </c>
      <c r="N42" t="str">
        <f t="shared" si="9"/>
        <v>CS version input original (2004-2015)</v>
      </c>
      <c r="O42" t="str">
        <f t="shared" si="10"/>
        <v xml:space="preserve">    @ 113 CSVFIRST        $char2.  /* CS version input original (2004-2015) */ </v>
      </c>
    </row>
    <row r="43" spans="1:15" x14ac:dyDescent="0.25">
      <c r="A43" t="s">
        <v>448</v>
      </c>
      <c r="B43">
        <v>6</v>
      </c>
      <c r="C43" t="s">
        <v>448</v>
      </c>
      <c r="D43">
        <v>2</v>
      </c>
      <c r="E43">
        <f t="shared" si="0"/>
        <v>0</v>
      </c>
      <c r="F43">
        <f t="shared" si="1"/>
        <v>-4</v>
      </c>
      <c r="G43">
        <v>2</v>
      </c>
      <c r="H43">
        <f t="shared" si="2"/>
        <v>2</v>
      </c>
      <c r="I43" t="str">
        <f t="shared" si="3"/>
        <v/>
      </c>
      <c r="K43">
        <f t="shared" si="6"/>
        <v>115</v>
      </c>
      <c r="L43" t="s">
        <v>104</v>
      </c>
      <c r="M43">
        <v>2</v>
      </c>
      <c r="N43" t="str">
        <f t="shared" si="9"/>
        <v>CS version derived (2004-2015)</v>
      </c>
      <c r="O43" t="str">
        <f t="shared" si="10"/>
        <v xml:space="preserve">    @ 115 CSVLATES        $char2.  /* CS version derived (2004-2015) */ </v>
      </c>
    </row>
    <row r="44" spans="1:15" x14ac:dyDescent="0.25">
      <c r="A44" t="s">
        <v>449</v>
      </c>
      <c r="B44">
        <v>6</v>
      </c>
      <c r="C44" t="s">
        <v>449</v>
      </c>
      <c r="D44">
        <v>2</v>
      </c>
      <c r="E44">
        <f t="shared" si="0"/>
        <v>0</v>
      </c>
      <c r="F44">
        <f t="shared" si="1"/>
        <v>-4</v>
      </c>
      <c r="G44">
        <v>2</v>
      </c>
      <c r="H44">
        <f t="shared" si="2"/>
        <v>2</v>
      </c>
      <c r="I44" t="str">
        <f t="shared" si="3"/>
        <v/>
      </c>
      <c r="K44">
        <f t="shared" si="6"/>
        <v>117</v>
      </c>
      <c r="L44" t="s">
        <v>106</v>
      </c>
      <c r="M44">
        <v>2</v>
      </c>
      <c r="N44" t="str">
        <f t="shared" si="9"/>
        <v>CS version input current (2004-2015)</v>
      </c>
      <c r="O44" t="str">
        <f t="shared" si="10"/>
        <v xml:space="preserve">    @ 117 CSVCURRENT        $char2.  /* CS version input current (2004-2015) */ </v>
      </c>
    </row>
    <row r="45" spans="1:15" x14ac:dyDescent="0.25">
      <c r="A45" t="s">
        <v>450</v>
      </c>
      <c r="B45">
        <v>2</v>
      </c>
      <c r="C45" t="s">
        <v>450</v>
      </c>
      <c r="D45">
        <v>2</v>
      </c>
      <c r="E45">
        <f t="shared" si="0"/>
        <v>0</v>
      </c>
      <c r="F45">
        <f t="shared" si="1"/>
        <v>0</v>
      </c>
      <c r="G45">
        <v>2</v>
      </c>
      <c r="H45">
        <f t="shared" si="2"/>
        <v>2</v>
      </c>
      <c r="I45" t="str">
        <f t="shared" si="3"/>
        <v/>
      </c>
      <c r="K45">
        <f t="shared" si="6"/>
        <v>119</v>
      </c>
      <c r="L45" t="s">
        <v>108</v>
      </c>
      <c r="M45">
        <v>2</v>
      </c>
      <c r="N45" t="str">
        <f t="shared" si="9"/>
        <v>RX Summ--Surg Prim Site (1998+)</v>
      </c>
      <c r="O45" t="str">
        <f t="shared" si="10"/>
        <v xml:space="preserve">    @ 119 SURGPRIF        $char2.  /* RX Summ--Surg Prim Site (1998+) */ </v>
      </c>
    </row>
    <row r="46" spans="1:15" x14ac:dyDescent="0.25">
      <c r="A46" t="s">
        <v>451</v>
      </c>
      <c r="B46">
        <v>1</v>
      </c>
      <c r="C46" t="s">
        <v>451</v>
      </c>
      <c r="D46">
        <v>1</v>
      </c>
      <c r="E46">
        <f t="shared" si="0"/>
        <v>0</v>
      </c>
      <c r="F46">
        <f t="shared" si="1"/>
        <v>0</v>
      </c>
      <c r="G46">
        <v>2</v>
      </c>
      <c r="H46">
        <f t="shared" si="2"/>
        <v>2</v>
      </c>
      <c r="I46" t="str">
        <f t="shared" si="3"/>
        <v/>
      </c>
      <c r="K46">
        <f t="shared" si="6"/>
        <v>121</v>
      </c>
      <c r="L46" t="s">
        <v>110</v>
      </c>
      <c r="M46">
        <v>2</v>
      </c>
      <c r="N46" t="str">
        <f t="shared" si="9"/>
        <v>RX Summ--Scope Reg LN Sur (2003+)</v>
      </c>
      <c r="O46" t="str">
        <f t="shared" si="10"/>
        <v xml:space="preserve">    @ 121 SURGSCOF        $char2.  /* RX Summ--Scope Reg LN Sur (2003+) */ </v>
      </c>
    </row>
    <row r="47" spans="1:15" x14ac:dyDescent="0.25">
      <c r="A47" t="s">
        <v>452</v>
      </c>
      <c r="B47">
        <v>1</v>
      </c>
      <c r="C47" t="s">
        <v>452</v>
      </c>
      <c r="D47">
        <v>1</v>
      </c>
      <c r="E47">
        <f t="shared" si="0"/>
        <v>0</v>
      </c>
      <c r="F47">
        <f t="shared" si="1"/>
        <v>0</v>
      </c>
      <c r="G47">
        <v>2</v>
      </c>
      <c r="H47">
        <f t="shared" si="2"/>
        <v>2</v>
      </c>
      <c r="I47" t="str">
        <f t="shared" si="3"/>
        <v/>
      </c>
      <c r="K47">
        <f t="shared" si="6"/>
        <v>123</v>
      </c>
      <c r="L47" t="s">
        <v>112</v>
      </c>
      <c r="M47">
        <v>2</v>
      </c>
      <c r="N47" t="str">
        <f t="shared" si="9"/>
        <v>RX Summ--Surg Oth Reg/Dis (2003+)</v>
      </c>
      <c r="O47" t="str">
        <f t="shared" si="10"/>
        <v xml:space="preserve">    @ 123 SURGSITF        $char2.  /* RX Summ--Surg Oth Reg/Dis (2003+) */ </v>
      </c>
    </row>
    <row r="48" spans="1:15" x14ac:dyDescent="0.25">
      <c r="A48" t="s">
        <v>569</v>
      </c>
      <c r="B48">
        <v>2</v>
      </c>
      <c r="C48" t="s">
        <v>569</v>
      </c>
      <c r="D48">
        <v>3</v>
      </c>
      <c r="E48">
        <f t="shared" si="0"/>
        <v>0</v>
      </c>
      <c r="F48">
        <f t="shared" si="1"/>
        <v>1</v>
      </c>
      <c r="G48">
        <v>3</v>
      </c>
      <c r="H48">
        <f t="shared" si="2"/>
        <v>3</v>
      </c>
      <c r="I48" t="str">
        <f t="shared" si="3"/>
        <v/>
      </c>
      <c r="K48">
        <f t="shared" si="6"/>
        <v>125</v>
      </c>
      <c r="L48" t="s">
        <v>114</v>
      </c>
      <c r="M48">
        <v>3</v>
      </c>
      <c r="N48" t="str">
        <f t="shared" si="9"/>
        <v>RX Summ--Reg LN Examined (1998-2002)</v>
      </c>
      <c r="O48" t="str">
        <f t="shared" si="10"/>
        <v xml:space="preserve">    @ 125 NUMNODES        $char3.  /* RX Summ--Reg LN Examined (1998-2002) */ </v>
      </c>
    </row>
    <row r="49" spans="1:15" x14ac:dyDescent="0.25">
      <c r="A49" t="s">
        <v>453</v>
      </c>
      <c r="B49">
        <v>1</v>
      </c>
      <c r="C49" t="s">
        <v>453</v>
      </c>
      <c r="D49">
        <v>1</v>
      </c>
      <c r="E49">
        <f t="shared" si="0"/>
        <v>0</v>
      </c>
      <c r="F49">
        <f t="shared" si="1"/>
        <v>0</v>
      </c>
      <c r="G49">
        <v>1</v>
      </c>
      <c r="H49">
        <f t="shared" si="2"/>
        <v>1</v>
      </c>
      <c r="I49" t="str">
        <f t="shared" si="3"/>
        <v/>
      </c>
      <c r="K49">
        <f t="shared" si="6"/>
        <v>128</v>
      </c>
      <c r="L49" t="s">
        <v>116</v>
      </c>
      <c r="M49">
        <v>1</v>
      </c>
      <c r="N49" t="str">
        <f t="shared" si="9"/>
        <v>Reason no cancer-directed surgery</v>
      </c>
      <c r="O49" t="str">
        <f t="shared" si="10"/>
        <v xml:space="preserve">    @ 128 NO_SURG        $char1.  /* Reason no cancer-directed surgery */ </v>
      </c>
    </row>
    <row r="50" spans="1:15" x14ac:dyDescent="0.25">
      <c r="A50" t="s">
        <v>454</v>
      </c>
      <c r="B50">
        <v>2</v>
      </c>
      <c r="C50" t="s">
        <v>454</v>
      </c>
      <c r="D50">
        <v>3</v>
      </c>
      <c r="E50">
        <f t="shared" si="0"/>
        <v>0</v>
      </c>
      <c r="F50">
        <f t="shared" si="1"/>
        <v>1</v>
      </c>
      <c r="G50">
        <v>3</v>
      </c>
      <c r="H50">
        <f t="shared" si="2"/>
        <v>3</v>
      </c>
      <c r="I50" t="str">
        <f t="shared" si="3"/>
        <v/>
      </c>
      <c r="K50">
        <f t="shared" si="6"/>
        <v>129</v>
      </c>
      <c r="L50" t="s">
        <v>118</v>
      </c>
      <c r="M50">
        <v>3</v>
      </c>
      <c r="N50" t="str">
        <f t="shared" si="9"/>
        <v>Site specific surgery (1973-1997 varying detail by year and site)</v>
      </c>
      <c r="O50" t="str">
        <f t="shared" si="10"/>
        <v xml:space="preserve">    @ 129 SS_SURG        $char3.  /* Site specific surgery (1973-1997 varying detail by year and site) */ </v>
      </c>
    </row>
    <row r="51" spans="1:15" x14ac:dyDescent="0.25">
      <c r="A51" t="s">
        <v>455</v>
      </c>
      <c r="B51">
        <v>1</v>
      </c>
      <c r="C51" t="s">
        <v>455</v>
      </c>
      <c r="D51">
        <v>2</v>
      </c>
      <c r="E51">
        <f t="shared" si="0"/>
        <v>0</v>
      </c>
      <c r="F51">
        <f t="shared" si="1"/>
        <v>1</v>
      </c>
      <c r="G51">
        <v>2</v>
      </c>
      <c r="H51">
        <f t="shared" si="2"/>
        <v>2</v>
      </c>
      <c r="I51" t="str">
        <f t="shared" si="3"/>
        <v/>
      </c>
      <c r="K51">
        <f t="shared" si="6"/>
        <v>132</v>
      </c>
      <c r="L51" t="s">
        <v>120</v>
      </c>
      <c r="M51">
        <v>2</v>
      </c>
      <c r="N51" t="str">
        <f t="shared" si="9"/>
        <v>Scope of reg lymph nd surg (1998-2002)</v>
      </c>
      <c r="O51" t="str">
        <f t="shared" si="10"/>
        <v xml:space="preserve">    @ 132 SURGSCOP        $char2.  /* Scope of reg lymph nd surg (1998-2002) */ </v>
      </c>
    </row>
    <row r="52" spans="1:15" x14ac:dyDescent="0.25">
      <c r="A52" t="s">
        <v>456</v>
      </c>
      <c r="B52">
        <v>1</v>
      </c>
      <c r="C52" t="s">
        <v>456</v>
      </c>
      <c r="D52">
        <v>2</v>
      </c>
      <c r="E52">
        <f t="shared" si="0"/>
        <v>0</v>
      </c>
      <c r="F52">
        <f t="shared" si="1"/>
        <v>1</v>
      </c>
      <c r="G52">
        <v>2</v>
      </c>
      <c r="H52">
        <f t="shared" si="2"/>
        <v>2</v>
      </c>
      <c r="I52" t="str">
        <f t="shared" si="3"/>
        <v/>
      </c>
      <c r="K52">
        <f t="shared" si="6"/>
        <v>134</v>
      </c>
      <c r="L52" t="s">
        <v>122</v>
      </c>
      <c r="M52">
        <v>2</v>
      </c>
      <c r="N52" t="str">
        <f t="shared" si="9"/>
        <v>Surgery of oth reg/dis sites (1998-2002)</v>
      </c>
      <c r="O52" t="str">
        <f t="shared" si="10"/>
        <v xml:space="preserve">    @ 134 SURGSITE        $char2.  /* Surgery of oth reg/dis sites (1998-2002) */ </v>
      </c>
    </row>
    <row r="53" spans="1:15" x14ac:dyDescent="0.25">
      <c r="A53" t="s">
        <v>457</v>
      </c>
      <c r="B53">
        <v>2</v>
      </c>
      <c r="C53" t="s">
        <v>457</v>
      </c>
      <c r="D53">
        <v>1</v>
      </c>
      <c r="E53">
        <f t="shared" si="0"/>
        <v>0</v>
      </c>
      <c r="F53">
        <f t="shared" si="1"/>
        <v>-1</v>
      </c>
      <c r="G53">
        <v>2</v>
      </c>
      <c r="H53">
        <f t="shared" si="2"/>
        <v>2</v>
      </c>
      <c r="I53" t="str">
        <f t="shared" si="3"/>
        <v/>
      </c>
      <c r="K53">
        <f t="shared" si="6"/>
        <v>136</v>
      </c>
      <c r="L53" t="s">
        <v>124</v>
      </c>
      <c r="M53">
        <v>2</v>
      </c>
      <c r="N53" t="str">
        <f t="shared" si="9"/>
        <v>Record number recode</v>
      </c>
      <c r="O53" t="str">
        <f t="shared" si="10"/>
        <v xml:space="preserve">    @ 136 REC_NO        $char2.  /* Record number recode */ </v>
      </c>
    </row>
    <row r="54" spans="1:15" x14ac:dyDescent="0.25">
      <c r="A54" t="s">
        <v>458</v>
      </c>
      <c r="B54">
        <v>2</v>
      </c>
      <c r="C54" t="s">
        <v>458</v>
      </c>
      <c r="D54">
        <v>2</v>
      </c>
      <c r="E54">
        <f t="shared" si="0"/>
        <v>0</v>
      </c>
      <c r="F54">
        <f t="shared" si="1"/>
        <v>0</v>
      </c>
      <c r="G54">
        <v>2</v>
      </c>
      <c r="H54">
        <f t="shared" si="2"/>
        <v>2</v>
      </c>
      <c r="I54" t="str">
        <f t="shared" si="3"/>
        <v/>
      </c>
      <c r="K54">
        <f t="shared" si="6"/>
        <v>138</v>
      </c>
      <c r="L54" t="s">
        <v>128</v>
      </c>
      <c r="M54">
        <v>2</v>
      </c>
      <c r="N54" t="str">
        <f t="shared" si="9"/>
        <v>Age recode with &lt;1 year olds</v>
      </c>
      <c r="O54" t="str">
        <f t="shared" si="10"/>
        <v xml:space="preserve">    @ 138 AGE_1REC        $char2.  /* Age recode with &lt;1 year olds */ </v>
      </c>
    </row>
    <row r="55" spans="1:15" x14ac:dyDescent="0.25">
      <c r="A55" t="s">
        <v>459</v>
      </c>
      <c r="B55">
        <v>5</v>
      </c>
      <c r="C55" t="s">
        <v>459</v>
      </c>
      <c r="D55">
        <v>2</v>
      </c>
      <c r="E55">
        <f t="shared" si="0"/>
        <v>0</v>
      </c>
      <c r="F55">
        <f t="shared" si="1"/>
        <v>-3</v>
      </c>
      <c r="G55">
        <v>2</v>
      </c>
      <c r="H55">
        <f t="shared" si="2"/>
        <v>2</v>
      </c>
      <c r="I55" t="str">
        <f t="shared" si="3"/>
        <v/>
      </c>
      <c r="K55">
        <f t="shared" si="6"/>
        <v>140</v>
      </c>
      <c r="L55" t="s">
        <v>130</v>
      </c>
      <c r="M55">
        <v>2</v>
      </c>
      <c r="N55" t="str">
        <f t="shared" si="9"/>
        <v>Site recode ICD-O-3/WHO 2008</v>
      </c>
      <c r="O55" t="str">
        <f t="shared" si="10"/>
        <v xml:space="preserve">    @ 140 SITERWHO        $char2.  /* Site recode ICD-O-3/WHO 2008 */ </v>
      </c>
    </row>
    <row r="56" spans="1:15" x14ac:dyDescent="0.25">
      <c r="A56" t="s">
        <v>460</v>
      </c>
      <c r="B56">
        <v>3</v>
      </c>
      <c r="C56" t="s">
        <v>460</v>
      </c>
      <c r="D56">
        <v>3</v>
      </c>
      <c r="E56">
        <f t="shared" si="0"/>
        <v>0</v>
      </c>
      <c r="F56">
        <f t="shared" si="1"/>
        <v>0</v>
      </c>
      <c r="G56">
        <v>3</v>
      </c>
      <c r="H56">
        <f t="shared" si="2"/>
        <v>3</v>
      </c>
      <c r="I56" t="str">
        <f t="shared" si="3"/>
        <v/>
      </c>
      <c r="K56">
        <f t="shared" si="6"/>
        <v>142</v>
      </c>
      <c r="L56" t="s">
        <v>136</v>
      </c>
      <c r="M56">
        <v>3</v>
      </c>
      <c r="N56" t="str">
        <f t="shared" si="9"/>
        <v>ICCC site recode 3rd edition/IARC 2017</v>
      </c>
      <c r="O56" t="str">
        <f t="shared" si="10"/>
        <v xml:space="preserve">    @ 142 ICCC3WHO        $char3.  /* ICCC site recode 3rd edition/IARC 2017 */ </v>
      </c>
    </row>
    <row r="57" spans="1:15" x14ac:dyDescent="0.25">
      <c r="A57" t="s">
        <v>461</v>
      </c>
      <c r="B57">
        <v>3</v>
      </c>
      <c r="C57" t="s">
        <v>461</v>
      </c>
      <c r="D57">
        <v>3</v>
      </c>
      <c r="E57">
        <f t="shared" si="0"/>
        <v>0</v>
      </c>
      <c r="F57">
        <f t="shared" si="1"/>
        <v>0</v>
      </c>
      <c r="G57">
        <v>3</v>
      </c>
      <c r="H57">
        <f t="shared" si="2"/>
        <v>3</v>
      </c>
      <c r="I57" t="str">
        <f t="shared" si="3"/>
        <v/>
      </c>
      <c r="K57">
        <f t="shared" si="6"/>
        <v>145</v>
      </c>
      <c r="L57" t="s">
        <v>138</v>
      </c>
      <c r="M57">
        <v>3</v>
      </c>
      <c r="N57" t="str">
        <f t="shared" si="9"/>
        <v>ICCC site recode extended 3rd edition/IARC 2017</v>
      </c>
      <c r="O57" t="str">
        <f t="shared" si="10"/>
        <v xml:space="preserve">    @ 145 ICCC3XWHO        $char3.  /* ICCC site recode extended 3rd edition/IARC 2017 */ </v>
      </c>
    </row>
    <row r="58" spans="1:15" x14ac:dyDescent="0.25">
      <c r="A58" t="s">
        <v>462</v>
      </c>
      <c r="B58">
        <v>1</v>
      </c>
      <c r="C58" t="s">
        <v>462</v>
      </c>
      <c r="D58">
        <v>1</v>
      </c>
      <c r="E58">
        <f t="shared" si="0"/>
        <v>0</v>
      </c>
      <c r="F58">
        <f t="shared" si="1"/>
        <v>0</v>
      </c>
      <c r="G58">
        <v>1</v>
      </c>
      <c r="H58">
        <f t="shared" si="2"/>
        <v>1</v>
      </c>
      <c r="I58" t="str">
        <f t="shared" si="3"/>
        <v/>
      </c>
      <c r="K58">
        <f t="shared" si="6"/>
        <v>148</v>
      </c>
      <c r="L58" t="s">
        <v>140</v>
      </c>
      <c r="M58">
        <v>1</v>
      </c>
      <c r="N58" t="str">
        <f t="shared" si="9"/>
        <v>Behavior recode for analysis</v>
      </c>
      <c r="O58" t="str">
        <f t="shared" si="10"/>
        <v xml:space="preserve">    @ 148 BEHTREND        $char1.  /* Behavior recode for analysis */ </v>
      </c>
    </row>
    <row r="59" spans="1:15" x14ac:dyDescent="0.25">
      <c r="A59" t="s">
        <v>463</v>
      </c>
      <c r="B59">
        <v>2</v>
      </c>
      <c r="C59" t="s">
        <v>463</v>
      </c>
      <c r="D59">
        <v>2</v>
      </c>
      <c r="E59">
        <f t="shared" si="0"/>
        <v>0</v>
      </c>
      <c r="F59">
        <f t="shared" si="1"/>
        <v>0</v>
      </c>
      <c r="G59">
        <v>2</v>
      </c>
      <c r="H59">
        <f t="shared" si="2"/>
        <v>2</v>
      </c>
      <c r="I59" t="str">
        <f t="shared" si="3"/>
        <v/>
      </c>
      <c r="K59">
        <f t="shared" si="6"/>
        <v>149</v>
      </c>
      <c r="L59" t="s">
        <v>142</v>
      </c>
      <c r="M59">
        <v>2</v>
      </c>
      <c r="N59" t="str">
        <f t="shared" si="9"/>
        <v>Histology recode - broad groupings</v>
      </c>
      <c r="O59" t="str">
        <f t="shared" si="10"/>
        <v xml:space="preserve">    @ 149 HISTREC        $char2.  /* Histology recode - broad groupings */ </v>
      </c>
    </row>
    <row r="60" spans="1:15" x14ac:dyDescent="0.25">
      <c r="A60" t="s">
        <v>570</v>
      </c>
      <c r="B60">
        <v>2</v>
      </c>
      <c r="C60" t="s">
        <v>570</v>
      </c>
      <c r="D60">
        <v>2</v>
      </c>
      <c r="E60">
        <f t="shared" si="0"/>
        <v>0</v>
      </c>
      <c r="F60">
        <f t="shared" si="1"/>
        <v>0</v>
      </c>
      <c r="G60">
        <v>2</v>
      </c>
      <c r="H60">
        <f t="shared" si="2"/>
        <v>2</v>
      </c>
      <c r="I60" t="str">
        <f t="shared" si="3"/>
        <v/>
      </c>
      <c r="K60">
        <f t="shared" si="6"/>
        <v>151</v>
      </c>
      <c r="L60" t="s">
        <v>144</v>
      </c>
      <c r="M60">
        <v>2</v>
      </c>
      <c r="N60" t="str">
        <f t="shared" si="9"/>
        <v>SEER Brain and CNS Recode</v>
      </c>
      <c r="O60" t="str">
        <f t="shared" si="10"/>
        <v xml:space="preserve">    @ 151 HISTRECB        $char2.  /* SEER Brain and CNS Recode */ </v>
      </c>
    </row>
    <row r="61" spans="1:15" x14ac:dyDescent="0.25">
      <c r="A61" t="s">
        <v>464</v>
      </c>
      <c r="B61">
        <v>3</v>
      </c>
      <c r="C61" t="s">
        <v>464</v>
      </c>
      <c r="D61">
        <v>2</v>
      </c>
      <c r="E61">
        <f t="shared" si="0"/>
        <v>0</v>
      </c>
      <c r="F61">
        <f t="shared" si="1"/>
        <v>-1</v>
      </c>
      <c r="G61">
        <v>3</v>
      </c>
      <c r="H61">
        <f t="shared" si="2"/>
        <v>3</v>
      </c>
      <c r="I61" t="str">
        <f t="shared" si="3"/>
        <v/>
      </c>
      <c r="K61">
        <f t="shared" si="6"/>
        <v>153</v>
      </c>
      <c r="L61" t="s">
        <v>146</v>
      </c>
      <c r="M61">
        <v>3</v>
      </c>
      <c r="N61" t="str">
        <f t="shared" si="9"/>
        <v>TNM 7/CS v0204+ Schema (thru 2017)</v>
      </c>
      <c r="O61" t="str">
        <f t="shared" si="10"/>
        <v xml:space="preserve">    @ 153 CS0204SCHEMA        $char3.  /* TNM 7/CS v0204+ Schema (thru 2017) */ </v>
      </c>
    </row>
    <row r="62" spans="1:15" x14ac:dyDescent="0.25">
      <c r="A62" t="s">
        <v>466</v>
      </c>
      <c r="B62">
        <v>1</v>
      </c>
      <c r="C62" t="s">
        <v>466</v>
      </c>
      <c r="D62">
        <v>1</v>
      </c>
      <c r="E62">
        <f t="shared" si="0"/>
        <v>0</v>
      </c>
      <c r="F62">
        <f t="shared" si="1"/>
        <v>0</v>
      </c>
      <c r="G62">
        <v>1</v>
      </c>
      <c r="H62">
        <f t="shared" si="2"/>
        <v>1</v>
      </c>
      <c r="I62" t="str">
        <f t="shared" si="3"/>
        <v/>
      </c>
      <c r="K62">
        <f t="shared" si="6"/>
        <v>156</v>
      </c>
      <c r="L62" t="s">
        <v>148</v>
      </c>
      <c r="M62">
        <v>1</v>
      </c>
      <c r="N62" t="str">
        <f t="shared" si="9"/>
        <v>Race recode (White, Black, Other)</v>
      </c>
      <c r="O62" t="str">
        <f t="shared" si="10"/>
        <v xml:space="preserve">    @ 156 RAC_RECA        $char1.  /* Race recode (White, Black, Other) */ </v>
      </c>
    </row>
    <row r="63" spans="1:15" x14ac:dyDescent="0.25">
      <c r="A63" t="s">
        <v>465</v>
      </c>
      <c r="B63">
        <v>1</v>
      </c>
      <c r="C63" t="s">
        <v>465</v>
      </c>
      <c r="D63">
        <v>1</v>
      </c>
      <c r="E63">
        <f t="shared" si="0"/>
        <v>0</v>
      </c>
      <c r="F63">
        <f t="shared" si="1"/>
        <v>0</v>
      </c>
      <c r="G63">
        <v>1</v>
      </c>
      <c r="H63">
        <f t="shared" si="2"/>
        <v>1</v>
      </c>
      <c r="I63" t="str">
        <f t="shared" si="3"/>
        <v/>
      </c>
      <c r="K63">
        <f t="shared" si="6"/>
        <v>157</v>
      </c>
      <c r="L63" t="s">
        <v>150</v>
      </c>
      <c r="M63">
        <v>1</v>
      </c>
      <c r="N63" t="str">
        <f t="shared" si="9"/>
        <v>Race recode (W, B, AI, API)</v>
      </c>
      <c r="O63" t="str">
        <f t="shared" si="10"/>
        <v xml:space="preserve">    @ 157 RAC_RECY        $char1.  /* Race recode (W, B, AI, API) */ </v>
      </c>
    </row>
    <row r="64" spans="1:15" x14ac:dyDescent="0.25">
      <c r="A64" t="s">
        <v>467</v>
      </c>
      <c r="B64">
        <v>1</v>
      </c>
      <c r="C64" t="s">
        <v>467</v>
      </c>
      <c r="D64">
        <v>1</v>
      </c>
      <c r="E64">
        <f t="shared" si="0"/>
        <v>0</v>
      </c>
      <c r="F64">
        <f t="shared" si="1"/>
        <v>0</v>
      </c>
      <c r="G64">
        <v>1</v>
      </c>
      <c r="H64">
        <f t="shared" si="2"/>
        <v>1</v>
      </c>
      <c r="I64" t="str">
        <f t="shared" si="3"/>
        <v/>
      </c>
      <c r="K64">
        <f t="shared" si="6"/>
        <v>158</v>
      </c>
      <c r="L64" t="s">
        <v>152</v>
      </c>
      <c r="M64">
        <v>1</v>
      </c>
      <c r="N64" t="str">
        <f t="shared" si="9"/>
        <v>Origin recode NHIA (Hispanic, Non-Hisp)</v>
      </c>
      <c r="O64" t="str">
        <f t="shared" si="10"/>
        <v xml:space="preserve">    @ 158 ORIGRECB        $char1.  /* Origin recode NHIA (Hispanic, Non-Hisp) */ </v>
      </c>
    </row>
    <row r="65" spans="1:15" x14ac:dyDescent="0.25">
      <c r="A65" t="s">
        <v>468</v>
      </c>
      <c r="B65">
        <v>1</v>
      </c>
      <c r="C65" t="s">
        <v>468</v>
      </c>
      <c r="D65">
        <v>1</v>
      </c>
      <c r="E65">
        <f t="shared" si="0"/>
        <v>0</v>
      </c>
      <c r="F65">
        <f t="shared" si="1"/>
        <v>0</v>
      </c>
      <c r="G65">
        <v>2</v>
      </c>
      <c r="H65">
        <f t="shared" si="2"/>
        <v>2</v>
      </c>
      <c r="I65" t="str">
        <f t="shared" si="3"/>
        <v/>
      </c>
      <c r="K65">
        <f t="shared" si="6"/>
        <v>159</v>
      </c>
      <c r="L65" t="s">
        <v>154</v>
      </c>
      <c r="M65">
        <v>2</v>
      </c>
      <c r="N65" t="str">
        <f t="shared" si="9"/>
        <v>SEER historic stage A (1973-2015)</v>
      </c>
      <c r="O65" t="str">
        <f t="shared" si="10"/>
        <v xml:space="preserve">    @ 159 HST_STGA        $char2.  /* SEER historic stage A (1973-2015) */ </v>
      </c>
    </row>
    <row r="66" spans="1:15" x14ac:dyDescent="0.25">
      <c r="A66" t="s">
        <v>469</v>
      </c>
      <c r="B66">
        <v>2</v>
      </c>
      <c r="C66" t="s">
        <v>469</v>
      </c>
      <c r="D66">
        <v>3</v>
      </c>
      <c r="E66">
        <f t="shared" si="0"/>
        <v>0</v>
      </c>
      <c r="F66">
        <f t="shared" si="1"/>
        <v>1</v>
      </c>
      <c r="G66">
        <v>3</v>
      </c>
      <c r="H66">
        <f t="shared" si="2"/>
        <v>3</v>
      </c>
      <c r="I66" t="str">
        <f t="shared" si="3"/>
        <v/>
      </c>
      <c r="K66">
        <f t="shared" si="6"/>
        <v>161</v>
      </c>
      <c r="L66" t="s">
        <v>156</v>
      </c>
      <c r="M66">
        <v>3</v>
      </c>
      <c r="N66" t="str">
        <f t="shared" si="9"/>
        <v>AJCC stage 3rd edition (1988-2003)</v>
      </c>
      <c r="O66" t="str">
        <f t="shared" si="10"/>
        <v xml:space="preserve">    @ 161 AJCC_STG        $char3.  /* AJCC stage 3rd edition (1988-2003) */ </v>
      </c>
    </row>
    <row r="67" spans="1:15" x14ac:dyDescent="0.25">
      <c r="A67" t="s">
        <v>470</v>
      </c>
      <c r="B67">
        <v>2</v>
      </c>
      <c r="C67" t="s">
        <v>470</v>
      </c>
      <c r="D67">
        <v>3</v>
      </c>
      <c r="E67">
        <f t="shared" ref="E67:E119" si="11">IF(EXACT(A67,C67), 0, 1)</f>
        <v>0</v>
      </c>
      <c r="F67">
        <f t="shared" ref="F67:F119" si="12">D67-B67</f>
        <v>1</v>
      </c>
      <c r="G67">
        <v>3</v>
      </c>
      <c r="H67">
        <f t="shared" ref="H67:H119" si="13">MAX(D67,G67)</f>
        <v>3</v>
      </c>
      <c r="I67" t="str">
        <f t="shared" ref="I67:I119" si="14">IF(D67&gt;G67, "!!!","")</f>
        <v/>
      </c>
      <c r="K67">
        <f t="shared" si="6"/>
        <v>164</v>
      </c>
      <c r="L67" t="s">
        <v>158</v>
      </c>
      <c r="M67">
        <v>3</v>
      </c>
      <c r="N67" t="str">
        <f t="shared" ref="N67:N119" si="15">C67</f>
        <v>SEER modified AJCC stage 3rd (1988-2003)</v>
      </c>
      <c r="O67" t="str">
        <f t="shared" ref="O67:O119" si="16">_xlfn.CONCAT("    @ ", K67,IF(K67&lt;10,"   ", IF(K67&lt;100, "  "," ")),L67,"        ","$char",M67,".  /* ",N67," */ ")</f>
        <v xml:space="preserve">    @ 164 AJ_3SEER        $char3.  /* SEER modified AJCC stage 3rd (1988-2003) */ </v>
      </c>
    </row>
    <row r="68" spans="1:15" x14ac:dyDescent="0.25">
      <c r="A68" t="s">
        <v>541</v>
      </c>
      <c r="B68">
        <v>1</v>
      </c>
      <c r="C68" t="s">
        <v>541</v>
      </c>
      <c r="D68">
        <v>1</v>
      </c>
      <c r="E68">
        <f t="shared" si="11"/>
        <v>0</v>
      </c>
      <c r="F68">
        <f t="shared" si="12"/>
        <v>0</v>
      </c>
      <c r="G68">
        <v>2</v>
      </c>
      <c r="H68">
        <f t="shared" si="13"/>
        <v>2</v>
      </c>
      <c r="I68" t="str">
        <f t="shared" si="14"/>
        <v/>
      </c>
      <c r="K68">
        <f t="shared" ref="K68:K119" si="17">K67+M67</f>
        <v>167</v>
      </c>
      <c r="L68" t="s">
        <v>162</v>
      </c>
      <c r="M68">
        <v>2</v>
      </c>
      <c r="N68" t="str">
        <f t="shared" si="15"/>
        <v>Combined Summary Stage (2004+)</v>
      </c>
      <c r="O68" t="str">
        <f t="shared" si="16"/>
        <v xml:space="preserve">    @ 167 SSSM2KPZ        $char2.  /* Combined Summary Stage (2004+) */ </v>
      </c>
    </row>
    <row r="69" spans="1:15" x14ac:dyDescent="0.25">
      <c r="A69" t="s">
        <v>472</v>
      </c>
      <c r="B69">
        <v>1</v>
      </c>
      <c r="C69" t="s">
        <v>472</v>
      </c>
      <c r="D69">
        <v>1</v>
      </c>
      <c r="E69">
        <f t="shared" si="11"/>
        <v>0</v>
      </c>
      <c r="F69">
        <f t="shared" si="12"/>
        <v>0</v>
      </c>
      <c r="G69">
        <v>1</v>
      </c>
      <c r="H69">
        <f t="shared" si="13"/>
        <v>1</v>
      </c>
      <c r="I69" t="str">
        <f t="shared" si="14"/>
        <v/>
      </c>
      <c r="K69">
        <f t="shared" si="17"/>
        <v>169</v>
      </c>
      <c r="L69" t="s">
        <v>164</v>
      </c>
      <c r="M69">
        <v>1</v>
      </c>
      <c r="N69" t="str">
        <f t="shared" si="15"/>
        <v>First malignant primary indicator</v>
      </c>
      <c r="O69" t="str">
        <f t="shared" si="16"/>
        <v xml:space="preserve">    @ 169 FIRSTPRM        $char1.  /* First malignant primary indicator */ </v>
      </c>
    </row>
    <row r="70" spans="1:15" x14ac:dyDescent="0.25">
      <c r="A70" t="s">
        <v>473</v>
      </c>
      <c r="B70">
        <v>5</v>
      </c>
      <c r="C70" t="s">
        <v>473</v>
      </c>
      <c r="D70">
        <v>3</v>
      </c>
      <c r="E70">
        <f t="shared" si="11"/>
        <v>0</v>
      </c>
      <c r="F70">
        <f t="shared" si="12"/>
        <v>-2</v>
      </c>
      <c r="G70">
        <v>3</v>
      </c>
      <c r="H70">
        <f t="shared" si="13"/>
        <v>3</v>
      </c>
      <c r="I70" t="str">
        <f t="shared" si="14"/>
        <v/>
      </c>
      <c r="K70">
        <f t="shared" si="17"/>
        <v>170</v>
      </c>
      <c r="L70" t="s">
        <v>168</v>
      </c>
      <c r="M70">
        <v>3</v>
      </c>
      <c r="N70" t="str">
        <f t="shared" si="15"/>
        <v>COD to site recode</v>
      </c>
      <c r="O70" t="str">
        <f t="shared" si="16"/>
        <v xml:space="preserve">    @ 170 CODPUB        $char3.  /* COD to site recode */ </v>
      </c>
    </row>
    <row r="71" spans="1:15" x14ac:dyDescent="0.25">
      <c r="A71" t="s">
        <v>474</v>
      </c>
      <c r="B71">
        <v>5</v>
      </c>
      <c r="C71" t="s">
        <v>474</v>
      </c>
      <c r="D71">
        <v>3</v>
      </c>
      <c r="E71">
        <f t="shared" si="11"/>
        <v>0</v>
      </c>
      <c r="F71">
        <f t="shared" si="12"/>
        <v>-2</v>
      </c>
      <c r="G71">
        <v>3</v>
      </c>
      <c r="H71">
        <f t="shared" si="13"/>
        <v>3</v>
      </c>
      <c r="I71" t="str">
        <f t="shared" si="14"/>
        <v/>
      </c>
      <c r="K71">
        <f t="shared" si="17"/>
        <v>173</v>
      </c>
      <c r="L71" t="s">
        <v>170</v>
      </c>
      <c r="M71">
        <v>3</v>
      </c>
      <c r="N71" t="str">
        <f t="shared" si="15"/>
        <v>COD to site rec KM</v>
      </c>
      <c r="O71" t="str">
        <f t="shared" si="16"/>
        <v xml:space="preserve">    @ 173 CODPUBKM        $char3.  /* COD to site rec KM */ </v>
      </c>
    </row>
    <row r="72" spans="1:15" x14ac:dyDescent="0.25">
      <c r="A72" t="s">
        <v>475</v>
      </c>
      <c r="B72">
        <v>1</v>
      </c>
      <c r="C72" t="s">
        <v>475</v>
      </c>
      <c r="D72">
        <v>1</v>
      </c>
      <c r="E72">
        <f t="shared" si="11"/>
        <v>0</v>
      </c>
      <c r="F72">
        <f t="shared" si="12"/>
        <v>0</v>
      </c>
      <c r="G72">
        <v>1</v>
      </c>
      <c r="H72">
        <f t="shared" si="13"/>
        <v>1</v>
      </c>
      <c r="I72" t="str">
        <f t="shared" si="14"/>
        <v/>
      </c>
      <c r="K72">
        <f t="shared" si="17"/>
        <v>176</v>
      </c>
      <c r="L72" t="s">
        <v>172</v>
      </c>
      <c r="M72">
        <v>1</v>
      </c>
      <c r="N72" t="str">
        <f t="shared" si="15"/>
        <v>Vital status recode (study cutoff used)</v>
      </c>
      <c r="O72" t="str">
        <f t="shared" si="16"/>
        <v xml:space="preserve">    @ 176 STAT_REC        $char1.  /* Vital status recode (study cutoff used) */ </v>
      </c>
    </row>
    <row r="73" spans="1:15" x14ac:dyDescent="0.25">
      <c r="A73" t="s">
        <v>476</v>
      </c>
      <c r="B73">
        <v>1</v>
      </c>
      <c r="C73" t="s">
        <v>476</v>
      </c>
      <c r="D73">
        <v>1</v>
      </c>
      <c r="E73">
        <f t="shared" si="11"/>
        <v>0</v>
      </c>
      <c r="F73">
        <f t="shared" si="12"/>
        <v>0</v>
      </c>
      <c r="G73">
        <v>1</v>
      </c>
      <c r="H73">
        <f t="shared" si="13"/>
        <v>1</v>
      </c>
      <c r="I73" t="str">
        <f t="shared" si="14"/>
        <v/>
      </c>
      <c r="K73">
        <f t="shared" si="17"/>
        <v>177</v>
      </c>
      <c r="L73" t="s">
        <v>174</v>
      </c>
      <c r="M73">
        <v>1</v>
      </c>
      <c r="N73" t="str">
        <f t="shared" si="15"/>
        <v>IHS Link</v>
      </c>
      <c r="O73" t="str">
        <f t="shared" si="16"/>
        <v xml:space="preserve">    @ 177 IHSLINK        $char1.  /* IHS Link */ </v>
      </c>
    </row>
    <row r="74" spans="1:15" x14ac:dyDescent="0.25">
      <c r="A74" t="s">
        <v>471</v>
      </c>
      <c r="B74">
        <v>1</v>
      </c>
      <c r="C74" t="s">
        <v>471</v>
      </c>
      <c r="D74">
        <v>1</v>
      </c>
      <c r="E74">
        <f t="shared" si="11"/>
        <v>0</v>
      </c>
      <c r="F74">
        <f t="shared" si="12"/>
        <v>0</v>
      </c>
      <c r="G74">
        <v>2</v>
      </c>
      <c r="H74">
        <f t="shared" si="13"/>
        <v>2</v>
      </c>
      <c r="I74" t="str">
        <f t="shared" si="14"/>
        <v/>
      </c>
      <c r="K74">
        <f t="shared" si="17"/>
        <v>178</v>
      </c>
      <c r="L74" t="s">
        <v>176</v>
      </c>
      <c r="M74">
        <v>2</v>
      </c>
      <c r="N74" t="str">
        <f t="shared" si="15"/>
        <v>Summary stage 2000 (1998-2017)</v>
      </c>
      <c r="O74" t="str">
        <f t="shared" si="16"/>
        <v xml:space="preserve">    @ 178 SUMM2K        $char2.  /* Summary stage 2000 (1998-2017) */ </v>
      </c>
    </row>
    <row r="75" spans="1:15" x14ac:dyDescent="0.25">
      <c r="A75" t="s">
        <v>477</v>
      </c>
      <c r="B75">
        <v>2</v>
      </c>
      <c r="C75" t="s">
        <v>477</v>
      </c>
      <c r="D75">
        <v>3</v>
      </c>
      <c r="E75">
        <f t="shared" si="11"/>
        <v>0</v>
      </c>
      <c r="F75">
        <f t="shared" si="12"/>
        <v>1</v>
      </c>
      <c r="G75">
        <v>3</v>
      </c>
      <c r="H75">
        <f t="shared" si="13"/>
        <v>3</v>
      </c>
      <c r="I75" t="str">
        <f t="shared" si="14"/>
        <v/>
      </c>
      <c r="K75">
        <f t="shared" si="17"/>
        <v>180</v>
      </c>
      <c r="L75" t="s">
        <v>178</v>
      </c>
      <c r="M75">
        <v>3</v>
      </c>
      <c r="N75" t="str">
        <f t="shared" si="15"/>
        <v>AYA site recode 2020 Revision</v>
      </c>
      <c r="O75" t="str">
        <f t="shared" si="16"/>
        <v xml:space="preserve">    @ 180 AYASITERWHO        $char3.  /* AYA site recode 2020 Revision */ </v>
      </c>
    </row>
    <row r="76" spans="1:15" x14ac:dyDescent="0.25">
      <c r="A76" t="s">
        <v>478</v>
      </c>
      <c r="B76">
        <v>2</v>
      </c>
      <c r="C76" t="s">
        <v>478</v>
      </c>
      <c r="D76">
        <v>2</v>
      </c>
      <c r="E76">
        <f t="shared" si="11"/>
        <v>0</v>
      </c>
      <c r="F76">
        <f t="shared" si="12"/>
        <v>0</v>
      </c>
      <c r="G76">
        <v>2</v>
      </c>
      <c r="H76">
        <f t="shared" si="13"/>
        <v>2</v>
      </c>
      <c r="I76" t="str">
        <f t="shared" si="14"/>
        <v/>
      </c>
      <c r="K76">
        <f t="shared" si="17"/>
        <v>183</v>
      </c>
      <c r="L76" t="s">
        <v>180</v>
      </c>
      <c r="M76">
        <v>2</v>
      </c>
      <c r="N76" t="str">
        <f t="shared" si="15"/>
        <v>Lymphoid neoplasm recode 2021 Revision</v>
      </c>
      <c r="O76" t="str">
        <f t="shared" si="16"/>
        <v xml:space="preserve">    @ 183 LYMSUBRWHO        $char2.  /* Lymphoid neoplasm recode 2021 Revision */ </v>
      </c>
    </row>
    <row r="77" spans="1:15" x14ac:dyDescent="0.25">
      <c r="A77" s="1" t="s">
        <v>479</v>
      </c>
      <c r="B77" s="1">
        <v>1</v>
      </c>
      <c r="C77" t="s">
        <v>479</v>
      </c>
      <c r="D77">
        <v>1</v>
      </c>
      <c r="E77">
        <f t="shared" si="11"/>
        <v>0</v>
      </c>
      <c r="F77">
        <f t="shared" si="12"/>
        <v>0</v>
      </c>
      <c r="G77">
        <v>1</v>
      </c>
      <c r="H77">
        <f t="shared" si="13"/>
        <v>1</v>
      </c>
      <c r="I77" t="str">
        <f t="shared" si="14"/>
        <v/>
      </c>
      <c r="K77">
        <f t="shared" si="17"/>
        <v>185</v>
      </c>
      <c r="L77" t="s">
        <v>182</v>
      </c>
      <c r="M77">
        <v>1</v>
      </c>
      <c r="N77" t="str">
        <f t="shared" si="15"/>
        <v>SEER cause-specific death classification</v>
      </c>
      <c r="O77" t="str">
        <f t="shared" si="16"/>
        <v xml:space="preserve">    @ 185 VSRTSADX        $char1.  /* SEER cause-specific death classification */ </v>
      </c>
    </row>
    <row r="78" spans="1:15" x14ac:dyDescent="0.25">
      <c r="A78" t="s">
        <v>480</v>
      </c>
      <c r="B78">
        <v>1</v>
      </c>
      <c r="C78" t="s">
        <v>480</v>
      </c>
      <c r="D78">
        <v>1</v>
      </c>
      <c r="E78">
        <f t="shared" si="11"/>
        <v>0</v>
      </c>
      <c r="F78">
        <f t="shared" si="12"/>
        <v>0</v>
      </c>
      <c r="G78">
        <v>1</v>
      </c>
      <c r="H78">
        <f t="shared" si="13"/>
        <v>1</v>
      </c>
      <c r="I78" t="str">
        <f t="shared" si="14"/>
        <v/>
      </c>
      <c r="K78">
        <f t="shared" si="17"/>
        <v>186</v>
      </c>
      <c r="L78" t="s">
        <v>184</v>
      </c>
      <c r="M78">
        <v>1</v>
      </c>
      <c r="N78" t="str">
        <f t="shared" si="15"/>
        <v>SEER other cause of death classification</v>
      </c>
      <c r="O78" t="str">
        <f t="shared" si="16"/>
        <v xml:space="preserve">    @ 186 ODTHCLASS        $char1.  /* SEER other cause of death classification */ </v>
      </c>
    </row>
    <row r="79" spans="1:15" x14ac:dyDescent="0.25">
      <c r="A79" t="s">
        <v>481</v>
      </c>
      <c r="B79">
        <v>1</v>
      </c>
      <c r="C79" t="s">
        <v>481</v>
      </c>
      <c r="D79">
        <v>2</v>
      </c>
      <c r="E79">
        <f t="shared" si="11"/>
        <v>0</v>
      </c>
      <c r="F79">
        <f t="shared" si="12"/>
        <v>1</v>
      </c>
      <c r="G79">
        <v>2</v>
      </c>
      <c r="H79">
        <f t="shared" si="13"/>
        <v>2</v>
      </c>
      <c r="I79" t="str">
        <f t="shared" si="14"/>
        <v/>
      </c>
      <c r="K79">
        <f t="shared" si="17"/>
        <v>187</v>
      </c>
      <c r="L79" t="s">
        <v>186</v>
      </c>
      <c r="M79">
        <v>2</v>
      </c>
      <c r="N79" t="str">
        <f t="shared" si="15"/>
        <v>CS Tumor Size/Ext Eval (2004-2015)</v>
      </c>
      <c r="O79" t="str">
        <f t="shared" si="16"/>
        <v xml:space="preserve">    @ 187 CSTSEVAL        $char2.  /* CS Tumor Size/Ext Eval (2004-2015) */ </v>
      </c>
    </row>
    <row r="80" spans="1:15" x14ac:dyDescent="0.25">
      <c r="A80" t="s">
        <v>482</v>
      </c>
      <c r="B80">
        <v>1</v>
      </c>
      <c r="C80" t="s">
        <v>482</v>
      </c>
      <c r="D80">
        <v>2</v>
      </c>
      <c r="E80">
        <f t="shared" si="11"/>
        <v>0</v>
      </c>
      <c r="F80">
        <f t="shared" si="12"/>
        <v>1</v>
      </c>
      <c r="G80">
        <v>2</v>
      </c>
      <c r="H80">
        <f t="shared" si="13"/>
        <v>2</v>
      </c>
      <c r="I80" t="str">
        <f t="shared" si="14"/>
        <v/>
      </c>
      <c r="K80">
        <f t="shared" si="17"/>
        <v>189</v>
      </c>
      <c r="L80" t="s">
        <v>188</v>
      </c>
      <c r="M80">
        <v>2</v>
      </c>
      <c r="N80" t="str">
        <f t="shared" si="15"/>
        <v>CS Reg Node Eval (2004-2015)</v>
      </c>
      <c r="O80" t="str">
        <f t="shared" si="16"/>
        <v xml:space="preserve">    @ 189 CSRGEVAL        $char2.  /* CS Reg Node Eval (2004-2015) */ </v>
      </c>
    </row>
    <row r="81" spans="1:15" x14ac:dyDescent="0.25">
      <c r="A81" t="s">
        <v>483</v>
      </c>
      <c r="B81">
        <v>1</v>
      </c>
      <c r="C81" t="s">
        <v>483</v>
      </c>
      <c r="D81">
        <v>2</v>
      </c>
      <c r="E81">
        <f t="shared" si="11"/>
        <v>0</v>
      </c>
      <c r="F81">
        <f t="shared" si="12"/>
        <v>1</v>
      </c>
      <c r="G81">
        <v>2</v>
      </c>
      <c r="H81">
        <f t="shared" si="13"/>
        <v>2</v>
      </c>
      <c r="I81" t="str">
        <f t="shared" si="14"/>
        <v/>
      </c>
      <c r="K81">
        <f t="shared" si="17"/>
        <v>191</v>
      </c>
      <c r="L81" t="s">
        <v>190</v>
      </c>
      <c r="M81">
        <v>2</v>
      </c>
      <c r="N81" t="str">
        <f t="shared" si="15"/>
        <v>CS Mets Eval (2004-2015)</v>
      </c>
      <c r="O81" t="str">
        <f t="shared" si="16"/>
        <v xml:space="preserve">    @ 191 CSMTEVAL        $char2.  /* CS Mets Eval (2004-2015) */ </v>
      </c>
    </row>
    <row r="82" spans="1:15" x14ac:dyDescent="0.25">
      <c r="A82" t="s">
        <v>484</v>
      </c>
      <c r="B82">
        <v>1</v>
      </c>
      <c r="C82" t="s">
        <v>484</v>
      </c>
      <c r="D82">
        <v>1</v>
      </c>
      <c r="E82">
        <f t="shared" si="11"/>
        <v>0</v>
      </c>
      <c r="F82">
        <f t="shared" si="12"/>
        <v>0</v>
      </c>
      <c r="G82">
        <v>1</v>
      </c>
      <c r="H82">
        <f t="shared" si="13"/>
        <v>1</v>
      </c>
      <c r="I82" t="str">
        <f t="shared" si="14"/>
        <v/>
      </c>
      <c r="K82">
        <f t="shared" si="17"/>
        <v>193</v>
      </c>
      <c r="L82" t="s">
        <v>192</v>
      </c>
      <c r="M82">
        <v>1</v>
      </c>
      <c r="N82" t="str">
        <f t="shared" si="15"/>
        <v>Primary by international rules</v>
      </c>
      <c r="O82" t="str">
        <f t="shared" si="16"/>
        <v xml:space="preserve">    @ 193 INTPRIM        $char1.  /* Primary by international rules */ </v>
      </c>
    </row>
    <row r="83" spans="1:15" x14ac:dyDescent="0.25">
      <c r="A83" t="s">
        <v>485</v>
      </c>
      <c r="B83">
        <v>1</v>
      </c>
      <c r="C83" t="s">
        <v>485</v>
      </c>
      <c r="D83">
        <v>1</v>
      </c>
      <c r="E83">
        <f t="shared" si="11"/>
        <v>0</v>
      </c>
      <c r="F83">
        <f t="shared" si="12"/>
        <v>0</v>
      </c>
      <c r="G83">
        <v>1</v>
      </c>
      <c r="H83">
        <f t="shared" si="13"/>
        <v>1</v>
      </c>
      <c r="I83" t="str">
        <f t="shared" si="14"/>
        <v/>
      </c>
      <c r="K83">
        <f t="shared" si="17"/>
        <v>194</v>
      </c>
      <c r="L83" t="s">
        <v>194</v>
      </c>
      <c r="M83">
        <v>1</v>
      </c>
      <c r="N83" t="str">
        <f t="shared" si="15"/>
        <v>ER Status Recode Breast Cancer (1990+)</v>
      </c>
      <c r="O83" t="str">
        <f t="shared" si="16"/>
        <v xml:space="preserve">    @ 194 ERSTATUS        $char1.  /* ER Status Recode Breast Cancer (1990+) */ </v>
      </c>
    </row>
    <row r="84" spans="1:15" x14ac:dyDescent="0.25">
      <c r="A84" t="s">
        <v>486</v>
      </c>
      <c r="B84">
        <v>1</v>
      </c>
      <c r="C84" t="s">
        <v>486</v>
      </c>
      <c r="D84">
        <v>1</v>
      </c>
      <c r="E84">
        <f t="shared" si="11"/>
        <v>0</v>
      </c>
      <c r="F84">
        <f t="shared" si="12"/>
        <v>0</v>
      </c>
      <c r="G84">
        <v>1</v>
      </c>
      <c r="H84">
        <f t="shared" si="13"/>
        <v>1</v>
      </c>
      <c r="I84" t="str">
        <f t="shared" si="14"/>
        <v/>
      </c>
      <c r="K84">
        <f t="shared" si="17"/>
        <v>195</v>
      </c>
      <c r="L84" t="s">
        <v>196</v>
      </c>
      <c r="M84">
        <v>1</v>
      </c>
      <c r="N84" t="str">
        <f t="shared" si="15"/>
        <v>PR Status Recode Breast Cancer (1990+)</v>
      </c>
      <c r="O84" t="str">
        <f t="shared" si="16"/>
        <v xml:space="preserve">    @ 195 PRSTATUS        $char1.  /* PR Status Recode Breast Cancer (1990+) */ </v>
      </c>
    </row>
    <row r="85" spans="1:15" x14ac:dyDescent="0.25">
      <c r="A85" t="s">
        <v>487</v>
      </c>
      <c r="B85">
        <v>2</v>
      </c>
      <c r="C85" t="s">
        <v>487</v>
      </c>
      <c r="D85">
        <v>2</v>
      </c>
      <c r="E85">
        <f t="shared" si="11"/>
        <v>0</v>
      </c>
      <c r="F85">
        <f t="shared" si="12"/>
        <v>0</v>
      </c>
      <c r="G85">
        <v>2</v>
      </c>
      <c r="H85">
        <f t="shared" si="13"/>
        <v>2</v>
      </c>
      <c r="I85" t="str">
        <f t="shared" si="14"/>
        <v/>
      </c>
      <c r="K85">
        <f t="shared" si="17"/>
        <v>196</v>
      </c>
      <c r="L85" t="s">
        <v>198</v>
      </c>
      <c r="M85">
        <v>2</v>
      </c>
      <c r="N85" t="str">
        <f t="shared" si="15"/>
        <v>CS Schema - AJCC 6th Edition</v>
      </c>
      <c r="O85" t="str">
        <f t="shared" si="16"/>
        <v xml:space="preserve">    @ 196 CSSCHEMA        $char2.  /* CS Schema - AJCC 6th Edition */ </v>
      </c>
    </row>
    <row r="86" spans="1:15" x14ac:dyDescent="0.25">
      <c r="A86" t="s">
        <v>488</v>
      </c>
      <c r="B86">
        <v>3</v>
      </c>
      <c r="C86" t="s">
        <v>488</v>
      </c>
      <c r="D86">
        <v>4</v>
      </c>
      <c r="E86">
        <f t="shared" si="11"/>
        <v>0</v>
      </c>
      <c r="F86">
        <f t="shared" si="12"/>
        <v>1</v>
      </c>
      <c r="G86">
        <v>4</v>
      </c>
      <c r="H86">
        <f t="shared" si="13"/>
        <v>4</v>
      </c>
      <c r="I86" t="str">
        <f t="shared" si="14"/>
        <v/>
      </c>
      <c r="K86">
        <f t="shared" si="17"/>
        <v>198</v>
      </c>
      <c r="L86" t="s">
        <v>200</v>
      </c>
      <c r="M86">
        <v>4</v>
      </c>
      <c r="N86" t="str">
        <f t="shared" si="15"/>
        <v>CS site-specific factor 8 (2004-2017 varying by schema)</v>
      </c>
      <c r="O86" t="str">
        <f t="shared" si="16"/>
        <v xml:space="preserve">    @ 198 CS8SITE        $char4.  /* CS site-specific factor 8 (2004-2017 varying by schema) */ </v>
      </c>
    </row>
    <row r="87" spans="1:15" x14ac:dyDescent="0.25">
      <c r="A87" t="s">
        <v>489</v>
      </c>
      <c r="B87">
        <v>3</v>
      </c>
      <c r="C87" t="s">
        <v>489</v>
      </c>
      <c r="D87">
        <v>4</v>
      </c>
      <c r="E87">
        <f t="shared" si="11"/>
        <v>0</v>
      </c>
      <c r="F87">
        <f t="shared" si="12"/>
        <v>1</v>
      </c>
      <c r="G87">
        <v>4</v>
      </c>
      <c r="H87">
        <f t="shared" si="13"/>
        <v>4</v>
      </c>
      <c r="I87" t="str">
        <f t="shared" si="14"/>
        <v/>
      </c>
      <c r="K87">
        <f t="shared" si="17"/>
        <v>202</v>
      </c>
      <c r="L87" t="s">
        <v>202</v>
      </c>
      <c r="M87">
        <v>4</v>
      </c>
      <c r="N87" t="str">
        <f t="shared" si="15"/>
        <v>CS site-specific factor 10 (2004-2017 varying by schema)</v>
      </c>
      <c r="O87" t="str">
        <f t="shared" si="16"/>
        <v xml:space="preserve">    @ 202 CS10SITE        $char4.  /* CS site-specific factor 10 (2004-2017 varying by schema) */ </v>
      </c>
    </row>
    <row r="88" spans="1:15" x14ac:dyDescent="0.25">
      <c r="A88" t="s">
        <v>490</v>
      </c>
      <c r="B88">
        <v>3</v>
      </c>
      <c r="C88" t="s">
        <v>490</v>
      </c>
      <c r="D88">
        <v>4</v>
      </c>
      <c r="E88">
        <f t="shared" si="11"/>
        <v>0</v>
      </c>
      <c r="F88">
        <f t="shared" si="12"/>
        <v>1</v>
      </c>
      <c r="G88">
        <v>4</v>
      </c>
      <c r="H88">
        <f t="shared" si="13"/>
        <v>4</v>
      </c>
      <c r="I88" t="str">
        <f t="shared" si="14"/>
        <v/>
      </c>
      <c r="K88">
        <f t="shared" si="17"/>
        <v>206</v>
      </c>
      <c r="L88" t="s">
        <v>204</v>
      </c>
      <c r="M88">
        <v>4</v>
      </c>
      <c r="N88" t="str">
        <f t="shared" si="15"/>
        <v>CS site-specific factor 11 (2004-2017 varying by schema)</v>
      </c>
      <c r="O88" t="str">
        <f t="shared" si="16"/>
        <v xml:space="preserve">    @ 206 CS11SITE        $char4.  /* CS site-specific factor 11 (2004-2017 varying by schema) */ </v>
      </c>
    </row>
    <row r="89" spans="1:15" x14ac:dyDescent="0.25">
      <c r="A89" t="s">
        <v>491</v>
      </c>
      <c r="B89">
        <v>3</v>
      </c>
      <c r="C89" t="s">
        <v>491</v>
      </c>
      <c r="D89">
        <v>4</v>
      </c>
      <c r="E89">
        <f t="shared" si="11"/>
        <v>0</v>
      </c>
      <c r="F89">
        <f t="shared" si="12"/>
        <v>1</v>
      </c>
      <c r="G89">
        <v>4</v>
      </c>
      <c r="H89">
        <f t="shared" si="13"/>
        <v>4</v>
      </c>
      <c r="I89" t="str">
        <f t="shared" si="14"/>
        <v/>
      </c>
      <c r="K89">
        <f t="shared" si="17"/>
        <v>210</v>
      </c>
      <c r="L89" t="s">
        <v>206</v>
      </c>
      <c r="M89">
        <v>4</v>
      </c>
      <c r="N89" t="str">
        <f t="shared" si="15"/>
        <v>CS site-specific factor 13 (2004-2017 varying by schema)</v>
      </c>
      <c r="O89" t="str">
        <f t="shared" si="16"/>
        <v xml:space="preserve">    @ 210 CS13SITE        $char4.  /* CS site-specific factor 13 (2004-2017 varying by schema) */ </v>
      </c>
    </row>
    <row r="90" spans="1:15" x14ac:dyDescent="0.25">
      <c r="A90" t="s">
        <v>492</v>
      </c>
      <c r="B90">
        <v>3</v>
      </c>
      <c r="C90" t="s">
        <v>492</v>
      </c>
      <c r="D90">
        <v>4</v>
      </c>
      <c r="E90">
        <f t="shared" si="11"/>
        <v>0</v>
      </c>
      <c r="F90">
        <f t="shared" si="12"/>
        <v>1</v>
      </c>
      <c r="G90">
        <v>4</v>
      </c>
      <c r="H90">
        <f t="shared" si="13"/>
        <v>4</v>
      </c>
      <c r="I90" t="str">
        <f t="shared" si="14"/>
        <v/>
      </c>
      <c r="K90">
        <f t="shared" si="17"/>
        <v>214</v>
      </c>
      <c r="L90" t="s">
        <v>208</v>
      </c>
      <c r="M90">
        <v>4</v>
      </c>
      <c r="N90" t="str">
        <f t="shared" si="15"/>
        <v>CS site-specific factor 15 (2004-2017 varying by schema)</v>
      </c>
      <c r="O90" t="str">
        <f t="shared" si="16"/>
        <v xml:space="preserve">    @ 214 CS15SITE        $char4.  /* CS site-specific factor 15 (2004-2017 varying by schema) */ </v>
      </c>
    </row>
    <row r="91" spans="1:15" x14ac:dyDescent="0.25">
      <c r="A91" t="s">
        <v>493</v>
      </c>
      <c r="B91">
        <v>3</v>
      </c>
      <c r="C91" t="s">
        <v>493</v>
      </c>
      <c r="D91">
        <v>4</v>
      </c>
      <c r="E91">
        <f t="shared" si="11"/>
        <v>0</v>
      </c>
      <c r="F91">
        <f t="shared" si="12"/>
        <v>1</v>
      </c>
      <c r="G91">
        <v>4</v>
      </c>
      <c r="H91">
        <f t="shared" si="13"/>
        <v>4</v>
      </c>
      <c r="I91" t="str">
        <f t="shared" si="14"/>
        <v/>
      </c>
      <c r="K91">
        <f t="shared" si="17"/>
        <v>218</v>
      </c>
      <c r="L91" t="s">
        <v>210</v>
      </c>
      <c r="M91">
        <v>4</v>
      </c>
      <c r="N91" t="str">
        <f t="shared" si="15"/>
        <v>CS site-specific factor 16 (2004-2017 varying by schema)</v>
      </c>
      <c r="O91" t="str">
        <f t="shared" si="16"/>
        <v xml:space="preserve">    @ 218 CS16SITE        $char4.  /* CS site-specific factor 16 (2004-2017 varying by schema) */ </v>
      </c>
    </row>
    <row r="92" spans="1:15" x14ac:dyDescent="0.25">
      <c r="A92" t="s">
        <v>494</v>
      </c>
      <c r="B92">
        <v>1</v>
      </c>
      <c r="C92" t="s">
        <v>494</v>
      </c>
      <c r="D92">
        <v>2</v>
      </c>
      <c r="E92">
        <f t="shared" si="11"/>
        <v>0</v>
      </c>
      <c r="F92">
        <f t="shared" si="12"/>
        <v>1</v>
      </c>
      <c r="G92">
        <v>2</v>
      </c>
      <c r="H92">
        <f t="shared" si="13"/>
        <v>2</v>
      </c>
      <c r="I92" t="str">
        <f t="shared" si="14"/>
        <v/>
      </c>
      <c r="K92">
        <f t="shared" si="17"/>
        <v>222</v>
      </c>
      <c r="L92" t="s">
        <v>212</v>
      </c>
      <c r="M92">
        <v>2</v>
      </c>
      <c r="N92" t="str">
        <f t="shared" si="15"/>
        <v>Lymph-vascular Invasion (2004+ varying by schema)</v>
      </c>
      <c r="O92" t="str">
        <f t="shared" si="16"/>
        <v xml:space="preserve">    @ 222 VASINV        $char2.  /* Lymph-vascular Invasion (2004+ varying by schema) */ </v>
      </c>
    </row>
    <row r="93" spans="1:15" x14ac:dyDescent="0.25">
      <c r="A93" s="1" t="s">
        <v>495</v>
      </c>
      <c r="B93" s="1">
        <v>4</v>
      </c>
      <c r="C93" t="s">
        <v>495</v>
      </c>
      <c r="D93">
        <v>3</v>
      </c>
      <c r="E93">
        <f t="shared" si="11"/>
        <v>0</v>
      </c>
      <c r="F93">
        <f t="shared" si="12"/>
        <v>-1</v>
      </c>
      <c r="G93">
        <v>4</v>
      </c>
      <c r="H93">
        <f t="shared" si="13"/>
        <v>4</v>
      </c>
      <c r="I93" t="str">
        <f t="shared" si="14"/>
        <v/>
      </c>
      <c r="K93">
        <f t="shared" si="17"/>
        <v>224</v>
      </c>
      <c r="L93" t="s">
        <v>214</v>
      </c>
      <c r="M93">
        <v>4</v>
      </c>
      <c r="N93" t="str">
        <f t="shared" si="15"/>
        <v>Survival months</v>
      </c>
      <c r="O93" t="str">
        <f t="shared" si="16"/>
        <v xml:space="preserve">    @ 224 SRV_TIME_MON        $char4.  /* Survival months */ </v>
      </c>
    </row>
    <row r="94" spans="1:15" x14ac:dyDescent="0.25">
      <c r="A94" t="s">
        <v>496</v>
      </c>
      <c r="B94">
        <v>1</v>
      </c>
      <c r="C94" t="s">
        <v>496</v>
      </c>
      <c r="D94">
        <v>1</v>
      </c>
      <c r="E94">
        <f t="shared" si="11"/>
        <v>0</v>
      </c>
      <c r="F94">
        <f t="shared" si="12"/>
        <v>0</v>
      </c>
      <c r="G94">
        <v>1</v>
      </c>
      <c r="H94">
        <f t="shared" si="13"/>
        <v>1</v>
      </c>
      <c r="I94" t="str">
        <f t="shared" si="14"/>
        <v/>
      </c>
      <c r="K94">
        <f t="shared" si="17"/>
        <v>228</v>
      </c>
      <c r="L94" t="s">
        <v>216</v>
      </c>
      <c r="M94">
        <v>1</v>
      </c>
      <c r="N94" t="str">
        <f t="shared" si="15"/>
        <v>Survival months flag</v>
      </c>
      <c r="O94" t="str">
        <f t="shared" si="16"/>
        <v xml:space="preserve">    @ 228 SRV_TIME_MON_FLAG        $char1.  /* Survival months flag */ </v>
      </c>
    </row>
    <row r="95" spans="1:15" x14ac:dyDescent="0.25">
      <c r="A95" t="s">
        <v>497</v>
      </c>
      <c r="B95">
        <v>3</v>
      </c>
      <c r="C95" t="s">
        <v>497</v>
      </c>
      <c r="D95">
        <v>4</v>
      </c>
      <c r="E95">
        <f t="shared" si="11"/>
        <v>0</v>
      </c>
      <c r="F95">
        <f t="shared" si="12"/>
        <v>1</v>
      </c>
      <c r="G95">
        <v>4</v>
      </c>
      <c r="H95">
        <f t="shared" si="13"/>
        <v>4</v>
      </c>
      <c r="I95" t="str">
        <f t="shared" si="14"/>
        <v/>
      </c>
      <c r="K95">
        <f t="shared" si="17"/>
        <v>229</v>
      </c>
      <c r="L95" t="s">
        <v>220</v>
      </c>
      <c r="M95">
        <v>4</v>
      </c>
      <c r="N95" t="str">
        <f t="shared" si="15"/>
        <v>Derived AJCC T, 7th ed (2010-2015)</v>
      </c>
      <c r="O95" t="str">
        <f t="shared" si="16"/>
        <v xml:space="preserve">    @ 229 DAJCC7T        $char4.  /* Derived AJCC T, 7th ed (2010-2015) */ </v>
      </c>
    </row>
    <row r="96" spans="1:15" x14ac:dyDescent="0.25">
      <c r="A96" t="s">
        <v>498</v>
      </c>
      <c r="B96">
        <v>3</v>
      </c>
      <c r="C96" t="s">
        <v>498</v>
      </c>
      <c r="D96">
        <v>4</v>
      </c>
      <c r="E96">
        <f t="shared" si="11"/>
        <v>0</v>
      </c>
      <c r="F96">
        <f t="shared" si="12"/>
        <v>1</v>
      </c>
      <c r="G96">
        <v>4</v>
      </c>
      <c r="H96">
        <f t="shared" si="13"/>
        <v>4</v>
      </c>
      <c r="I96" t="str">
        <f t="shared" si="14"/>
        <v/>
      </c>
      <c r="K96">
        <f t="shared" si="17"/>
        <v>233</v>
      </c>
      <c r="L96" t="s">
        <v>222</v>
      </c>
      <c r="M96">
        <v>4</v>
      </c>
      <c r="N96" t="str">
        <f t="shared" si="15"/>
        <v>Derived AJCC N, 7th ed (2010-2015)</v>
      </c>
      <c r="O96" t="str">
        <f t="shared" si="16"/>
        <v xml:space="preserve">    @ 233 DAJCC7N        $char4.  /* Derived AJCC N, 7th ed (2010-2015) */ </v>
      </c>
    </row>
    <row r="97" spans="1:15" x14ac:dyDescent="0.25">
      <c r="A97" t="s">
        <v>499</v>
      </c>
      <c r="B97">
        <v>3</v>
      </c>
      <c r="C97" t="s">
        <v>499</v>
      </c>
      <c r="D97">
        <v>4</v>
      </c>
      <c r="E97">
        <f t="shared" si="11"/>
        <v>0</v>
      </c>
      <c r="F97">
        <f t="shared" si="12"/>
        <v>1</v>
      </c>
      <c r="G97">
        <v>4</v>
      </c>
      <c r="H97">
        <f t="shared" si="13"/>
        <v>4</v>
      </c>
      <c r="I97" t="str">
        <f t="shared" si="14"/>
        <v/>
      </c>
      <c r="K97">
        <f t="shared" si="17"/>
        <v>237</v>
      </c>
      <c r="L97" t="s">
        <v>224</v>
      </c>
      <c r="M97">
        <v>4</v>
      </c>
      <c r="N97" t="str">
        <f t="shared" si="15"/>
        <v>Derived AJCC M, 7th ed (2010-2015)</v>
      </c>
      <c r="O97" t="str">
        <f t="shared" si="16"/>
        <v xml:space="preserve">    @ 237 DAJCC7M        $char4.  /* Derived AJCC M, 7th ed (2010-2015) */ </v>
      </c>
    </row>
    <row r="98" spans="1:15" x14ac:dyDescent="0.25">
      <c r="A98" t="s">
        <v>500</v>
      </c>
      <c r="B98">
        <v>3</v>
      </c>
      <c r="C98" t="s">
        <v>500</v>
      </c>
      <c r="D98">
        <v>4</v>
      </c>
      <c r="E98">
        <f t="shared" si="11"/>
        <v>0</v>
      </c>
      <c r="F98">
        <f t="shared" si="12"/>
        <v>1</v>
      </c>
      <c r="G98">
        <v>4</v>
      </c>
      <c r="H98">
        <f t="shared" si="13"/>
        <v>4</v>
      </c>
      <c r="I98" t="str">
        <f t="shared" si="14"/>
        <v/>
      </c>
      <c r="K98">
        <f t="shared" si="17"/>
        <v>241</v>
      </c>
      <c r="L98" t="s">
        <v>226</v>
      </c>
      <c r="M98">
        <v>4</v>
      </c>
      <c r="N98" t="str">
        <f t="shared" si="15"/>
        <v>Derived AJCC Stage Group, 7th ed (2010-2015)</v>
      </c>
      <c r="O98" t="str">
        <f t="shared" si="16"/>
        <v xml:space="preserve">    @ 241 DAJCC7STG        $char4.  /* Derived AJCC Stage Group, 7th ed (2010-2015) */ </v>
      </c>
    </row>
    <row r="99" spans="1:15" x14ac:dyDescent="0.25">
      <c r="A99" t="s">
        <v>501</v>
      </c>
      <c r="B99">
        <v>2</v>
      </c>
      <c r="C99" t="s">
        <v>501</v>
      </c>
      <c r="D99">
        <v>2</v>
      </c>
      <c r="E99">
        <f t="shared" si="11"/>
        <v>0</v>
      </c>
      <c r="F99">
        <f t="shared" si="12"/>
        <v>0</v>
      </c>
      <c r="G99">
        <v>3</v>
      </c>
      <c r="H99">
        <f t="shared" si="13"/>
        <v>3</v>
      </c>
      <c r="I99" t="str">
        <f t="shared" si="14"/>
        <v/>
      </c>
      <c r="K99">
        <f t="shared" si="17"/>
        <v>245</v>
      </c>
      <c r="L99" t="s">
        <v>228</v>
      </c>
      <c r="M99">
        <v>3</v>
      </c>
      <c r="N99" t="str">
        <f t="shared" si="15"/>
        <v>Breast - Adjusted AJCC 6th T (1988-2015)</v>
      </c>
      <c r="O99" t="str">
        <f t="shared" si="16"/>
        <v xml:space="preserve">    @ 245 ADJTM_6VALUE        $char3.  /* Breast - Adjusted AJCC 6th T (1988-2015) */ </v>
      </c>
    </row>
    <row r="100" spans="1:15" x14ac:dyDescent="0.25">
      <c r="A100" t="s">
        <v>502</v>
      </c>
      <c r="B100">
        <v>2</v>
      </c>
      <c r="C100" t="s">
        <v>502</v>
      </c>
      <c r="D100">
        <v>2</v>
      </c>
      <c r="E100">
        <f t="shared" si="11"/>
        <v>0</v>
      </c>
      <c r="F100">
        <f t="shared" si="12"/>
        <v>0</v>
      </c>
      <c r="G100">
        <v>3</v>
      </c>
      <c r="H100">
        <f t="shared" si="13"/>
        <v>3</v>
      </c>
      <c r="I100" t="str">
        <f t="shared" si="14"/>
        <v/>
      </c>
      <c r="K100">
        <f t="shared" si="17"/>
        <v>248</v>
      </c>
      <c r="L100" t="s">
        <v>230</v>
      </c>
      <c r="M100">
        <v>3</v>
      </c>
      <c r="N100" t="str">
        <f t="shared" si="15"/>
        <v>Breast - Adjusted AJCC 6th N (1988-2015)</v>
      </c>
      <c r="O100" t="str">
        <f t="shared" si="16"/>
        <v xml:space="preserve">    @ 248 ADJNM_6VALUE        $char3.  /* Breast - Adjusted AJCC 6th N (1988-2015) */ </v>
      </c>
    </row>
    <row r="101" spans="1:15" x14ac:dyDescent="0.25">
      <c r="A101" t="s">
        <v>503</v>
      </c>
      <c r="B101">
        <v>2</v>
      </c>
      <c r="C101" t="s">
        <v>503</v>
      </c>
      <c r="D101">
        <v>2</v>
      </c>
      <c r="E101">
        <f t="shared" si="11"/>
        <v>0</v>
      </c>
      <c r="F101">
        <f t="shared" si="12"/>
        <v>0</v>
      </c>
      <c r="G101">
        <v>3</v>
      </c>
      <c r="H101">
        <f t="shared" si="13"/>
        <v>3</v>
      </c>
      <c r="I101" t="str">
        <f t="shared" si="14"/>
        <v/>
      </c>
      <c r="K101">
        <f t="shared" si="17"/>
        <v>251</v>
      </c>
      <c r="L101" t="s">
        <v>232</v>
      </c>
      <c r="M101">
        <v>3</v>
      </c>
      <c r="N101" t="str">
        <f t="shared" si="15"/>
        <v>Breast - Adjusted AJCC 6th M (1988-2015)</v>
      </c>
      <c r="O101" t="str">
        <f t="shared" si="16"/>
        <v xml:space="preserve">    @ 251 ADJM_6VALUE        $char3.  /* Breast - Adjusted AJCC 6th M (1988-2015) */ </v>
      </c>
    </row>
    <row r="102" spans="1:15" x14ac:dyDescent="0.25">
      <c r="A102" t="s">
        <v>504</v>
      </c>
      <c r="B102">
        <v>2</v>
      </c>
      <c r="C102" t="s">
        <v>504</v>
      </c>
      <c r="D102">
        <v>2</v>
      </c>
      <c r="E102">
        <f t="shared" si="11"/>
        <v>0</v>
      </c>
      <c r="F102">
        <f t="shared" si="12"/>
        <v>0</v>
      </c>
      <c r="G102">
        <v>3</v>
      </c>
      <c r="H102">
        <f t="shared" si="13"/>
        <v>3</v>
      </c>
      <c r="I102" t="str">
        <f t="shared" si="14"/>
        <v/>
      </c>
      <c r="K102">
        <f t="shared" si="17"/>
        <v>254</v>
      </c>
      <c r="L102" t="s">
        <v>234</v>
      </c>
      <c r="M102">
        <v>3</v>
      </c>
      <c r="N102" t="str">
        <f t="shared" si="15"/>
        <v>Breast - Adjusted AJCC 6th Stage (1988-2015)</v>
      </c>
      <c r="O102" t="str">
        <f t="shared" si="16"/>
        <v xml:space="preserve">    @ 254 ADJAJCCSTG        $char3.  /* Breast - Adjusted AJCC 6th Stage (1988-2015) */ </v>
      </c>
    </row>
    <row r="103" spans="1:15" x14ac:dyDescent="0.25">
      <c r="A103" t="s">
        <v>505</v>
      </c>
      <c r="B103">
        <v>3</v>
      </c>
      <c r="C103" t="s">
        <v>505</v>
      </c>
      <c r="D103">
        <v>3</v>
      </c>
      <c r="E103">
        <f t="shared" si="11"/>
        <v>0</v>
      </c>
      <c r="F103">
        <f t="shared" si="12"/>
        <v>0</v>
      </c>
      <c r="G103">
        <v>3</v>
      </c>
      <c r="H103">
        <f t="shared" si="13"/>
        <v>3</v>
      </c>
      <c r="I103" t="str">
        <f t="shared" si="14"/>
        <v/>
      </c>
      <c r="K103">
        <f t="shared" si="17"/>
        <v>257</v>
      </c>
      <c r="L103" t="s">
        <v>236</v>
      </c>
      <c r="M103">
        <v>3</v>
      </c>
      <c r="N103" t="str">
        <f t="shared" si="15"/>
        <v>Adjusted CS site-specific factor 7 (2004-2017 varying by schema)</v>
      </c>
      <c r="O103" t="str">
        <f t="shared" si="16"/>
        <v xml:space="preserve">    @ 257 CS7SITE        $char3.  /* Adjusted CS site-specific factor 7 (2004-2017 varying by schema) */ </v>
      </c>
    </row>
    <row r="104" spans="1:15" x14ac:dyDescent="0.25">
      <c r="A104" t="s">
        <v>506</v>
      </c>
      <c r="B104">
        <v>3</v>
      </c>
      <c r="C104" t="s">
        <v>506</v>
      </c>
      <c r="D104">
        <v>4</v>
      </c>
      <c r="E104">
        <f t="shared" si="11"/>
        <v>0</v>
      </c>
      <c r="F104">
        <f t="shared" si="12"/>
        <v>1</v>
      </c>
      <c r="G104">
        <v>4</v>
      </c>
      <c r="H104">
        <f t="shared" si="13"/>
        <v>4</v>
      </c>
      <c r="I104" t="str">
        <f t="shared" si="14"/>
        <v/>
      </c>
      <c r="K104">
        <f t="shared" si="17"/>
        <v>260</v>
      </c>
      <c r="L104" t="s">
        <v>238</v>
      </c>
      <c r="M104">
        <v>4</v>
      </c>
      <c r="N104" t="str">
        <f t="shared" si="15"/>
        <v>CS site-specific factor 9 (2004-2017 varying by schema)</v>
      </c>
      <c r="O104" t="str">
        <f t="shared" si="16"/>
        <v xml:space="preserve">    @ 260 CS9SITE        $char4.  /* CS site-specific factor 9 (2004-2017 varying by schema) */ </v>
      </c>
    </row>
    <row r="105" spans="1:15" x14ac:dyDescent="0.25">
      <c r="A105" t="s">
        <v>507</v>
      </c>
      <c r="B105">
        <v>3</v>
      </c>
      <c r="C105" t="s">
        <v>507</v>
      </c>
      <c r="D105">
        <v>4</v>
      </c>
      <c r="E105">
        <f t="shared" si="11"/>
        <v>0</v>
      </c>
      <c r="F105">
        <f t="shared" si="12"/>
        <v>1</v>
      </c>
      <c r="G105">
        <v>4</v>
      </c>
      <c r="H105">
        <f t="shared" si="13"/>
        <v>4</v>
      </c>
      <c r="I105" t="str">
        <f t="shared" si="14"/>
        <v/>
      </c>
      <c r="K105">
        <f t="shared" si="17"/>
        <v>264</v>
      </c>
      <c r="L105" t="s">
        <v>240</v>
      </c>
      <c r="M105">
        <v>4</v>
      </c>
      <c r="N105" t="str">
        <f t="shared" si="15"/>
        <v>CS site-specific factor 12 (2004-2017 varying by schema)</v>
      </c>
      <c r="O105" t="str">
        <f t="shared" si="16"/>
        <v xml:space="preserve">    @ 264 CS12SITE        $char4.  /* CS site-specific factor 12 (2004-2017 varying by schema) */ </v>
      </c>
    </row>
    <row r="106" spans="1:15" x14ac:dyDescent="0.25">
      <c r="A106" t="s">
        <v>508</v>
      </c>
      <c r="B106">
        <v>1</v>
      </c>
      <c r="C106" t="s">
        <v>508</v>
      </c>
      <c r="D106">
        <v>1</v>
      </c>
      <c r="E106">
        <f t="shared" si="11"/>
        <v>0</v>
      </c>
      <c r="F106">
        <f t="shared" si="12"/>
        <v>0</v>
      </c>
      <c r="G106">
        <v>1</v>
      </c>
      <c r="H106">
        <f t="shared" si="13"/>
        <v>1</v>
      </c>
      <c r="I106" t="str">
        <f t="shared" si="14"/>
        <v/>
      </c>
      <c r="K106">
        <f t="shared" si="17"/>
        <v>268</v>
      </c>
      <c r="L106" t="s">
        <v>242</v>
      </c>
      <c r="M106">
        <v>1</v>
      </c>
      <c r="N106" t="str">
        <f t="shared" si="15"/>
        <v>Derived HER2 Recode (2010+)</v>
      </c>
      <c r="O106" t="str">
        <f t="shared" si="16"/>
        <v xml:space="preserve">    @ 268 HER2        $char1.  /* Derived HER2 Recode (2010+) */ </v>
      </c>
    </row>
    <row r="107" spans="1:15" x14ac:dyDescent="0.25">
      <c r="A107" t="s">
        <v>509</v>
      </c>
      <c r="B107">
        <v>1</v>
      </c>
      <c r="C107" t="s">
        <v>509</v>
      </c>
      <c r="D107">
        <v>1</v>
      </c>
      <c r="E107">
        <f t="shared" si="11"/>
        <v>0</v>
      </c>
      <c r="F107">
        <f t="shared" si="12"/>
        <v>0</v>
      </c>
      <c r="G107">
        <v>1</v>
      </c>
      <c r="H107">
        <f t="shared" si="13"/>
        <v>1</v>
      </c>
      <c r="I107" t="str">
        <f t="shared" si="14"/>
        <v/>
      </c>
      <c r="K107">
        <f t="shared" si="17"/>
        <v>269</v>
      </c>
      <c r="L107" t="s">
        <v>244</v>
      </c>
      <c r="M107">
        <v>1</v>
      </c>
      <c r="N107" t="str">
        <f t="shared" si="15"/>
        <v>Breast Subtype (2010+)</v>
      </c>
      <c r="O107" t="str">
        <f t="shared" si="16"/>
        <v xml:space="preserve">    @ 269 BRST_SUB        $char1.  /* Breast Subtype (2010+) */ </v>
      </c>
    </row>
    <row r="108" spans="1:15" x14ac:dyDescent="0.25">
      <c r="A108" t="s">
        <v>510</v>
      </c>
      <c r="B108">
        <v>1</v>
      </c>
      <c r="C108" t="s">
        <v>510</v>
      </c>
      <c r="D108">
        <v>1</v>
      </c>
      <c r="E108">
        <f t="shared" si="11"/>
        <v>0</v>
      </c>
      <c r="F108">
        <f t="shared" si="12"/>
        <v>0</v>
      </c>
      <c r="G108">
        <v>2</v>
      </c>
      <c r="H108">
        <f t="shared" si="13"/>
        <v>2</v>
      </c>
      <c r="I108" t="str">
        <f t="shared" si="14"/>
        <v/>
      </c>
      <c r="K108">
        <f t="shared" si="17"/>
        <v>270</v>
      </c>
      <c r="L108" t="s">
        <v>246</v>
      </c>
      <c r="M108">
        <v>2</v>
      </c>
      <c r="N108" t="str">
        <f t="shared" si="15"/>
        <v>Lymphoma - Ann Arbor Stage (1983-2015)</v>
      </c>
      <c r="O108" t="str">
        <f t="shared" si="16"/>
        <v xml:space="preserve">    @ 270 ANNARBOR        $char2.  /* Lymphoma - Ann Arbor Stage (1983-2015) */ </v>
      </c>
    </row>
    <row r="109" spans="1:15" x14ac:dyDescent="0.25">
      <c r="A109" t="s">
        <v>511</v>
      </c>
      <c r="B109">
        <v>1</v>
      </c>
      <c r="C109" t="s">
        <v>511</v>
      </c>
      <c r="D109">
        <v>2</v>
      </c>
      <c r="E109">
        <f t="shared" si="11"/>
        <v>0</v>
      </c>
      <c r="F109">
        <f t="shared" si="12"/>
        <v>1</v>
      </c>
      <c r="G109">
        <v>2</v>
      </c>
      <c r="H109">
        <f t="shared" si="13"/>
        <v>2</v>
      </c>
      <c r="I109" t="str">
        <f t="shared" si="14"/>
        <v/>
      </c>
      <c r="K109">
        <f t="shared" si="17"/>
        <v>272</v>
      </c>
      <c r="L109" t="s">
        <v>248</v>
      </c>
      <c r="M109">
        <v>2</v>
      </c>
      <c r="N109" t="str">
        <f t="shared" si="15"/>
        <v>SEER Combined Mets at DX-bone (2010+)</v>
      </c>
      <c r="O109" t="str">
        <f t="shared" si="16"/>
        <v xml:space="preserve">    @ 272 CSMETSDXB_PUB        $char2.  /* SEER Combined Mets at DX-bone (2010+) */ </v>
      </c>
    </row>
    <row r="110" spans="1:15" x14ac:dyDescent="0.25">
      <c r="A110" t="s">
        <v>512</v>
      </c>
      <c r="B110">
        <v>1</v>
      </c>
      <c r="C110" t="s">
        <v>512</v>
      </c>
      <c r="D110">
        <v>2</v>
      </c>
      <c r="E110">
        <f t="shared" si="11"/>
        <v>0</v>
      </c>
      <c r="F110">
        <f t="shared" si="12"/>
        <v>1</v>
      </c>
      <c r="G110">
        <v>2</v>
      </c>
      <c r="H110">
        <f t="shared" si="13"/>
        <v>2</v>
      </c>
      <c r="I110" t="str">
        <f t="shared" si="14"/>
        <v/>
      </c>
      <c r="K110">
        <f t="shared" si="17"/>
        <v>274</v>
      </c>
      <c r="L110" t="s">
        <v>250</v>
      </c>
      <c r="M110">
        <v>2</v>
      </c>
      <c r="N110" t="str">
        <f t="shared" si="15"/>
        <v>SEER Combined Mets at DX-brain (2010+)</v>
      </c>
      <c r="O110" t="str">
        <f t="shared" si="16"/>
        <v xml:space="preserve">    @ 274 CSMETSDXBR_PUB        $char2.  /* SEER Combined Mets at DX-brain (2010+) */ </v>
      </c>
    </row>
    <row r="111" spans="1:15" x14ac:dyDescent="0.25">
      <c r="A111" t="s">
        <v>513</v>
      </c>
      <c r="B111">
        <v>1</v>
      </c>
      <c r="C111" t="s">
        <v>513</v>
      </c>
      <c r="D111">
        <v>2</v>
      </c>
      <c r="E111">
        <f t="shared" si="11"/>
        <v>0</v>
      </c>
      <c r="F111">
        <f t="shared" si="12"/>
        <v>1</v>
      </c>
      <c r="G111">
        <v>2</v>
      </c>
      <c r="H111">
        <f t="shared" si="13"/>
        <v>2</v>
      </c>
      <c r="I111" t="str">
        <f t="shared" si="14"/>
        <v/>
      </c>
      <c r="K111">
        <f t="shared" si="17"/>
        <v>276</v>
      </c>
      <c r="L111" t="s">
        <v>252</v>
      </c>
      <c r="M111">
        <v>2</v>
      </c>
      <c r="N111" t="str">
        <f t="shared" si="15"/>
        <v>SEER Combined Mets at DX-liver (2010+)</v>
      </c>
      <c r="O111" t="str">
        <f t="shared" si="16"/>
        <v xml:space="preserve">    @ 276 CSMETSDXLIV_PUB        $char2.  /* SEER Combined Mets at DX-liver (2010+) */ </v>
      </c>
    </row>
    <row r="112" spans="1:15" x14ac:dyDescent="0.25">
      <c r="A112" t="s">
        <v>514</v>
      </c>
      <c r="B112">
        <v>1</v>
      </c>
      <c r="C112" t="s">
        <v>514</v>
      </c>
      <c r="D112">
        <v>2</v>
      </c>
      <c r="E112">
        <f t="shared" si="11"/>
        <v>0</v>
      </c>
      <c r="F112">
        <f t="shared" si="12"/>
        <v>1</v>
      </c>
      <c r="G112">
        <v>2</v>
      </c>
      <c r="H112">
        <f t="shared" si="13"/>
        <v>2</v>
      </c>
      <c r="I112" t="str">
        <f t="shared" si="14"/>
        <v/>
      </c>
      <c r="K112">
        <f t="shared" si="17"/>
        <v>278</v>
      </c>
      <c r="L112" t="s">
        <v>254</v>
      </c>
      <c r="M112">
        <v>2</v>
      </c>
      <c r="N112" t="str">
        <f t="shared" si="15"/>
        <v>SEER Combined Mets at DX-lung (2010+)</v>
      </c>
      <c r="O112" t="str">
        <f t="shared" si="16"/>
        <v xml:space="preserve">    @ 278 CSMETSDXLUNG_PUB        $char2.  /* SEER Combined Mets at DX-lung (2010+) */ </v>
      </c>
    </row>
    <row r="113" spans="1:15" x14ac:dyDescent="0.25">
      <c r="A113" t="s">
        <v>515</v>
      </c>
      <c r="B113">
        <v>2</v>
      </c>
      <c r="C113" t="s">
        <v>515</v>
      </c>
      <c r="D113">
        <v>3</v>
      </c>
      <c r="E113">
        <f t="shared" si="11"/>
        <v>0</v>
      </c>
      <c r="F113">
        <f t="shared" si="12"/>
        <v>1</v>
      </c>
      <c r="G113">
        <v>3</v>
      </c>
      <c r="H113">
        <f t="shared" si="13"/>
        <v>3</v>
      </c>
      <c r="I113" t="str">
        <f t="shared" si="14"/>
        <v/>
      </c>
      <c r="K113">
        <f t="shared" si="17"/>
        <v>280</v>
      </c>
      <c r="L113" t="s">
        <v>256</v>
      </c>
      <c r="M113">
        <v>3</v>
      </c>
      <c r="N113" t="str">
        <f t="shared" si="15"/>
        <v>T value - based on AJCC 3rd (1988-2003)</v>
      </c>
      <c r="O113" t="str">
        <f t="shared" si="16"/>
        <v xml:space="preserve">    @ 280 T_VALUE        $char3.  /* T value - based on AJCC 3rd (1988-2003) */ </v>
      </c>
    </row>
    <row r="114" spans="1:15" x14ac:dyDescent="0.25">
      <c r="A114" t="s">
        <v>516</v>
      </c>
      <c r="B114">
        <v>2</v>
      </c>
      <c r="C114" t="s">
        <v>516</v>
      </c>
      <c r="D114">
        <v>3</v>
      </c>
      <c r="E114">
        <f t="shared" si="11"/>
        <v>0</v>
      </c>
      <c r="F114">
        <f t="shared" si="12"/>
        <v>1</v>
      </c>
      <c r="G114">
        <v>3</v>
      </c>
      <c r="H114">
        <f t="shared" si="13"/>
        <v>3</v>
      </c>
      <c r="I114" t="str">
        <f t="shared" si="14"/>
        <v/>
      </c>
      <c r="K114">
        <f t="shared" si="17"/>
        <v>283</v>
      </c>
      <c r="L114" t="s">
        <v>258</v>
      </c>
      <c r="M114">
        <v>3</v>
      </c>
      <c r="N114" t="str">
        <f t="shared" si="15"/>
        <v>N value - based on AJCC 3rd (1988-2003)</v>
      </c>
      <c r="O114" t="str">
        <f t="shared" si="16"/>
        <v xml:space="preserve">    @ 283 N_VALUE        $char3.  /* N value - based on AJCC 3rd (1988-2003) */ </v>
      </c>
    </row>
    <row r="115" spans="1:15" x14ac:dyDescent="0.25">
      <c r="A115" t="s">
        <v>517</v>
      </c>
      <c r="B115">
        <v>2</v>
      </c>
      <c r="C115" t="s">
        <v>517</v>
      </c>
      <c r="D115">
        <v>3</v>
      </c>
      <c r="E115">
        <f t="shared" si="11"/>
        <v>0</v>
      </c>
      <c r="F115">
        <f t="shared" si="12"/>
        <v>1</v>
      </c>
      <c r="G115">
        <v>3</v>
      </c>
      <c r="H115">
        <f t="shared" si="13"/>
        <v>3</v>
      </c>
      <c r="I115" t="str">
        <f t="shared" si="14"/>
        <v/>
      </c>
      <c r="K115">
        <f t="shared" si="17"/>
        <v>286</v>
      </c>
      <c r="L115" t="s">
        <v>260</v>
      </c>
      <c r="M115">
        <v>3</v>
      </c>
      <c r="N115" t="str">
        <f t="shared" si="15"/>
        <v>M value - based on AJCC 3rd (1988-2003)</v>
      </c>
      <c r="O115" t="str">
        <f t="shared" si="16"/>
        <v xml:space="preserve">    @ 286 M_VALUE        $char3.  /* M value - based on AJCC 3rd (1988-2003) */ </v>
      </c>
    </row>
    <row r="116" spans="1:15" x14ac:dyDescent="0.25">
      <c r="A116" t="s">
        <v>518</v>
      </c>
      <c r="B116">
        <v>2</v>
      </c>
      <c r="C116" t="s">
        <v>518</v>
      </c>
      <c r="D116">
        <v>1</v>
      </c>
      <c r="E116">
        <f t="shared" si="11"/>
        <v>0</v>
      </c>
      <c r="F116">
        <f t="shared" si="12"/>
        <v>-1</v>
      </c>
      <c r="G116">
        <v>2</v>
      </c>
      <c r="H116">
        <f t="shared" si="13"/>
        <v>2</v>
      </c>
      <c r="I116" t="str">
        <f t="shared" si="14"/>
        <v/>
      </c>
      <c r="K116">
        <f t="shared" si="17"/>
        <v>289</v>
      </c>
      <c r="L116" t="s">
        <v>262</v>
      </c>
      <c r="M116">
        <v>2</v>
      </c>
      <c r="N116" t="str">
        <f t="shared" si="15"/>
        <v>Total number of in situ/malignant tumors for patient</v>
      </c>
      <c r="O116" t="str">
        <f t="shared" si="16"/>
        <v xml:space="preserve">    @ 289 MALIGCOUNT        $char2.  /* Total number of in situ/malignant tumors for patient */ </v>
      </c>
    </row>
    <row r="117" spans="1:15" x14ac:dyDescent="0.25">
      <c r="A117" t="s">
        <v>519</v>
      </c>
      <c r="B117">
        <v>2</v>
      </c>
      <c r="C117" t="s">
        <v>519</v>
      </c>
      <c r="D117">
        <v>1</v>
      </c>
      <c r="E117">
        <f t="shared" si="11"/>
        <v>0</v>
      </c>
      <c r="F117">
        <f t="shared" si="12"/>
        <v>-1</v>
      </c>
      <c r="G117">
        <v>2</v>
      </c>
      <c r="H117">
        <f t="shared" si="13"/>
        <v>2</v>
      </c>
      <c r="I117" t="str">
        <f t="shared" si="14"/>
        <v/>
      </c>
      <c r="K117">
        <f t="shared" si="17"/>
        <v>291</v>
      </c>
      <c r="L117" t="s">
        <v>264</v>
      </c>
      <c r="M117">
        <v>2</v>
      </c>
      <c r="N117" t="str">
        <f t="shared" si="15"/>
        <v>Total number of benign/borderline tumors for patient</v>
      </c>
      <c r="O117" t="str">
        <f t="shared" si="16"/>
        <v xml:space="preserve">    @ 291 BENBORDCOUNT        $char2.  /* Total number of benign/borderline tumors for patient */ </v>
      </c>
    </row>
    <row r="118" spans="1:15" x14ac:dyDescent="0.25">
      <c r="A118" t="s">
        <v>560</v>
      </c>
      <c r="C118" t="s">
        <v>560</v>
      </c>
      <c r="D118">
        <v>2</v>
      </c>
      <c r="E118">
        <f t="shared" si="11"/>
        <v>0</v>
      </c>
      <c r="F118">
        <f t="shared" si="12"/>
        <v>2</v>
      </c>
      <c r="G118">
        <v>2</v>
      </c>
      <c r="H118">
        <f t="shared" si="13"/>
        <v>2</v>
      </c>
      <c r="I118" t="str">
        <f t="shared" si="14"/>
        <v/>
      </c>
      <c r="K118">
        <f t="shared" si="17"/>
        <v>293</v>
      </c>
      <c r="L118" t="s">
        <v>585</v>
      </c>
      <c r="M118">
        <v>2</v>
      </c>
      <c r="N118" t="str">
        <f t="shared" si="15"/>
        <v>Median household income inflation adj to 2022</v>
      </c>
      <c r="O118" t="str">
        <f t="shared" si="16"/>
        <v xml:space="preserve">    @ 293 XMHIIA        $char2.  /* Median household income inflation adj to 2022 */ </v>
      </c>
    </row>
    <row r="119" spans="1:15" x14ac:dyDescent="0.25">
      <c r="A119" t="s">
        <v>561</v>
      </c>
      <c r="C119" t="s">
        <v>561</v>
      </c>
      <c r="D119">
        <v>2</v>
      </c>
      <c r="E119">
        <f t="shared" si="11"/>
        <v>0</v>
      </c>
      <c r="F119">
        <f t="shared" si="12"/>
        <v>2</v>
      </c>
      <c r="G119">
        <v>2</v>
      </c>
      <c r="H119">
        <f t="shared" si="13"/>
        <v>2</v>
      </c>
      <c r="I119" t="str">
        <f t="shared" si="14"/>
        <v/>
      </c>
      <c r="K119">
        <f t="shared" si="17"/>
        <v>295</v>
      </c>
      <c r="L119" t="s">
        <v>584</v>
      </c>
      <c r="M119">
        <v>2</v>
      </c>
      <c r="N119" t="str">
        <f t="shared" si="15"/>
        <v>Rural-Urban Continuum Code</v>
      </c>
      <c r="O119" t="str">
        <f t="shared" si="16"/>
        <v xml:space="preserve">    @ 295 XRUCC        $char2.  /* Rural-Urban Continuum Code */ </v>
      </c>
    </row>
  </sheetData>
  <conditionalFormatting sqref="F1:F104857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20E2-2BBA-4DC3-91E7-5448800B6956}">
  <dimension ref="A1:F120"/>
  <sheetViews>
    <sheetView topLeftCell="A16" workbookViewId="0">
      <selection activeCell="E37" sqref="E37"/>
    </sheetView>
  </sheetViews>
  <sheetFormatPr defaultRowHeight="15" x14ac:dyDescent="0.25"/>
  <cols>
    <col min="2" max="2" width="21" bestFit="1" customWidth="1"/>
    <col min="3" max="3" width="3.7109375" bestFit="1" customWidth="1"/>
    <col min="5" max="5" width="58.42578125" bestFit="1" customWidth="1"/>
  </cols>
  <sheetData>
    <row r="1" spans="1:6" x14ac:dyDescent="0.25">
      <c r="A1" t="s">
        <v>580</v>
      </c>
      <c r="B1" t="s">
        <v>583</v>
      </c>
      <c r="C1" t="s">
        <v>593</v>
      </c>
      <c r="D1" t="s">
        <v>581</v>
      </c>
      <c r="E1" t="s">
        <v>582</v>
      </c>
    </row>
    <row r="2" spans="1:6" x14ac:dyDescent="0.25">
      <c r="A2">
        <v>1</v>
      </c>
      <c r="B2" t="s">
        <v>0</v>
      </c>
      <c r="C2">
        <v>0</v>
      </c>
      <c r="D2">
        <v>8</v>
      </c>
      <c r="E2" t="s">
        <v>411</v>
      </c>
      <c r="F2" t="str">
        <f>_xlfn.CONCAT("    @ ", A2,IF(A2&lt;10,"   ", IF(A2&lt;100, "  "," ")),LEFT(B2&amp;REPT(" ",20),21),"$char",D2,".  /* ",E2," */ ")</f>
        <v xml:space="preserve">    @ 1   PUBCSNUM             $char8.  /* Patient ID */ </v>
      </c>
    </row>
    <row r="3" spans="1:6" x14ac:dyDescent="0.25">
      <c r="A3">
        <f>A2+D2</f>
        <v>9</v>
      </c>
      <c r="B3" t="s">
        <v>4</v>
      </c>
      <c r="C3">
        <f>C2+1</f>
        <v>1</v>
      </c>
      <c r="D3">
        <v>1</v>
      </c>
      <c r="E3" t="s">
        <v>412</v>
      </c>
      <c r="F3" t="str">
        <f t="shared" ref="F3:F66" si="0">_xlfn.CONCAT("    @ ", A3,IF(A3&lt;10,"   ", IF(A3&lt;100, "  "," ")),LEFT(B3&amp;REPT(" ",20),21),"$char",D3,".  /* ",E3," */ ")</f>
        <v xml:space="preserve">    @ 9   MAR_STAT             $char1.  /* Marital status at diagnosis */ </v>
      </c>
    </row>
    <row r="4" spans="1:6" x14ac:dyDescent="0.25">
      <c r="A4">
        <f t="shared" ref="A4:A67" si="1">A3+D3</f>
        <v>10</v>
      </c>
      <c r="B4" t="s">
        <v>6</v>
      </c>
      <c r="C4">
        <f t="shared" ref="C4:C67" si="2">C3+1</f>
        <v>2</v>
      </c>
      <c r="D4">
        <v>2</v>
      </c>
      <c r="E4" t="s">
        <v>413</v>
      </c>
      <c r="F4" t="str">
        <f t="shared" si="0"/>
        <v xml:space="preserve">    @ 10  RACE1V               $char2.  /* Race/ethnicity */ </v>
      </c>
    </row>
    <row r="5" spans="1:6" x14ac:dyDescent="0.25">
      <c r="A5">
        <f t="shared" si="1"/>
        <v>12</v>
      </c>
      <c r="B5" t="s">
        <v>10</v>
      </c>
      <c r="C5">
        <f t="shared" si="2"/>
        <v>3</v>
      </c>
      <c r="D5">
        <v>1</v>
      </c>
      <c r="E5" t="s">
        <v>414</v>
      </c>
      <c r="F5" t="str">
        <f t="shared" si="0"/>
        <v xml:space="preserve">    @ 12  SEX                  $char1.  /* Sex */ </v>
      </c>
    </row>
    <row r="6" spans="1:6" x14ac:dyDescent="0.25">
      <c r="A6">
        <f t="shared" si="1"/>
        <v>13</v>
      </c>
      <c r="B6" t="s">
        <v>12</v>
      </c>
      <c r="C6">
        <f t="shared" si="2"/>
        <v>4</v>
      </c>
      <c r="D6">
        <v>3</v>
      </c>
      <c r="E6" t="s">
        <v>533</v>
      </c>
      <c r="F6" t="str">
        <f t="shared" si="0"/>
        <v xml:space="preserve">    @ 13  AGE_DX               $char3.  /* Age recode with single ages and 90+ */ </v>
      </c>
    </row>
    <row r="7" spans="1:6" x14ac:dyDescent="0.25">
      <c r="A7">
        <f t="shared" si="1"/>
        <v>16</v>
      </c>
      <c r="B7" t="s">
        <v>14</v>
      </c>
      <c r="C7">
        <f t="shared" si="2"/>
        <v>5</v>
      </c>
      <c r="D7">
        <v>4</v>
      </c>
      <c r="E7" t="s">
        <v>586</v>
      </c>
      <c r="F7" t="str">
        <f t="shared" si="0"/>
        <v xml:space="preserve">    @ 16  YR_BRTH              $char4.  /* Year of birth */ </v>
      </c>
    </row>
    <row r="8" spans="1:6" x14ac:dyDescent="0.25">
      <c r="A8">
        <f t="shared" si="1"/>
        <v>20</v>
      </c>
      <c r="B8" t="s">
        <v>16</v>
      </c>
      <c r="C8">
        <f t="shared" si="2"/>
        <v>6</v>
      </c>
      <c r="D8">
        <v>2</v>
      </c>
      <c r="E8" t="s">
        <v>415</v>
      </c>
      <c r="F8" t="str">
        <f t="shared" si="0"/>
        <v xml:space="preserve">    @ 20  SEQ_NUM              $char2.  /* Sequence number */ </v>
      </c>
    </row>
    <row r="9" spans="1:6" x14ac:dyDescent="0.25">
      <c r="A9">
        <f t="shared" si="1"/>
        <v>22</v>
      </c>
      <c r="B9" t="s">
        <v>20</v>
      </c>
      <c r="C9">
        <f t="shared" si="2"/>
        <v>7</v>
      </c>
      <c r="D9">
        <v>3</v>
      </c>
      <c r="E9" t="s">
        <v>416</v>
      </c>
      <c r="F9" t="str">
        <f t="shared" si="0"/>
        <v xml:space="preserve">    @ 22  YEAR_DX              $char3.  /* Year of diagnosis */ </v>
      </c>
    </row>
    <row r="10" spans="1:6" x14ac:dyDescent="0.25">
      <c r="A10">
        <f t="shared" si="1"/>
        <v>25</v>
      </c>
      <c r="B10" t="s">
        <v>22</v>
      </c>
      <c r="C10">
        <f t="shared" si="2"/>
        <v>8</v>
      </c>
      <c r="D10">
        <v>3</v>
      </c>
      <c r="E10" t="s">
        <v>417</v>
      </c>
      <c r="F10" t="str">
        <f t="shared" si="0"/>
        <v xml:space="preserve">    @ 25  PRIMSITE             $char3.  /* Primary Site */ </v>
      </c>
    </row>
    <row r="11" spans="1:6" x14ac:dyDescent="0.25">
      <c r="A11">
        <f t="shared" si="1"/>
        <v>28</v>
      </c>
      <c r="B11" t="s">
        <v>24</v>
      </c>
      <c r="C11">
        <f t="shared" si="2"/>
        <v>9</v>
      </c>
      <c r="D11">
        <v>1</v>
      </c>
      <c r="E11" t="s">
        <v>418</v>
      </c>
      <c r="F11" t="str">
        <f t="shared" si="0"/>
        <v xml:space="preserve">    @ 28  LATERAL              $char1.  /* Laterality */ </v>
      </c>
    </row>
    <row r="12" spans="1:6" x14ac:dyDescent="0.25">
      <c r="A12">
        <f t="shared" si="1"/>
        <v>29</v>
      </c>
      <c r="B12" t="s">
        <v>30</v>
      </c>
      <c r="C12">
        <f t="shared" si="2"/>
        <v>10</v>
      </c>
      <c r="D12">
        <v>4</v>
      </c>
      <c r="E12" t="s">
        <v>419</v>
      </c>
      <c r="F12" t="str">
        <f t="shared" si="0"/>
        <v xml:space="preserve">    @ 29  HISTO3V              $char4.  /* Histologic Type ICD-O-3 */ </v>
      </c>
    </row>
    <row r="13" spans="1:6" x14ac:dyDescent="0.25">
      <c r="A13">
        <f t="shared" si="1"/>
        <v>33</v>
      </c>
      <c r="B13" t="s">
        <v>32</v>
      </c>
      <c r="C13">
        <f t="shared" si="2"/>
        <v>11</v>
      </c>
      <c r="D13">
        <v>1</v>
      </c>
      <c r="E13" t="s">
        <v>420</v>
      </c>
      <c r="F13" t="str">
        <f t="shared" si="0"/>
        <v xml:space="preserve">    @ 33  BEHO3V               $char1.  /* Behavior code ICD-O-3 */ </v>
      </c>
    </row>
    <row r="14" spans="1:6" x14ac:dyDescent="0.25">
      <c r="A14">
        <f t="shared" si="1"/>
        <v>34</v>
      </c>
      <c r="B14" t="s">
        <v>34</v>
      </c>
      <c r="C14">
        <f t="shared" si="2"/>
        <v>12</v>
      </c>
      <c r="D14">
        <v>1</v>
      </c>
      <c r="E14" t="s">
        <v>421</v>
      </c>
      <c r="F14" t="str">
        <f t="shared" si="0"/>
        <v xml:space="preserve">    @ 34  GRADE                $char1.  /* Grade Recode (thru 2017) */ </v>
      </c>
    </row>
    <row r="15" spans="1:6" x14ac:dyDescent="0.25">
      <c r="A15">
        <f t="shared" si="1"/>
        <v>35</v>
      </c>
      <c r="B15" t="s">
        <v>36</v>
      </c>
      <c r="C15">
        <f t="shared" si="2"/>
        <v>13</v>
      </c>
      <c r="D15">
        <v>1</v>
      </c>
      <c r="E15" t="s">
        <v>422</v>
      </c>
      <c r="F15" t="str">
        <f t="shared" si="0"/>
        <v xml:space="preserve">    @ 35  DX_CONF              $char1.  /* Diagnostic Confirmation */ </v>
      </c>
    </row>
    <row r="16" spans="1:6" x14ac:dyDescent="0.25">
      <c r="A16">
        <f t="shared" si="1"/>
        <v>36</v>
      </c>
      <c r="B16" t="s">
        <v>38</v>
      </c>
      <c r="C16">
        <f t="shared" si="2"/>
        <v>14</v>
      </c>
      <c r="D16">
        <v>1</v>
      </c>
      <c r="E16" t="s">
        <v>423</v>
      </c>
      <c r="F16" t="str">
        <f t="shared" si="0"/>
        <v xml:space="preserve">    @ 36  REPT_SRC             $char1.  /* Type of Reporting Source */ </v>
      </c>
    </row>
    <row r="17" spans="1:6" x14ac:dyDescent="0.25">
      <c r="A17">
        <f t="shared" si="1"/>
        <v>37</v>
      </c>
      <c r="B17" t="s">
        <v>40</v>
      </c>
      <c r="C17">
        <f t="shared" si="2"/>
        <v>15</v>
      </c>
      <c r="D17">
        <v>4</v>
      </c>
      <c r="E17" t="s">
        <v>424</v>
      </c>
      <c r="F17" t="str">
        <f t="shared" si="0"/>
        <v xml:space="preserve">    @ 37  EOD10_SZ             $char4.  /* EOD 10 - size (1988-2003) */ </v>
      </c>
    </row>
    <row r="18" spans="1:6" x14ac:dyDescent="0.25">
      <c r="A18">
        <f t="shared" si="1"/>
        <v>41</v>
      </c>
      <c r="B18" t="s">
        <v>42</v>
      </c>
      <c r="C18">
        <f t="shared" si="2"/>
        <v>16</v>
      </c>
      <c r="D18">
        <v>3</v>
      </c>
      <c r="E18" t="s">
        <v>425</v>
      </c>
      <c r="F18" t="str">
        <f t="shared" si="0"/>
        <v xml:space="preserve">    @ 41  EOD10_EX             $char3.  /* EOD 10 - extent (1988-2003) */ </v>
      </c>
    </row>
    <row r="19" spans="1:6" x14ac:dyDescent="0.25">
      <c r="A19">
        <f t="shared" si="1"/>
        <v>44</v>
      </c>
      <c r="B19" t="s">
        <v>44</v>
      </c>
      <c r="C19">
        <f t="shared" si="2"/>
        <v>17</v>
      </c>
      <c r="D19">
        <v>3</v>
      </c>
      <c r="E19" t="s">
        <v>426</v>
      </c>
      <c r="F19" t="str">
        <f t="shared" si="0"/>
        <v xml:space="preserve">    @ 44  EOD10_PE             $char3.  /* EOD 10 - Prostate path ext (1995-2003) */ </v>
      </c>
    </row>
    <row r="20" spans="1:6" x14ac:dyDescent="0.25">
      <c r="A20">
        <f t="shared" si="1"/>
        <v>47</v>
      </c>
      <c r="B20" t="s">
        <v>46</v>
      </c>
      <c r="C20">
        <f t="shared" si="2"/>
        <v>18</v>
      </c>
      <c r="D20">
        <v>2</v>
      </c>
      <c r="E20" t="s">
        <v>427</v>
      </c>
      <c r="F20" t="str">
        <f t="shared" si="0"/>
        <v xml:space="preserve">    @ 47  EOD10_ND             $char2.  /* EOD 10 - nodes (1988-2003) */ </v>
      </c>
    </row>
    <row r="21" spans="1:6" x14ac:dyDescent="0.25">
      <c r="A21">
        <f t="shared" si="1"/>
        <v>49</v>
      </c>
      <c r="B21" t="s">
        <v>48</v>
      </c>
      <c r="C21">
        <f t="shared" si="2"/>
        <v>19</v>
      </c>
      <c r="D21">
        <v>2</v>
      </c>
      <c r="E21" t="s">
        <v>536</v>
      </c>
      <c r="F21" t="str">
        <f t="shared" si="0"/>
        <v xml:space="preserve">    @ 49  EOD10_PN             $char2.  /* Regional nodes positive (1988+) */ </v>
      </c>
    </row>
    <row r="22" spans="1:6" x14ac:dyDescent="0.25">
      <c r="A22">
        <f t="shared" si="1"/>
        <v>51</v>
      </c>
      <c r="B22" t="s">
        <v>50</v>
      </c>
      <c r="C22">
        <f t="shared" si="2"/>
        <v>20</v>
      </c>
      <c r="D22">
        <v>2</v>
      </c>
      <c r="E22" t="s">
        <v>537</v>
      </c>
      <c r="F22" t="str">
        <f t="shared" si="0"/>
        <v xml:space="preserve">    @ 51  EOD10_NE             $char2.  /* Regional nodes examined (1988+) */ </v>
      </c>
    </row>
    <row r="23" spans="1:6" x14ac:dyDescent="0.25">
      <c r="A23">
        <f t="shared" si="1"/>
        <v>53</v>
      </c>
      <c r="B23" t="s">
        <v>58</v>
      </c>
      <c r="C23">
        <f t="shared" si="2"/>
        <v>21</v>
      </c>
      <c r="D23">
        <v>1</v>
      </c>
      <c r="E23" t="s">
        <v>428</v>
      </c>
      <c r="F23" t="str">
        <f t="shared" si="0"/>
        <v xml:space="preserve">    @ 53  EOD_CODE             $char1.  /* Coding system-EOD (1973-2003) */ </v>
      </c>
    </row>
    <row r="24" spans="1:6" x14ac:dyDescent="0.25">
      <c r="A24">
        <f t="shared" si="1"/>
        <v>54</v>
      </c>
      <c r="B24" t="s">
        <v>60</v>
      </c>
      <c r="C24">
        <f t="shared" si="2"/>
        <v>22</v>
      </c>
      <c r="D24">
        <v>2</v>
      </c>
      <c r="E24" t="s">
        <v>429</v>
      </c>
      <c r="F24" t="str">
        <f t="shared" si="0"/>
        <v xml:space="preserve">    @ 54  TUMOR_1V             $char2.  /* Tumor marker 1 (1990-2003) */ </v>
      </c>
    </row>
    <row r="25" spans="1:6" x14ac:dyDescent="0.25">
      <c r="A25">
        <f t="shared" si="1"/>
        <v>56</v>
      </c>
      <c r="B25" t="s">
        <v>62</v>
      </c>
      <c r="C25">
        <f t="shared" si="2"/>
        <v>23</v>
      </c>
      <c r="D25">
        <v>2</v>
      </c>
      <c r="E25" t="s">
        <v>430</v>
      </c>
      <c r="F25" t="str">
        <f t="shared" si="0"/>
        <v xml:space="preserve">    @ 56  TUMOR_2V             $char2.  /* Tumor marker 2 (1990-2003) */ </v>
      </c>
    </row>
    <row r="26" spans="1:6" x14ac:dyDescent="0.25">
      <c r="A26">
        <f t="shared" si="1"/>
        <v>58</v>
      </c>
      <c r="B26" t="s">
        <v>64</v>
      </c>
      <c r="C26">
        <f t="shared" si="2"/>
        <v>24</v>
      </c>
      <c r="D26">
        <v>2</v>
      </c>
      <c r="E26" t="s">
        <v>431</v>
      </c>
      <c r="F26" t="str">
        <f t="shared" si="0"/>
        <v xml:space="preserve">    @ 58  TUMOR_3V             $char2.  /* Tumor marker 3 (1998-2003) */ </v>
      </c>
    </row>
    <row r="27" spans="1:6" x14ac:dyDescent="0.25">
      <c r="A27">
        <f t="shared" si="1"/>
        <v>60</v>
      </c>
      <c r="B27" t="s">
        <v>66</v>
      </c>
      <c r="C27">
        <f t="shared" si="2"/>
        <v>25</v>
      </c>
      <c r="D27">
        <v>4</v>
      </c>
      <c r="E27" t="s">
        <v>432</v>
      </c>
      <c r="F27" t="str">
        <f t="shared" si="0"/>
        <v xml:space="preserve">    @ 60  CSTUMSIZ             $char4.  /* CS tumor size (2004-2015) */ </v>
      </c>
    </row>
    <row r="28" spans="1:6" x14ac:dyDescent="0.25">
      <c r="A28">
        <f t="shared" si="1"/>
        <v>64</v>
      </c>
      <c r="B28" t="s">
        <v>68</v>
      </c>
      <c r="C28">
        <f t="shared" si="2"/>
        <v>26</v>
      </c>
      <c r="D28">
        <v>4</v>
      </c>
      <c r="E28" t="s">
        <v>433</v>
      </c>
      <c r="F28" t="str">
        <f t="shared" si="0"/>
        <v xml:space="preserve">    @ 64  CSEXTEN              $char4.  /* CS extension (2004-2015) */ </v>
      </c>
    </row>
    <row r="29" spans="1:6" x14ac:dyDescent="0.25">
      <c r="A29">
        <f t="shared" si="1"/>
        <v>68</v>
      </c>
      <c r="B29" t="s">
        <v>70</v>
      </c>
      <c r="C29">
        <f t="shared" si="2"/>
        <v>27</v>
      </c>
      <c r="D29">
        <v>4</v>
      </c>
      <c r="E29" t="s">
        <v>434</v>
      </c>
      <c r="F29" t="str">
        <f t="shared" si="0"/>
        <v xml:space="preserve">    @ 68  CSLYMPHN             $char4.  /* CS lymph nodes (2004-2015) */ </v>
      </c>
    </row>
    <row r="30" spans="1:6" x14ac:dyDescent="0.25">
      <c r="A30">
        <f t="shared" si="1"/>
        <v>72</v>
      </c>
      <c r="B30" t="s">
        <v>72</v>
      </c>
      <c r="C30">
        <f t="shared" si="2"/>
        <v>28</v>
      </c>
      <c r="D30">
        <v>3</v>
      </c>
      <c r="E30" t="s">
        <v>435</v>
      </c>
      <c r="F30" t="str">
        <f t="shared" si="0"/>
        <v xml:space="preserve">    @ 72  CSMETSDX             $char3.  /* CS mets at dx (2004-2015) */ </v>
      </c>
    </row>
    <row r="31" spans="1:6" x14ac:dyDescent="0.25">
      <c r="A31">
        <f t="shared" si="1"/>
        <v>75</v>
      </c>
      <c r="B31" t="s">
        <v>74</v>
      </c>
      <c r="C31">
        <f t="shared" si="2"/>
        <v>29</v>
      </c>
      <c r="D31">
        <v>4</v>
      </c>
      <c r="E31" t="s">
        <v>436</v>
      </c>
      <c r="F31" t="str">
        <f t="shared" si="0"/>
        <v xml:space="preserve">    @ 75  CS1SITE              $char4.  /* CS site-specific factor 1 (2004-2017 varying by schema) */ </v>
      </c>
    </row>
    <row r="32" spans="1:6" x14ac:dyDescent="0.25">
      <c r="A32">
        <f t="shared" si="1"/>
        <v>79</v>
      </c>
      <c r="B32" t="s">
        <v>76</v>
      </c>
      <c r="C32">
        <f t="shared" si="2"/>
        <v>30</v>
      </c>
      <c r="D32">
        <v>4</v>
      </c>
      <c r="E32" t="s">
        <v>437</v>
      </c>
      <c r="F32" t="str">
        <f t="shared" si="0"/>
        <v xml:space="preserve">    @ 79  CS2SITE              $char4.  /* CS site-specific factor 2 (2004-2017 varying by schema) */ </v>
      </c>
    </row>
    <row r="33" spans="1:6" x14ac:dyDescent="0.25">
      <c r="A33">
        <f t="shared" si="1"/>
        <v>83</v>
      </c>
      <c r="B33" t="s">
        <v>78</v>
      </c>
      <c r="C33">
        <f t="shared" si="2"/>
        <v>31</v>
      </c>
      <c r="D33">
        <v>4</v>
      </c>
      <c r="E33" t="s">
        <v>438</v>
      </c>
      <c r="F33" t="str">
        <f t="shared" si="0"/>
        <v xml:space="preserve">    @ 83  CS3SITE              $char4.  /* CS site-specific factor 3 (2004-2017 varying by schema) */ </v>
      </c>
    </row>
    <row r="34" spans="1:6" x14ac:dyDescent="0.25">
      <c r="A34">
        <f t="shared" si="1"/>
        <v>87</v>
      </c>
      <c r="B34" t="s">
        <v>80</v>
      </c>
      <c r="C34">
        <f t="shared" si="2"/>
        <v>32</v>
      </c>
      <c r="D34">
        <v>4</v>
      </c>
      <c r="E34" t="s">
        <v>439</v>
      </c>
      <c r="F34" t="str">
        <f t="shared" si="0"/>
        <v xml:space="preserve">    @ 87  CS4SITE              $char4.  /* CS site-specific factor 4 (2004-2017 varying by schema) */ </v>
      </c>
    </row>
    <row r="35" spans="1:6" x14ac:dyDescent="0.25">
      <c r="A35">
        <f t="shared" si="1"/>
        <v>91</v>
      </c>
      <c r="B35" t="s">
        <v>82</v>
      </c>
      <c r="C35">
        <f t="shared" si="2"/>
        <v>33</v>
      </c>
      <c r="D35">
        <v>4</v>
      </c>
      <c r="E35" t="s">
        <v>440</v>
      </c>
      <c r="F35" t="str">
        <f t="shared" si="0"/>
        <v xml:space="preserve">    @ 91  CS5SITE              $char4.  /* CS site-specific factor 5 (2004-2017 varying by schema) */ </v>
      </c>
    </row>
    <row r="36" spans="1:6" x14ac:dyDescent="0.25">
      <c r="A36">
        <f t="shared" si="1"/>
        <v>95</v>
      </c>
      <c r="B36" t="s">
        <v>84</v>
      </c>
      <c r="C36">
        <f t="shared" si="2"/>
        <v>34</v>
      </c>
      <c r="D36">
        <v>4</v>
      </c>
      <c r="E36" t="s">
        <v>441</v>
      </c>
      <c r="F36" t="str">
        <f t="shared" si="0"/>
        <v xml:space="preserve">    @ 95  CS6SITE              $char4.  /* CS site-specific factor 6 (2004-2017 varying by schema) */ </v>
      </c>
    </row>
    <row r="37" spans="1:6" x14ac:dyDescent="0.25">
      <c r="A37">
        <f t="shared" si="1"/>
        <v>99</v>
      </c>
      <c r="B37" t="s">
        <v>86</v>
      </c>
      <c r="C37">
        <f t="shared" si="2"/>
        <v>35</v>
      </c>
      <c r="D37">
        <v>4</v>
      </c>
      <c r="E37" t="s">
        <v>442</v>
      </c>
      <c r="F37" t="str">
        <f t="shared" si="0"/>
        <v xml:space="preserve">    @ 99  CS25SITE             $char4.  /* CS site-specific factor 25 (2004-2017 varying by schema) */ </v>
      </c>
    </row>
    <row r="38" spans="1:6" x14ac:dyDescent="0.25">
      <c r="A38">
        <f t="shared" si="1"/>
        <v>103</v>
      </c>
      <c r="B38" t="s">
        <v>88</v>
      </c>
      <c r="C38">
        <f t="shared" si="2"/>
        <v>36</v>
      </c>
      <c r="D38">
        <v>3</v>
      </c>
      <c r="E38" t="s">
        <v>443</v>
      </c>
      <c r="F38" t="str">
        <f t="shared" si="0"/>
        <v xml:space="preserve">    @ 103 DAJCCT               $char3.  /* Derived AJCC T, 6th ed (2004-2015) */ </v>
      </c>
    </row>
    <row r="39" spans="1:6" x14ac:dyDescent="0.25">
      <c r="A39">
        <f t="shared" si="1"/>
        <v>106</v>
      </c>
      <c r="B39" t="s">
        <v>90</v>
      </c>
      <c r="C39">
        <f t="shared" si="2"/>
        <v>37</v>
      </c>
      <c r="D39">
        <v>3</v>
      </c>
      <c r="E39" t="s">
        <v>444</v>
      </c>
      <c r="F39" t="str">
        <f t="shared" si="0"/>
        <v xml:space="preserve">    @ 106 DAJCCN               $char3.  /* Derived AJCC N, 6th ed (2004-2015) */ </v>
      </c>
    </row>
    <row r="40" spans="1:6" x14ac:dyDescent="0.25">
      <c r="A40">
        <f t="shared" si="1"/>
        <v>109</v>
      </c>
      <c r="B40" t="s">
        <v>92</v>
      </c>
      <c r="C40">
        <f t="shared" si="2"/>
        <v>38</v>
      </c>
      <c r="D40">
        <v>3</v>
      </c>
      <c r="E40" t="s">
        <v>445</v>
      </c>
      <c r="F40" t="str">
        <f t="shared" si="0"/>
        <v xml:space="preserve">    @ 109 DAJCCM               $char3.  /* Derived AJCC M, 6th ed (2004-2015) */ </v>
      </c>
    </row>
    <row r="41" spans="1:6" x14ac:dyDescent="0.25">
      <c r="A41">
        <f t="shared" si="1"/>
        <v>112</v>
      </c>
      <c r="B41" t="s">
        <v>94</v>
      </c>
      <c r="C41">
        <f t="shared" si="2"/>
        <v>39</v>
      </c>
      <c r="D41">
        <v>3</v>
      </c>
      <c r="E41" t="s">
        <v>446</v>
      </c>
      <c r="F41" t="str">
        <f t="shared" si="0"/>
        <v xml:space="preserve">    @ 112 DAJCCSTG             $char3.  /* Derived AJCC Stage Group, 6th ed (2004-2015) */ </v>
      </c>
    </row>
    <row r="42" spans="1:6" x14ac:dyDescent="0.25">
      <c r="A42">
        <f t="shared" si="1"/>
        <v>115</v>
      </c>
      <c r="B42" t="s">
        <v>98</v>
      </c>
      <c r="C42">
        <f t="shared" si="2"/>
        <v>40</v>
      </c>
      <c r="D42">
        <v>2</v>
      </c>
      <c r="E42" t="s">
        <v>540</v>
      </c>
      <c r="F42" t="str">
        <f t="shared" si="0"/>
        <v xml:space="preserve">    @ 115 DSS2000S             $char2.  /* SEER Combined Summary Stage 2000 (2004-2017) */ </v>
      </c>
    </row>
    <row r="43" spans="1:6" x14ac:dyDescent="0.25">
      <c r="A43">
        <f t="shared" si="1"/>
        <v>117</v>
      </c>
      <c r="B43" t="s">
        <v>102</v>
      </c>
      <c r="C43">
        <f t="shared" si="2"/>
        <v>41</v>
      </c>
      <c r="D43">
        <v>2</v>
      </c>
      <c r="E43" t="s">
        <v>447</v>
      </c>
      <c r="F43" t="str">
        <f t="shared" si="0"/>
        <v xml:space="preserve">    @ 117 CSVFIRST             $char2.  /* CS version input original (2004-2015) */ </v>
      </c>
    </row>
    <row r="44" spans="1:6" x14ac:dyDescent="0.25">
      <c r="A44">
        <f t="shared" si="1"/>
        <v>119</v>
      </c>
      <c r="B44" t="s">
        <v>104</v>
      </c>
      <c r="C44">
        <f t="shared" si="2"/>
        <v>42</v>
      </c>
      <c r="D44">
        <v>2</v>
      </c>
      <c r="E44" t="s">
        <v>448</v>
      </c>
      <c r="F44" t="str">
        <f t="shared" si="0"/>
        <v xml:space="preserve">    @ 119 CSVLATES             $char2.  /* CS version derived (2004-2015) */ </v>
      </c>
    </row>
    <row r="45" spans="1:6" x14ac:dyDescent="0.25">
      <c r="A45">
        <f t="shared" si="1"/>
        <v>121</v>
      </c>
      <c r="B45" t="s">
        <v>106</v>
      </c>
      <c r="C45">
        <f t="shared" si="2"/>
        <v>43</v>
      </c>
      <c r="D45">
        <v>2</v>
      </c>
      <c r="E45" t="s">
        <v>449</v>
      </c>
      <c r="F45" t="str">
        <f t="shared" si="0"/>
        <v xml:space="preserve">    @ 121 CSVCURRENT           $char2.  /* CS version input current (2004-2015) */ </v>
      </c>
    </row>
    <row r="46" spans="1:6" x14ac:dyDescent="0.25">
      <c r="A46">
        <f t="shared" si="1"/>
        <v>123</v>
      </c>
      <c r="B46" t="s">
        <v>108</v>
      </c>
      <c r="C46">
        <f t="shared" si="2"/>
        <v>44</v>
      </c>
      <c r="D46">
        <v>2</v>
      </c>
      <c r="E46" t="s">
        <v>450</v>
      </c>
      <c r="F46" t="str">
        <f t="shared" si="0"/>
        <v xml:space="preserve">    @ 123 SURGPRIF             $char2.  /* RX Summ--Surg Prim Site (1998+) */ </v>
      </c>
    </row>
    <row r="47" spans="1:6" x14ac:dyDescent="0.25">
      <c r="A47">
        <f t="shared" si="1"/>
        <v>125</v>
      </c>
      <c r="B47" t="s">
        <v>110</v>
      </c>
      <c r="C47">
        <f t="shared" si="2"/>
        <v>45</v>
      </c>
      <c r="D47">
        <v>2</v>
      </c>
      <c r="E47" t="s">
        <v>451</v>
      </c>
      <c r="F47" t="str">
        <f t="shared" si="0"/>
        <v xml:space="preserve">    @ 125 SURGSCOF             $char2.  /* RX Summ--Scope Reg LN Sur (2003+) */ </v>
      </c>
    </row>
    <row r="48" spans="1:6" x14ac:dyDescent="0.25">
      <c r="A48">
        <f t="shared" si="1"/>
        <v>127</v>
      </c>
      <c r="B48" t="s">
        <v>112</v>
      </c>
      <c r="C48">
        <f t="shared" si="2"/>
        <v>46</v>
      </c>
      <c r="D48">
        <v>2</v>
      </c>
      <c r="E48" t="s">
        <v>452</v>
      </c>
      <c r="F48" t="str">
        <f t="shared" si="0"/>
        <v xml:space="preserve">    @ 127 SURGSITF             $char2.  /* RX Summ--Surg Oth Reg/Dis (2003+) */ </v>
      </c>
    </row>
    <row r="49" spans="1:6" x14ac:dyDescent="0.25">
      <c r="A49">
        <f t="shared" si="1"/>
        <v>129</v>
      </c>
      <c r="B49" t="s">
        <v>114</v>
      </c>
      <c r="C49">
        <f t="shared" si="2"/>
        <v>47</v>
      </c>
      <c r="D49">
        <v>3</v>
      </c>
      <c r="E49" t="s">
        <v>569</v>
      </c>
      <c r="F49" t="str">
        <f t="shared" si="0"/>
        <v xml:space="preserve">    @ 129 NUMNODES             $char3.  /* RX Summ--Reg LN Examined (1998-2002) */ </v>
      </c>
    </row>
    <row r="50" spans="1:6" x14ac:dyDescent="0.25">
      <c r="A50">
        <f t="shared" si="1"/>
        <v>132</v>
      </c>
      <c r="B50" t="s">
        <v>116</v>
      </c>
      <c r="C50">
        <f t="shared" si="2"/>
        <v>48</v>
      </c>
      <c r="D50">
        <v>1</v>
      </c>
      <c r="E50" t="s">
        <v>453</v>
      </c>
      <c r="F50" t="str">
        <f t="shared" si="0"/>
        <v xml:space="preserve">    @ 132 NO_SURG              $char1.  /* Reason no cancer-directed surgery */ </v>
      </c>
    </row>
    <row r="51" spans="1:6" x14ac:dyDescent="0.25">
      <c r="A51">
        <f t="shared" si="1"/>
        <v>133</v>
      </c>
      <c r="B51" t="s">
        <v>118</v>
      </c>
      <c r="C51">
        <f t="shared" si="2"/>
        <v>49</v>
      </c>
      <c r="D51">
        <v>3</v>
      </c>
      <c r="E51" t="s">
        <v>454</v>
      </c>
      <c r="F51" t="str">
        <f t="shared" si="0"/>
        <v xml:space="preserve">    @ 133 SS_SURG              $char3.  /* Site specific surgery (1973-1997 varying detail by year and site) */ </v>
      </c>
    </row>
    <row r="52" spans="1:6" x14ac:dyDescent="0.25">
      <c r="A52">
        <f t="shared" si="1"/>
        <v>136</v>
      </c>
      <c r="B52" t="s">
        <v>120</v>
      </c>
      <c r="C52">
        <f t="shared" si="2"/>
        <v>50</v>
      </c>
      <c r="D52">
        <v>2</v>
      </c>
      <c r="E52" t="s">
        <v>455</v>
      </c>
      <c r="F52" t="str">
        <f t="shared" si="0"/>
        <v xml:space="preserve">    @ 136 SURGSCOP             $char2.  /* Scope of reg lymph nd surg (1998-2002) */ </v>
      </c>
    </row>
    <row r="53" spans="1:6" x14ac:dyDescent="0.25">
      <c r="A53">
        <f t="shared" si="1"/>
        <v>138</v>
      </c>
      <c r="B53" t="s">
        <v>122</v>
      </c>
      <c r="C53">
        <f t="shared" si="2"/>
        <v>51</v>
      </c>
      <c r="D53">
        <v>2</v>
      </c>
      <c r="E53" t="s">
        <v>456</v>
      </c>
      <c r="F53" t="str">
        <f t="shared" si="0"/>
        <v xml:space="preserve">    @ 138 SURGSITE             $char2.  /* Surgery of oth reg/dis sites (1998-2002) */ </v>
      </c>
    </row>
    <row r="54" spans="1:6" x14ac:dyDescent="0.25">
      <c r="A54">
        <f t="shared" si="1"/>
        <v>140</v>
      </c>
      <c r="B54" t="s">
        <v>124</v>
      </c>
      <c r="C54">
        <f t="shared" si="2"/>
        <v>52</v>
      </c>
      <c r="D54">
        <v>2</v>
      </c>
      <c r="E54" t="s">
        <v>457</v>
      </c>
      <c r="F54" t="str">
        <f t="shared" si="0"/>
        <v xml:space="preserve">    @ 140 REC_NO               $char2.  /* Record number recode */ </v>
      </c>
    </row>
    <row r="55" spans="1:6" x14ac:dyDescent="0.25">
      <c r="A55">
        <f t="shared" si="1"/>
        <v>142</v>
      </c>
      <c r="B55" t="s">
        <v>128</v>
      </c>
      <c r="C55">
        <f t="shared" si="2"/>
        <v>53</v>
      </c>
      <c r="D55">
        <v>2</v>
      </c>
      <c r="E55" t="s">
        <v>458</v>
      </c>
      <c r="F55" t="str">
        <f t="shared" si="0"/>
        <v xml:space="preserve">    @ 142 AGE_1REC             $char2.  /* Age recode with &lt;1 year olds */ </v>
      </c>
    </row>
    <row r="56" spans="1:6" x14ac:dyDescent="0.25">
      <c r="A56">
        <f t="shared" si="1"/>
        <v>144</v>
      </c>
      <c r="B56" t="s">
        <v>130</v>
      </c>
      <c r="C56">
        <f t="shared" si="2"/>
        <v>54</v>
      </c>
      <c r="D56">
        <v>2</v>
      </c>
      <c r="E56" t="s">
        <v>459</v>
      </c>
      <c r="F56" t="str">
        <f t="shared" si="0"/>
        <v xml:space="preserve">    @ 144 SITERWHO             $char2.  /* Site recode ICD-O-3/WHO 2008 */ </v>
      </c>
    </row>
    <row r="57" spans="1:6" x14ac:dyDescent="0.25">
      <c r="A57">
        <f t="shared" si="1"/>
        <v>146</v>
      </c>
      <c r="B57" t="s">
        <v>136</v>
      </c>
      <c r="C57">
        <f t="shared" si="2"/>
        <v>55</v>
      </c>
      <c r="D57">
        <v>3</v>
      </c>
      <c r="E57" t="s">
        <v>460</v>
      </c>
      <c r="F57" t="str">
        <f t="shared" si="0"/>
        <v xml:space="preserve">    @ 146 ICCC3WHO             $char3.  /* ICCC site recode 3rd edition/IARC 2017 */ </v>
      </c>
    </row>
    <row r="58" spans="1:6" x14ac:dyDescent="0.25">
      <c r="A58">
        <f t="shared" si="1"/>
        <v>149</v>
      </c>
      <c r="B58" t="s">
        <v>138</v>
      </c>
      <c r="C58">
        <f t="shared" si="2"/>
        <v>56</v>
      </c>
      <c r="D58">
        <v>3</v>
      </c>
      <c r="E58" t="s">
        <v>461</v>
      </c>
      <c r="F58" t="str">
        <f t="shared" si="0"/>
        <v xml:space="preserve">    @ 149 ICCC3XWHO            $char3.  /* ICCC site recode extended 3rd edition/IARC 2017 */ </v>
      </c>
    </row>
    <row r="59" spans="1:6" x14ac:dyDescent="0.25">
      <c r="A59">
        <f t="shared" si="1"/>
        <v>152</v>
      </c>
      <c r="B59" t="s">
        <v>140</v>
      </c>
      <c r="C59">
        <f t="shared" si="2"/>
        <v>57</v>
      </c>
      <c r="D59">
        <v>1</v>
      </c>
      <c r="E59" t="s">
        <v>462</v>
      </c>
      <c r="F59" t="str">
        <f t="shared" si="0"/>
        <v xml:space="preserve">    @ 152 BEHTREND             $char1.  /* Behavior recode for analysis */ </v>
      </c>
    </row>
    <row r="60" spans="1:6" x14ac:dyDescent="0.25">
      <c r="A60">
        <f t="shared" si="1"/>
        <v>153</v>
      </c>
      <c r="B60" t="s">
        <v>142</v>
      </c>
      <c r="C60">
        <f t="shared" si="2"/>
        <v>58</v>
      </c>
      <c r="D60">
        <v>2</v>
      </c>
      <c r="E60" t="s">
        <v>463</v>
      </c>
      <c r="F60" t="str">
        <f t="shared" si="0"/>
        <v xml:space="preserve">    @ 153 HISTREC              $char2.  /* Histology recode - broad groupings */ </v>
      </c>
    </row>
    <row r="61" spans="1:6" x14ac:dyDescent="0.25">
      <c r="A61">
        <f t="shared" si="1"/>
        <v>155</v>
      </c>
      <c r="B61" t="s">
        <v>144</v>
      </c>
      <c r="C61">
        <f t="shared" si="2"/>
        <v>59</v>
      </c>
      <c r="D61">
        <v>2</v>
      </c>
      <c r="E61" t="s">
        <v>570</v>
      </c>
      <c r="F61" t="str">
        <f t="shared" si="0"/>
        <v xml:space="preserve">    @ 155 HISTRECB             $char2.  /* SEER Brain and CNS Recode */ </v>
      </c>
    </row>
    <row r="62" spans="1:6" x14ac:dyDescent="0.25">
      <c r="A62">
        <f t="shared" si="1"/>
        <v>157</v>
      </c>
      <c r="B62" t="s">
        <v>146</v>
      </c>
      <c r="C62">
        <f t="shared" si="2"/>
        <v>60</v>
      </c>
      <c r="D62">
        <v>3</v>
      </c>
      <c r="E62" t="s">
        <v>464</v>
      </c>
      <c r="F62" t="str">
        <f t="shared" si="0"/>
        <v xml:space="preserve">    @ 157 CS0204SCHEMA         $char3.  /* TNM 7/CS v0204+ Schema (thru 2017) */ </v>
      </c>
    </row>
    <row r="63" spans="1:6" x14ac:dyDescent="0.25">
      <c r="A63">
        <f t="shared" si="1"/>
        <v>160</v>
      </c>
      <c r="B63" t="s">
        <v>148</v>
      </c>
      <c r="C63">
        <f t="shared" si="2"/>
        <v>61</v>
      </c>
      <c r="D63">
        <v>1</v>
      </c>
      <c r="E63" t="s">
        <v>466</v>
      </c>
      <c r="F63" t="str">
        <f t="shared" si="0"/>
        <v xml:space="preserve">    @ 160 RAC_RECA             $char1.  /* Race recode (White, Black, Other) */ </v>
      </c>
    </row>
    <row r="64" spans="1:6" x14ac:dyDescent="0.25">
      <c r="A64">
        <f t="shared" si="1"/>
        <v>161</v>
      </c>
      <c r="B64" t="s">
        <v>150</v>
      </c>
      <c r="C64">
        <f t="shared" si="2"/>
        <v>62</v>
      </c>
      <c r="D64">
        <v>1</v>
      </c>
      <c r="E64" t="s">
        <v>465</v>
      </c>
      <c r="F64" t="str">
        <f t="shared" si="0"/>
        <v xml:space="preserve">    @ 161 RAC_RECY             $char1.  /* Race recode (W, B, AI, API) */ </v>
      </c>
    </row>
    <row r="65" spans="1:6" x14ac:dyDescent="0.25">
      <c r="A65">
        <f t="shared" si="1"/>
        <v>162</v>
      </c>
      <c r="B65" t="s">
        <v>152</v>
      </c>
      <c r="C65">
        <f t="shared" si="2"/>
        <v>63</v>
      </c>
      <c r="D65">
        <v>1</v>
      </c>
      <c r="E65" t="s">
        <v>467</v>
      </c>
      <c r="F65" t="str">
        <f t="shared" si="0"/>
        <v xml:space="preserve">    @ 162 ORIGRECB             $char1.  /* Origin recode NHIA (Hispanic, Non-Hisp) */ </v>
      </c>
    </row>
    <row r="66" spans="1:6" x14ac:dyDescent="0.25">
      <c r="A66">
        <f t="shared" si="1"/>
        <v>163</v>
      </c>
      <c r="B66" t="s">
        <v>154</v>
      </c>
      <c r="C66">
        <f t="shared" si="2"/>
        <v>64</v>
      </c>
      <c r="D66">
        <v>2</v>
      </c>
      <c r="E66" t="s">
        <v>468</v>
      </c>
      <c r="F66" t="str">
        <f t="shared" si="0"/>
        <v xml:space="preserve">    @ 163 HST_STGA             $char2.  /* SEER historic stage A (1973-2015) */ </v>
      </c>
    </row>
    <row r="67" spans="1:6" x14ac:dyDescent="0.25">
      <c r="A67">
        <f t="shared" si="1"/>
        <v>165</v>
      </c>
      <c r="B67" t="s">
        <v>156</v>
      </c>
      <c r="C67">
        <f t="shared" si="2"/>
        <v>65</v>
      </c>
      <c r="D67">
        <v>3</v>
      </c>
      <c r="E67" t="s">
        <v>469</v>
      </c>
      <c r="F67" t="str">
        <f t="shared" ref="F67:F120" si="3">_xlfn.CONCAT("    @ ", A67,IF(A67&lt;10,"   ", IF(A67&lt;100, "  "," ")),LEFT(B67&amp;REPT(" ",20),21),"$char",D67,".  /* ",E67," */ ")</f>
        <v xml:space="preserve">    @ 165 AJCC_STG             $char3.  /* AJCC stage 3rd edition (1988-2003) */ </v>
      </c>
    </row>
    <row r="68" spans="1:6" x14ac:dyDescent="0.25">
      <c r="A68">
        <f t="shared" ref="A68:A120" si="4">A67+D67</f>
        <v>168</v>
      </c>
      <c r="B68" t="s">
        <v>158</v>
      </c>
      <c r="C68">
        <f t="shared" ref="C68:C120" si="5">C67+1</f>
        <v>66</v>
      </c>
      <c r="D68">
        <v>3</v>
      </c>
      <c r="E68" t="s">
        <v>470</v>
      </c>
      <c r="F68" t="str">
        <f t="shared" si="3"/>
        <v xml:space="preserve">    @ 168 AJ_3SEER             $char3.  /* SEER modified AJCC stage 3rd (1988-2003) */ </v>
      </c>
    </row>
    <row r="69" spans="1:6" x14ac:dyDescent="0.25">
      <c r="A69">
        <f t="shared" si="4"/>
        <v>171</v>
      </c>
      <c r="B69" t="s">
        <v>162</v>
      </c>
      <c r="C69">
        <f t="shared" si="5"/>
        <v>67</v>
      </c>
      <c r="D69">
        <v>2</v>
      </c>
      <c r="E69" t="s">
        <v>541</v>
      </c>
      <c r="F69" t="str">
        <f t="shared" si="3"/>
        <v xml:space="preserve">    @ 171 SSSM2KPZ             $char2.  /* Combined Summary Stage (2004+) */ </v>
      </c>
    </row>
    <row r="70" spans="1:6" x14ac:dyDescent="0.25">
      <c r="A70">
        <f t="shared" si="4"/>
        <v>173</v>
      </c>
      <c r="B70" t="s">
        <v>164</v>
      </c>
      <c r="C70">
        <f t="shared" si="5"/>
        <v>68</v>
      </c>
      <c r="D70">
        <v>1</v>
      </c>
      <c r="E70" t="s">
        <v>472</v>
      </c>
      <c r="F70" t="str">
        <f t="shared" si="3"/>
        <v xml:space="preserve">    @ 173 FIRSTPRM             $char1.  /* First malignant primary indicator */ </v>
      </c>
    </row>
    <row r="71" spans="1:6" x14ac:dyDescent="0.25">
      <c r="A71">
        <f t="shared" si="4"/>
        <v>174</v>
      </c>
      <c r="B71" t="s">
        <v>168</v>
      </c>
      <c r="C71">
        <f t="shared" si="5"/>
        <v>69</v>
      </c>
      <c r="D71">
        <v>3</v>
      </c>
      <c r="E71" t="s">
        <v>473</v>
      </c>
      <c r="F71" t="str">
        <f t="shared" si="3"/>
        <v xml:space="preserve">    @ 174 CODPUB               $char3.  /* COD to site recode */ </v>
      </c>
    </row>
    <row r="72" spans="1:6" x14ac:dyDescent="0.25">
      <c r="A72">
        <f t="shared" si="4"/>
        <v>177</v>
      </c>
      <c r="B72" t="s">
        <v>170</v>
      </c>
      <c r="C72">
        <f t="shared" si="5"/>
        <v>70</v>
      </c>
      <c r="D72">
        <v>3</v>
      </c>
      <c r="E72" t="s">
        <v>474</v>
      </c>
      <c r="F72" t="str">
        <f t="shared" si="3"/>
        <v xml:space="preserve">    @ 177 CODPUBKM             $char3.  /* COD to site rec KM */ </v>
      </c>
    </row>
    <row r="73" spans="1:6" x14ac:dyDescent="0.25">
      <c r="A73">
        <f t="shared" si="4"/>
        <v>180</v>
      </c>
      <c r="B73" t="s">
        <v>172</v>
      </c>
      <c r="C73">
        <f t="shared" si="5"/>
        <v>71</v>
      </c>
      <c r="D73">
        <v>1</v>
      </c>
      <c r="E73" t="s">
        <v>475</v>
      </c>
      <c r="F73" t="str">
        <f t="shared" si="3"/>
        <v xml:space="preserve">    @ 180 STAT_REC             $char1.  /* Vital status recode (study cutoff used) */ </v>
      </c>
    </row>
    <row r="74" spans="1:6" x14ac:dyDescent="0.25">
      <c r="A74">
        <f t="shared" si="4"/>
        <v>181</v>
      </c>
      <c r="B74" t="s">
        <v>174</v>
      </c>
      <c r="C74">
        <f t="shared" si="5"/>
        <v>72</v>
      </c>
      <c r="D74">
        <v>1</v>
      </c>
      <c r="E74" t="s">
        <v>476</v>
      </c>
      <c r="F74" t="str">
        <f t="shared" si="3"/>
        <v xml:space="preserve">    @ 181 IHSLINK              $char1.  /* IHS Link */ </v>
      </c>
    </row>
    <row r="75" spans="1:6" x14ac:dyDescent="0.25">
      <c r="A75">
        <f t="shared" si="4"/>
        <v>182</v>
      </c>
      <c r="B75" t="s">
        <v>176</v>
      </c>
      <c r="C75">
        <f t="shared" si="5"/>
        <v>73</v>
      </c>
      <c r="D75">
        <v>2</v>
      </c>
      <c r="E75" t="s">
        <v>471</v>
      </c>
      <c r="F75" t="str">
        <f t="shared" si="3"/>
        <v xml:space="preserve">    @ 182 SUMM2K               $char2.  /* Summary stage 2000 (1998-2017) */ </v>
      </c>
    </row>
    <row r="76" spans="1:6" x14ac:dyDescent="0.25">
      <c r="A76">
        <f t="shared" si="4"/>
        <v>184</v>
      </c>
      <c r="B76" t="s">
        <v>178</v>
      </c>
      <c r="C76">
        <f t="shared" si="5"/>
        <v>74</v>
      </c>
      <c r="D76">
        <v>3</v>
      </c>
      <c r="E76" t="s">
        <v>477</v>
      </c>
      <c r="F76" t="str">
        <f t="shared" si="3"/>
        <v xml:space="preserve">    @ 184 AYASITERWHO          $char3.  /* AYA site recode 2020 Revision */ </v>
      </c>
    </row>
    <row r="77" spans="1:6" x14ac:dyDescent="0.25">
      <c r="A77">
        <f t="shared" si="4"/>
        <v>187</v>
      </c>
      <c r="B77" t="s">
        <v>180</v>
      </c>
      <c r="C77">
        <f t="shared" si="5"/>
        <v>75</v>
      </c>
      <c r="D77">
        <v>2</v>
      </c>
      <c r="E77" t="s">
        <v>478</v>
      </c>
      <c r="F77" t="str">
        <f t="shared" si="3"/>
        <v xml:space="preserve">    @ 187 LYMSUBRWHO           $char2.  /* Lymphoid neoplasm recode 2021 Revision */ </v>
      </c>
    </row>
    <row r="78" spans="1:6" x14ac:dyDescent="0.25">
      <c r="A78">
        <f t="shared" si="4"/>
        <v>189</v>
      </c>
      <c r="B78" t="s">
        <v>182</v>
      </c>
      <c r="C78">
        <f t="shared" si="5"/>
        <v>76</v>
      </c>
      <c r="D78">
        <v>1</v>
      </c>
      <c r="E78" t="s">
        <v>479</v>
      </c>
      <c r="F78" t="str">
        <f t="shared" si="3"/>
        <v xml:space="preserve">    @ 189 VSRTSADX             $char1.  /* SEER cause-specific death classification */ </v>
      </c>
    </row>
    <row r="79" spans="1:6" x14ac:dyDescent="0.25">
      <c r="A79">
        <f t="shared" si="4"/>
        <v>190</v>
      </c>
      <c r="B79" t="s">
        <v>184</v>
      </c>
      <c r="C79">
        <f t="shared" si="5"/>
        <v>77</v>
      </c>
      <c r="D79">
        <v>1</v>
      </c>
      <c r="E79" t="s">
        <v>480</v>
      </c>
      <c r="F79" t="str">
        <f t="shared" si="3"/>
        <v xml:space="preserve">    @ 190 ODTHCLASS            $char1.  /* SEER other cause of death classification */ </v>
      </c>
    </row>
    <row r="80" spans="1:6" x14ac:dyDescent="0.25">
      <c r="A80">
        <f t="shared" si="4"/>
        <v>191</v>
      </c>
      <c r="B80" t="s">
        <v>186</v>
      </c>
      <c r="C80">
        <f t="shared" si="5"/>
        <v>78</v>
      </c>
      <c r="D80">
        <v>2</v>
      </c>
      <c r="E80" t="s">
        <v>481</v>
      </c>
      <c r="F80" t="str">
        <f t="shared" si="3"/>
        <v xml:space="preserve">    @ 191 CSTSEVAL             $char2.  /* CS Tumor Size/Ext Eval (2004-2015) */ </v>
      </c>
    </row>
    <row r="81" spans="1:6" x14ac:dyDescent="0.25">
      <c r="A81">
        <f t="shared" si="4"/>
        <v>193</v>
      </c>
      <c r="B81" t="s">
        <v>188</v>
      </c>
      <c r="C81">
        <f t="shared" si="5"/>
        <v>79</v>
      </c>
      <c r="D81">
        <v>2</v>
      </c>
      <c r="E81" t="s">
        <v>482</v>
      </c>
      <c r="F81" t="str">
        <f t="shared" si="3"/>
        <v xml:space="preserve">    @ 193 CSRGEVAL             $char2.  /* CS Reg Node Eval (2004-2015) */ </v>
      </c>
    </row>
    <row r="82" spans="1:6" x14ac:dyDescent="0.25">
      <c r="A82">
        <f t="shared" si="4"/>
        <v>195</v>
      </c>
      <c r="B82" t="s">
        <v>190</v>
      </c>
      <c r="C82">
        <f t="shared" si="5"/>
        <v>80</v>
      </c>
      <c r="D82">
        <v>2</v>
      </c>
      <c r="E82" t="s">
        <v>483</v>
      </c>
      <c r="F82" t="str">
        <f t="shared" si="3"/>
        <v xml:space="preserve">    @ 195 CSMTEVAL             $char2.  /* CS Mets Eval (2004-2015) */ </v>
      </c>
    </row>
    <row r="83" spans="1:6" x14ac:dyDescent="0.25">
      <c r="A83">
        <f t="shared" si="4"/>
        <v>197</v>
      </c>
      <c r="B83" t="s">
        <v>192</v>
      </c>
      <c r="C83">
        <f t="shared" si="5"/>
        <v>81</v>
      </c>
      <c r="D83">
        <v>1</v>
      </c>
      <c r="E83" t="s">
        <v>484</v>
      </c>
      <c r="F83" t="str">
        <f t="shared" si="3"/>
        <v xml:space="preserve">    @ 197 INTPRIM              $char1.  /* Primary by international rules */ </v>
      </c>
    </row>
    <row r="84" spans="1:6" x14ac:dyDescent="0.25">
      <c r="A84">
        <f t="shared" si="4"/>
        <v>198</v>
      </c>
      <c r="B84" t="s">
        <v>194</v>
      </c>
      <c r="C84">
        <f t="shared" si="5"/>
        <v>82</v>
      </c>
      <c r="D84">
        <v>1</v>
      </c>
      <c r="E84" t="s">
        <v>485</v>
      </c>
      <c r="F84" t="str">
        <f t="shared" si="3"/>
        <v xml:space="preserve">    @ 198 ERSTATUS             $char1.  /* ER Status Recode Breast Cancer (1990+) */ </v>
      </c>
    </row>
    <row r="85" spans="1:6" x14ac:dyDescent="0.25">
      <c r="A85">
        <f t="shared" si="4"/>
        <v>199</v>
      </c>
      <c r="B85" t="s">
        <v>196</v>
      </c>
      <c r="C85">
        <f t="shared" si="5"/>
        <v>83</v>
      </c>
      <c r="D85">
        <v>1</v>
      </c>
      <c r="E85" t="s">
        <v>486</v>
      </c>
      <c r="F85" t="str">
        <f t="shared" si="3"/>
        <v xml:space="preserve">    @ 199 PRSTATUS             $char1.  /* PR Status Recode Breast Cancer (1990+) */ </v>
      </c>
    </row>
    <row r="86" spans="1:6" x14ac:dyDescent="0.25">
      <c r="A86">
        <f t="shared" si="4"/>
        <v>200</v>
      </c>
      <c r="B86" t="s">
        <v>198</v>
      </c>
      <c r="C86">
        <f t="shared" si="5"/>
        <v>84</v>
      </c>
      <c r="D86">
        <v>2</v>
      </c>
      <c r="E86" t="s">
        <v>487</v>
      </c>
      <c r="F86" t="str">
        <f t="shared" si="3"/>
        <v xml:space="preserve">    @ 200 CSSCHEMA             $char2.  /* CS Schema - AJCC 6th Edition */ </v>
      </c>
    </row>
    <row r="87" spans="1:6" x14ac:dyDescent="0.25">
      <c r="A87">
        <f t="shared" si="4"/>
        <v>202</v>
      </c>
      <c r="B87" t="s">
        <v>200</v>
      </c>
      <c r="C87">
        <f t="shared" si="5"/>
        <v>85</v>
      </c>
      <c r="D87">
        <v>4</v>
      </c>
      <c r="E87" t="s">
        <v>488</v>
      </c>
      <c r="F87" t="str">
        <f t="shared" si="3"/>
        <v xml:space="preserve">    @ 202 CS8SITE              $char4.  /* CS site-specific factor 8 (2004-2017 varying by schema) */ </v>
      </c>
    </row>
    <row r="88" spans="1:6" x14ac:dyDescent="0.25">
      <c r="A88">
        <f t="shared" si="4"/>
        <v>206</v>
      </c>
      <c r="B88" t="s">
        <v>202</v>
      </c>
      <c r="C88">
        <f t="shared" si="5"/>
        <v>86</v>
      </c>
      <c r="D88">
        <v>4</v>
      </c>
      <c r="E88" t="s">
        <v>489</v>
      </c>
      <c r="F88" t="str">
        <f t="shared" si="3"/>
        <v xml:space="preserve">    @ 206 CS10SITE             $char4.  /* CS site-specific factor 10 (2004-2017 varying by schema) */ </v>
      </c>
    </row>
    <row r="89" spans="1:6" x14ac:dyDescent="0.25">
      <c r="A89">
        <f t="shared" si="4"/>
        <v>210</v>
      </c>
      <c r="B89" t="s">
        <v>204</v>
      </c>
      <c r="C89">
        <f t="shared" si="5"/>
        <v>87</v>
      </c>
      <c r="D89">
        <v>4</v>
      </c>
      <c r="E89" t="s">
        <v>490</v>
      </c>
      <c r="F89" t="str">
        <f t="shared" si="3"/>
        <v xml:space="preserve">    @ 210 CS11SITE             $char4.  /* CS site-specific factor 11 (2004-2017 varying by schema) */ </v>
      </c>
    </row>
    <row r="90" spans="1:6" x14ac:dyDescent="0.25">
      <c r="A90">
        <f t="shared" si="4"/>
        <v>214</v>
      </c>
      <c r="B90" t="s">
        <v>206</v>
      </c>
      <c r="C90">
        <f t="shared" si="5"/>
        <v>88</v>
      </c>
      <c r="D90">
        <v>4</v>
      </c>
      <c r="E90" t="s">
        <v>491</v>
      </c>
      <c r="F90" t="str">
        <f t="shared" si="3"/>
        <v xml:space="preserve">    @ 214 CS13SITE             $char4.  /* CS site-specific factor 13 (2004-2017 varying by schema) */ </v>
      </c>
    </row>
    <row r="91" spans="1:6" x14ac:dyDescent="0.25">
      <c r="A91">
        <f t="shared" si="4"/>
        <v>218</v>
      </c>
      <c r="B91" t="s">
        <v>208</v>
      </c>
      <c r="C91">
        <f t="shared" si="5"/>
        <v>89</v>
      </c>
      <c r="D91">
        <v>4</v>
      </c>
      <c r="E91" t="s">
        <v>492</v>
      </c>
      <c r="F91" t="str">
        <f t="shared" si="3"/>
        <v xml:space="preserve">    @ 218 CS15SITE             $char4.  /* CS site-specific factor 15 (2004-2017 varying by schema) */ </v>
      </c>
    </row>
    <row r="92" spans="1:6" x14ac:dyDescent="0.25">
      <c r="A92">
        <f t="shared" si="4"/>
        <v>222</v>
      </c>
      <c r="B92" t="s">
        <v>210</v>
      </c>
      <c r="C92">
        <f t="shared" si="5"/>
        <v>90</v>
      </c>
      <c r="D92">
        <v>4</v>
      </c>
      <c r="E92" t="s">
        <v>493</v>
      </c>
      <c r="F92" t="str">
        <f t="shared" si="3"/>
        <v xml:space="preserve">    @ 222 CS16SITE             $char4.  /* CS site-specific factor 16 (2004-2017 varying by schema) */ </v>
      </c>
    </row>
    <row r="93" spans="1:6" x14ac:dyDescent="0.25">
      <c r="A93">
        <f t="shared" si="4"/>
        <v>226</v>
      </c>
      <c r="B93" t="s">
        <v>212</v>
      </c>
      <c r="C93">
        <f t="shared" si="5"/>
        <v>91</v>
      </c>
      <c r="D93">
        <v>2</v>
      </c>
      <c r="E93" t="s">
        <v>494</v>
      </c>
      <c r="F93" t="str">
        <f t="shared" si="3"/>
        <v xml:space="preserve">    @ 226 VASINV               $char2.  /* Lymph-vascular Invasion (2004+ varying by schema) */ </v>
      </c>
    </row>
    <row r="94" spans="1:6" x14ac:dyDescent="0.25">
      <c r="A94">
        <f t="shared" si="4"/>
        <v>228</v>
      </c>
      <c r="B94" t="s">
        <v>214</v>
      </c>
      <c r="C94">
        <f t="shared" si="5"/>
        <v>92</v>
      </c>
      <c r="D94">
        <v>4</v>
      </c>
      <c r="E94" t="s">
        <v>495</v>
      </c>
      <c r="F94" t="str">
        <f t="shared" si="3"/>
        <v xml:space="preserve">    @ 228 SRV_TIME_MON         $char4.  /* Survival months */ </v>
      </c>
    </row>
    <row r="95" spans="1:6" x14ac:dyDescent="0.25">
      <c r="A95">
        <f t="shared" si="4"/>
        <v>232</v>
      </c>
      <c r="B95" t="s">
        <v>216</v>
      </c>
      <c r="C95">
        <f t="shared" si="5"/>
        <v>93</v>
      </c>
      <c r="D95">
        <v>1</v>
      </c>
      <c r="E95" t="s">
        <v>496</v>
      </c>
      <c r="F95" t="str">
        <f t="shared" si="3"/>
        <v xml:space="preserve">    @ 232 SRV_TIME_MON_FLAG    $char1.  /* Survival months flag */ </v>
      </c>
    </row>
    <row r="96" spans="1:6" x14ac:dyDescent="0.25">
      <c r="A96">
        <f t="shared" si="4"/>
        <v>233</v>
      </c>
      <c r="B96" t="s">
        <v>220</v>
      </c>
      <c r="C96">
        <f t="shared" si="5"/>
        <v>94</v>
      </c>
      <c r="D96">
        <v>4</v>
      </c>
      <c r="E96" t="s">
        <v>497</v>
      </c>
      <c r="F96" t="str">
        <f t="shared" si="3"/>
        <v xml:space="preserve">    @ 233 DAJCC7T              $char4.  /* Derived AJCC T, 7th ed (2010-2015) */ </v>
      </c>
    </row>
    <row r="97" spans="1:6" x14ac:dyDescent="0.25">
      <c r="A97">
        <f t="shared" si="4"/>
        <v>237</v>
      </c>
      <c r="B97" t="s">
        <v>222</v>
      </c>
      <c r="C97">
        <f t="shared" si="5"/>
        <v>95</v>
      </c>
      <c r="D97">
        <v>4</v>
      </c>
      <c r="E97" t="s">
        <v>498</v>
      </c>
      <c r="F97" t="str">
        <f t="shared" si="3"/>
        <v xml:space="preserve">    @ 237 DAJCC7N              $char4.  /* Derived AJCC N, 7th ed (2010-2015) */ </v>
      </c>
    </row>
    <row r="98" spans="1:6" x14ac:dyDescent="0.25">
      <c r="A98">
        <f t="shared" si="4"/>
        <v>241</v>
      </c>
      <c r="B98" t="s">
        <v>224</v>
      </c>
      <c r="C98">
        <f t="shared" si="5"/>
        <v>96</v>
      </c>
      <c r="D98">
        <v>4</v>
      </c>
      <c r="E98" t="s">
        <v>499</v>
      </c>
      <c r="F98" t="str">
        <f t="shared" si="3"/>
        <v xml:space="preserve">    @ 241 DAJCC7M              $char4.  /* Derived AJCC M, 7th ed (2010-2015) */ </v>
      </c>
    </row>
    <row r="99" spans="1:6" x14ac:dyDescent="0.25">
      <c r="A99">
        <f t="shared" si="4"/>
        <v>245</v>
      </c>
      <c r="B99" t="s">
        <v>226</v>
      </c>
      <c r="C99">
        <f t="shared" si="5"/>
        <v>97</v>
      </c>
      <c r="D99">
        <v>4</v>
      </c>
      <c r="E99" t="s">
        <v>500</v>
      </c>
      <c r="F99" t="str">
        <f t="shared" si="3"/>
        <v xml:space="preserve">    @ 245 DAJCC7STG            $char4.  /* Derived AJCC Stage Group, 7th ed (2010-2015) */ </v>
      </c>
    </row>
    <row r="100" spans="1:6" x14ac:dyDescent="0.25">
      <c r="A100">
        <f t="shared" si="4"/>
        <v>249</v>
      </c>
      <c r="B100" t="s">
        <v>228</v>
      </c>
      <c r="C100">
        <f t="shared" si="5"/>
        <v>98</v>
      </c>
      <c r="D100">
        <v>3</v>
      </c>
      <c r="E100" t="s">
        <v>501</v>
      </c>
      <c r="F100" t="str">
        <f t="shared" si="3"/>
        <v xml:space="preserve">    @ 249 ADJTM_6VALUE         $char3.  /* Breast - Adjusted AJCC 6th T (1988-2015) */ </v>
      </c>
    </row>
    <row r="101" spans="1:6" x14ac:dyDescent="0.25">
      <c r="A101">
        <f t="shared" si="4"/>
        <v>252</v>
      </c>
      <c r="B101" t="s">
        <v>230</v>
      </c>
      <c r="C101">
        <f t="shared" si="5"/>
        <v>99</v>
      </c>
      <c r="D101">
        <v>3</v>
      </c>
      <c r="E101" t="s">
        <v>502</v>
      </c>
      <c r="F101" t="str">
        <f t="shared" si="3"/>
        <v xml:space="preserve">    @ 252 ADJNM_6VALUE         $char3.  /* Breast - Adjusted AJCC 6th N (1988-2015) */ </v>
      </c>
    </row>
    <row r="102" spans="1:6" x14ac:dyDescent="0.25">
      <c r="A102">
        <f t="shared" si="4"/>
        <v>255</v>
      </c>
      <c r="B102" t="s">
        <v>232</v>
      </c>
      <c r="C102">
        <f t="shared" si="5"/>
        <v>100</v>
      </c>
      <c r="D102">
        <v>3</v>
      </c>
      <c r="E102" t="s">
        <v>503</v>
      </c>
      <c r="F102" t="str">
        <f t="shared" si="3"/>
        <v xml:space="preserve">    @ 255 ADJM_6VALUE          $char3.  /* Breast - Adjusted AJCC 6th M (1988-2015) */ </v>
      </c>
    </row>
    <row r="103" spans="1:6" x14ac:dyDescent="0.25">
      <c r="A103">
        <f t="shared" si="4"/>
        <v>258</v>
      </c>
      <c r="B103" t="s">
        <v>234</v>
      </c>
      <c r="C103">
        <f t="shared" si="5"/>
        <v>101</v>
      </c>
      <c r="D103">
        <v>3</v>
      </c>
      <c r="E103" t="s">
        <v>504</v>
      </c>
      <c r="F103" t="str">
        <f t="shared" si="3"/>
        <v xml:space="preserve">    @ 258 ADJAJCCSTG           $char3.  /* Breast - Adjusted AJCC 6th Stage (1988-2015) */ </v>
      </c>
    </row>
    <row r="104" spans="1:6" x14ac:dyDescent="0.25">
      <c r="A104">
        <f t="shared" si="4"/>
        <v>261</v>
      </c>
      <c r="B104" t="s">
        <v>236</v>
      </c>
      <c r="C104">
        <f t="shared" si="5"/>
        <v>102</v>
      </c>
      <c r="D104">
        <v>3</v>
      </c>
      <c r="E104" t="s">
        <v>505</v>
      </c>
      <c r="F104" t="str">
        <f t="shared" si="3"/>
        <v xml:space="preserve">    @ 261 CS7SITE              $char3.  /* Adjusted CS site-specific factor 7 (2004-2017 varying by schema) */ </v>
      </c>
    </row>
    <row r="105" spans="1:6" x14ac:dyDescent="0.25">
      <c r="A105">
        <f t="shared" si="4"/>
        <v>264</v>
      </c>
      <c r="B105" t="s">
        <v>238</v>
      </c>
      <c r="C105">
        <f t="shared" si="5"/>
        <v>103</v>
      </c>
      <c r="D105">
        <v>4</v>
      </c>
      <c r="E105" t="s">
        <v>506</v>
      </c>
      <c r="F105" t="str">
        <f t="shared" si="3"/>
        <v xml:space="preserve">    @ 264 CS9SITE              $char4.  /* CS site-specific factor 9 (2004-2017 varying by schema) */ </v>
      </c>
    </row>
    <row r="106" spans="1:6" x14ac:dyDescent="0.25">
      <c r="A106">
        <f t="shared" si="4"/>
        <v>268</v>
      </c>
      <c r="B106" t="s">
        <v>240</v>
      </c>
      <c r="C106">
        <f t="shared" si="5"/>
        <v>104</v>
      </c>
      <c r="D106">
        <v>4</v>
      </c>
      <c r="E106" t="s">
        <v>507</v>
      </c>
      <c r="F106" t="str">
        <f t="shared" si="3"/>
        <v xml:space="preserve">    @ 268 CS12SITE             $char4.  /* CS site-specific factor 12 (2004-2017 varying by schema) */ </v>
      </c>
    </row>
    <row r="107" spans="1:6" x14ac:dyDescent="0.25">
      <c r="A107">
        <f t="shared" si="4"/>
        <v>272</v>
      </c>
      <c r="B107" t="s">
        <v>242</v>
      </c>
      <c r="C107">
        <f t="shared" si="5"/>
        <v>105</v>
      </c>
      <c r="D107">
        <v>1</v>
      </c>
      <c r="E107" t="s">
        <v>508</v>
      </c>
      <c r="F107" t="str">
        <f t="shared" si="3"/>
        <v xml:space="preserve">    @ 272 HER2                 $char1.  /* Derived HER2 Recode (2010+) */ </v>
      </c>
    </row>
    <row r="108" spans="1:6" x14ac:dyDescent="0.25">
      <c r="A108">
        <f t="shared" si="4"/>
        <v>273</v>
      </c>
      <c r="B108" t="s">
        <v>244</v>
      </c>
      <c r="C108">
        <f t="shared" si="5"/>
        <v>106</v>
      </c>
      <c r="D108">
        <v>1</v>
      </c>
      <c r="E108" t="s">
        <v>509</v>
      </c>
      <c r="F108" t="str">
        <f t="shared" si="3"/>
        <v xml:space="preserve">    @ 273 BRST_SUB             $char1.  /* Breast Subtype (2010+) */ </v>
      </c>
    </row>
    <row r="109" spans="1:6" x14ac:dyDescent="0.25">
      <c r="A109">
        <f t="shared" si="4"/>
        <v>274</v>
      </c>
      <c r="B109" t="s">
        <v>246</v>
      </c>
      <c r="C109">
        <f t="shared" si="5"/>
        <v>107</v>
      </c>
      <c r="D109">
        <v>2</v>
      </c>
      <c r="E109" t="s">
        <v>510</v>
      </c>
      <c r="F109" t="str">
        <f t="shared" si="3"/>
        <v xml:space="preserve">    @ 274 ANNARBOR             $char2.  /* Lymphoma - Ann Arbor Stage (1983-2015) */ </v>
      </c>
    </row>
    <row r="110" spans="1:6" x14ac:dyDescent="0.25">
      <c r="A110">
        <f t="shared" si="4"/>
        <v>276</v>
      </c>
      <c r="B110" t="s">
        <v>248</v>
      </c>
      <c r="C110">
        <f t="shared" si="5"/>
        <v>108</v>
      </c>
      <c r="D110">
        <v>2</v>
      </c>
      <c r="E110" t="s">
        <v>511</v>
      </c>
      <c r="F110" t="str">
        <f t="shared" si="3"/>
        <v xml:space="preserve">    @ 276 CSMETSDXB_PUB        $char2.  /* SEER Combined Mets at DX-bone (2010+) */ </v>
      </c>
    </row>
    <row r="111" spans="1:6" x14ac:dyDescent="0.25">
      <c r="A111">
        <f t="shared" si="4"/>
        <v>278</v>
      </c>
      <c r="B111" t="s">
        <v>250</v>
      </c>
      <c r="C111">
        <f t="shared" si="5"/>
        <v>109</v>
      </c>
      <c r="D111">
        <v>2</v>
      </c>
      <c r="E111" t="s">
        <v>512</v>
      </c>
      <c r="F111" t="str">
        <f t="shared" si="3"/>
        <v xml:space="preserve">    @ 278 CSMETSDXBR_PUB       $char2.  /* SEER Combined Mets at DX-brain (2010+) */ </v>
      </c>
    </row>
    <row r="112" spans="1:6" x14ac:dyDescent="0.25">
      <c r="A112">
        <f t="shared" si="4"/>
        <v>280</v>
      </c>
      <c r="B112" t="s">
        <v>252</v>
      </c>
      <c r="C112">
        <f t="shared" si="5"/>
        <v>110</v>
      </c>
      <c r="D112">
        <v>2</v>
      </c>
      <c r="E112" t="s">
        <v>513</v>
      </c>
      <c r="F112" t="str">
        <f t="shared" si="3"/>
        <v xml:space="preserve">    @ 280 CSMETSDXLIV_PUB      $char2.  /* SEER Combined Mets at DX-liver (2010+) */ </v>
      </c>
    </row>
    <row r="113" spans="1:6" x14ac:dyDescent="0.25">
      <c r="A113">
        <f t="shared" si="4"/>
        <v>282</v>
      </c>
      <c r="B113" t="s">
        <v>254</v>
      </c>
      <c r="C113">
        <f t="shared" si="5"/>
        <v>111</v>
      </c>
      <c r="D113">
        <v>2</v>
      </c>
      <c r="E113" t="s">
        <v>514</v>
      </c>
      <c r="F113" t="str">
        <f t="shared" si="3"/>
        <v xml:space="preserve">    @ 282 CSMETSDXLUNG_PUB     $char2.  /* SEER Combined Mets at DX-lung (2010+) */ </v>
      </c>
    </row>
    <row r="114" spans="1:6" x14ac:dyDescent="0.25">
      <c r="A114">
        <f t="shared" si="4"/>
        <v>284</v>
      </c>
      <c r="B114" t="s">
        <v>256</v>
      </c>
      <c r="C114">
        <f t="shared" si="5"/>
        <v>112</v>
      </c>
      <c r="D114">
        <v>3</v>
      </c>
      <c r="E114" t="s">
        <v>515</v>
      </c>
      <c r="F114" t="str">
        <f t="shared" si="3"/>
        <v xml:space="preserve">    @ 284 T_VALUE              $char3.  /* T value - based on AJCC 3rd (1988-2003) */ </v>
      </c>
    </row>
    <row r="115" spans="1:6" x14ac:dyDescent="0.25">
      <c r="A115">
        <f t="shared" si="4"/>
        <v>287</v>
      </c>
      <c r="B115" t="s">
        <v>258</v>
      </c>
      <c r="C115">
        <f t="shared" si="5"/>
        <v>113</v>
      </c>
      <c r="D115">
        <v>3</v>
      </c>
      <c r="E115" t="s">
        <v>516</v>
      </c>
      <c r="F115" t="str">
        <f t="shared" si="3"/>
        <v xml:space="preserve">    @ 287 N_VALUE              $char3.  /* N value - based on AJCC 3rd (1988-2003) */ </v>
      </c>
    </row>
    <row r="116" spans="1:6" x14ac:dyDescent="0.25">
      <c r="A116">
        <f t="shared" si="4"/>
        <v>290</v>
      </c>
      <c r="B116" t="s">
        <v>260</v>
      </c>
      <c r="C116">
        <f t="shared" si="5"/>
        <v>114</v>
      </c>
      <c r="D116">
        <v>3</v>
      </c>
      <c r="E116" t="s">
        <v>517</v>
      </c>
      <c r="F116" t="str">
        <f t="shared" si="3"/>
        <v xml:space="preserve">    @ 290 M_VALUE              $char3.  /* M value - based on AJCC 3rd (1988-2003) */ </v>
      </c>
    </row>
    <row r="117" spans="1:6" x14ac:dyDescent="0.25">
      <c r="A117">
        <f t="shared" si="4"/>
        <v>293</v>
      </c>
      <c r="B117" t="s">
        <v>262</v>
      </c>
      <c r="C117">
        <f t="shared" si="5"/>
        <v>115</v>
      </c>
      <c r="D117">
        <v>2</v>
      </c>
      <c r="E117" t="s">
        <v>518</v>
      </c>
      <c r="F117" t="str">
        <f t="shared" si="3"/>
        <v xml:space="preserve">    @ 293 MALIGCOUNT           $char2.  /* Total number of in situ/malignant tumors for patient */ </v>
      </c>
    </row>
    <row r="118" spans="1:6" x14ac:dyDescent="0.25">
      <c r="A118">
        <f t="shared" si="4"/>
        <v>295</v>
      </c>
      <c r="B118" t="s">
        <v>264</v>
      </c>
      <c r="C118">
        <f t="shared" si="5"/>
        <v>116</v>
      </c>
      <c r="D118">
        <v>2</v>
      </c>
      <c r="E118" t="s">
        <v>519</v>
      </c>
      <c r="F118" t="str">
        <f t="shared" si="3"/>
        <v xml:space="preserve">    @ 295 BENBORDCOUNT         $char2.  /* Total number of benign/borderline tumors for patient */ </v>
      </c>
    </row>
    <row r="119" spans="1:6" x14ac:dyDescent="0.25">
      <c r="A119">
        <f t="shared" si="4"/>
        <v>297</v>
      </c>
      <c r="B119" t="s">
        <v>585</v>
      </c>
      <c r="C119">
        <f t="shared" si="5"/>
        <v>117</v>
      </c>
      <c r="D119">
        <v>2</v>
      </c>
      <c r="E119" t="s">
        <v>560</v>
      </c>
      <c r="F119" t="str">
        <f t="shared" si="3"/>
        <v xml:space="preserve">    @ 297 XMHIIA               $char2.  /* Median household income inflation adj to 2022 */ </v>
      </c>
    </row>
    <row r="120" spans="1:6" x14ac:dyDescent="0.25">
      <c r="A120">
        <f t="shared" si="4"/>
        <v>299</v>
      </c>
      <c r="B120" t="s">
        <v>584</v>
      </c>
      <c r="C120">
        <f t="shared" si="5"/>
        <v>118</v>
      </c>
      <c r="D120">
        <v>2</v>
      </c>
      <c r="E120" t="s">
        <v>561</v>
      </c>
      <c r="F120" t="str">
        <f t="shared" si="3"/>
        <v xml:space="preserve">    @ 299 XRUCC                $char2.  /* Rural-Urban Continuum Code */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9D70-39ED-41CC-B1CD-D5AF3E423884}">
  <dimension ref="A1:B120"/>
  <sheetViews>
    <sheetView workbookViewId="0"/>
  </sheetViews>
  <sheetFormatPr defaultRowHeight="15" x14ac:dyDescent="0.25"/>
  <cols>
    <col min="1" max="1" width="58.42578125" bestFit="1" customWidth="1"/>
    <col min="2" max="2" width="10.85546875" bestFit="1" customWidth="1"/>
  </cols>
  <sheetData>
    <row r="1" spans="1:2" x14ac:dyDescent="0.25">
      <c r="A1" s="3" t="s">
        <v>588</v>
      </c>
      <c r="B1" s="3" t="s">
        <v>589</v>
      </c>
    </row>
    <row r="2" spans="1:2" x14ac:dyDescent="0.25">
      <c r="A2" s="6" t="s">
        <v>411</v>
      </c>
      <c r="B2" t="s">
        <v>592</v>
      </c>
    </row>
    <row r="3" spans="1:2" x14ac:dyDescent="0.25">
      <c r="A3" s="2" t="s">
        <v>412</v>
      </c>
      <c r="B3" t="s">
        <v>587</v>
      </c>
    </row>
    <row r="4" spans="1:2" x14ac:dyDescent="0.25">
      <c r="A4" s="2" t="s">
        <v>413</v>
      </c>
      <c r="B4" t="s">
        <v>587</v>
      </c>
    </row>
    <row r="5" spans="1:2" x14ac:dyDescent="0.25">
      <c r="A5" s="2" t="s">
        <v>414</v>
      </c>
      <c r="B5" t="s">
        <v>587</v>
      </c>
    </row>
    <row r="6" spans="1:2" x14ac:dyDescent="0.25">
      <c r="A6" s="4" t="s">
        <v>533</v>
      </c>
      <c r="B6" t="s">
        <v>590</v>
      </c>
    </row>
    <row r="7" spans="1:2" x14ac:dyDescent="0.25">
      <c r="A7" s="4" t="s">
        <v>586</v>
      </c>
      <c r="B7" t="s">
        <v>590</v>
      </c>
    </row>
    <row r="8" spans="1:2" x14ac:dyDescent="0.25">
      <c r="A8" s="2" t="s">
        <v>415</v>
      </c>
      <c r="B8" t="s">
        <v>587</v>
      </c>
    </row>
    <row r="9" spans="1:2" x14ac:dyDescent="0.25">
      <c r="A9" s="4" t="s">
        <v>416</v>
      </c>
      <c r="B9" t="s">
        <v>590</v>
      </c>
    </row>
    <row r="10" spans="1:2" x14ac:dyDescent="0.25">
      <c r="A10" s="2" t="s">
        <v>417</v>
      </c>
      <c r="B10" t="s">
        <v>587</v>
      </c>
    </row>
    <row r="11" spans="1:2" x14ac:dyDescent="0.25">
      <c r="A11" s="2" t="s">
        <v>418</v>
      </c>
      <c r="B11" t="s">
        <v>587</v>
      </c>
    </row>
    <row r="12" spans="1:2" x14ac:dyDescent="0.25">
      <c r="A12" s="2" t="s">
        <v>419</v>
      </c>
      <c r="B12" t="s">
        <v>587</v>
      </c>
    </row>
    <row r="13" spans="1:2" x14ac:dyDescent="0.25">
      <c r="A13" s="2" t="s">
        <v>420</v>
      </c>
      <c r="B13" t="s">
        <v>587</v>
      </c>
    </row>
    <row r="14" spans="1:2" x14ac:dyDescent="0.25">
      <c r="A14" s="2" t="s">
        <v>421</v>
      </c>
      <c r="B14" t="s">
        <v>587</v>
      </c>
    </row>
    <row r="15" spans="1:2" x14ac:dyDescent="0.25">
      <c r="A15" s="6" t="s">
        <v>422</v>
      </c>
      <c r="B15" t="s">
        <v>592</v>
      </c>
    </row>
    <row r="16" spans="1:2" x14ac:dyDescent="0.25">
      <c r="A16" s="2" t="s">
        <v>423</v>
      </c>
      <c r="B16" t="s">
        <v>587</v>
      </c>
    </row>
    <row r="17" spans="1:2" x14ac:dyDescent="0.25">
      <c r="A17" s="2" t="s">
        <v>424</v>
      </c>
      <c r="B17" t="s">
        <v>587</v>
      </c>
    </row>
    <row r="18" spans="1:2" x14ac:dyDescent="0.25">
      <c r="A18" s="2" t="s">
        <v>425</v>
      </c>
      <c r="B18" t="s">
        <v>587</v>
      </c>
    </row>
    <row r="19" spans="1:2" x14ac:dyDescent="0.25">
      <c r="A19" s="2" t="s">
        <v>426</v>
      </c>
      <c r="B19" t="s">
        <v>587</v>
      </c>
    </row>
    <row r="20" spans="1:2" x14ac:dyDescent="0.25">
      <c r="A20" s="2" t="s">
        <v>427</v>
      </c>
      <c r="B20" t="s">
        <v>587</v>
      </c>
    </row>
    <row r="21" spans="1:2" x14ac:dyDescent="0.25">
      <c r="A21" s="4" t="s">
        <v>536</v>
      </c>
      <c r="B21" t="s">
        <v>590</v>
      </c>
    </row>
    <row r="22" spans="1:2" x14ac:dyDescent="0.25">
      <c r="A22" s="4" t="s">
        <v>537</v>
      </c>
      <c r="B22" t="s">
        <v>590</v>
      </c>
    </row>
    <row r="23" spans="1:2" x14ac:dyDescent="0.25">
      <c r="A23" s="2" t="s">
        <v>428</v>
      </c>
      <c r="B23" t="s">
        <v>587</v>
      </c>
    </row>
    <row r="24" spans="1:2" x14ac:dyDescent="0.25">
      <c r="A24" s="2" t="s">
        <v>429</v>
      </c>
      <c r="B24" t="s">
        <v>587</v>
      </c>
    </row>
    <row r="25" spans="1:2" x14ac:dyDescent="0.25">
      <c r="A25" s="2" t="s">
        <v>430</v>
      </c>
      <c r="B25" t="s">
        <v>587</v>
      </c>
    </row>
    <row r="26" spans="1:2" x14ac:dyDescent="0.25">
      <c r="A26" s="2" t="s">
        <v>431</v>
      </c>
      <c r="B26" t="s">
        <v>587</v>
      </c>
    </row>
    <row r="27" spans="1:2" x14ac:dyDescent="0.25">
      <c r="A27" s="4" t="s">
        <v>432</v>
      </c>
      <c r="B27" t="s">
        <v>590</v>
      </c>
    </row>
    <row r="28" spans="1:2" x14ac:dyDescent="0.25">
      <c r="A28" s="2" t="s">
        <v>433</v>
      </c>
      <c r="B28" t="s">
        <v>587</v>
      </c>
    </row>
    <row r="29" spans="1:2" x14ac:dyDescent="0.25">
      <c r="A29" s="2" t="s">
        <v>434</v>
      </c>
      <c r="B29" t="s">
        <v>587</v>
      </c>
    </row>
    <row r="30" spans="1:2" x14ac:dyDescent="0.25">
      <c r="A30" s="2" t="s">
        <v>435</v>
      </c>
      <c r="B30" t="s">
        <v>587</v>
      </c>
    </row>
    <row r="31" spans="1:2" x14ac:dyDescent="0.25">
      <c r="A31" s="2" t="s">
        <v>436</v>
      </c>
      <c r="B31" t="s">
        <v>587</v>
      </c>
    </row>
    <row r="32" spans="1:2" x14ac:dyDescent="0.25">
      <c r="A32" s="2" t="s">
        <v>437</v>
      </c>
      <c r="B32" t="s">
        <v>587</v>
      </c>
    </row>
    <row r="33" spans="1:2" x14ac:dyDescent="0.25">
      <c r="A33" s="2" t="s">
        <v>438</v>
      </c>
      <c r="B33" t="s">
        <v>587</v>
      </c>
    </row>
    <row r="34" spans="1:2" x14ac:dyDescent="0.25">
      <c r="A34" s="2" t="s">
        <v>439</v>
      </c>
      <c r="B34" t="s">
        <v>587</v>
      </c>
    </row>
    <row r="35" spans="1:2" x14ac:dyDescent="0.25">
      <c r="A35" s="2" t="s">
        <v>440</v>
      </c>
      <c r="B35" t="s">
        <v>587</v>
      </c>
    </row>
    <row r="36" spans="1:2" x14ac:dyDescent="0.25">
      <c r="A36" s="2" t="s">
        <v>441</v>
      </c>
      <c r="B36" t="s">
        <v>587</v>
      </c>
    </row>
    <row r="37" spans="1:2" x14ac:dyDescent="0.25">
      <c r="A37" s="2" t="s">
        <v>442</v>
      </c>
      <c r="B37" t="s">
        <v>587</v>
      </c>
    </row>
    <row r="38" spans="1:2" x14ac:dyDescent="0.25">
      <c r="A38" s="2" t="s">
        <v>443</v>
      </c>
      <c r="B38" t="s">
        <v>587</v>
      </c>
    </row>
    <row r="39" spans="1:2" x14ac:dyDescent="0.25">
      <c r="A39" s="2" t="s">
        <v>444</v>
      </c>
      <c r="B39" t="s">
        <v>587</v>
      </c>
    </row>
    <row r="40" spans="1:2" x14ac:dyDescent="0.25">
      <c r="A40" s="2" t="s">
        <v>445</v>
      </c>
      <c r="B40" t="s">
        <v>587</v>
      </c>
    </row>
    <row r="41" spans="1:2" x14ac:dyDescent="0.25">
      <c r="A41" s="2" t="s">
        <v>446</v>
      </c>
      <c r="B41" t="s">
        <v>587</v>
      </c>
    </row>
    <row r="42" spans="1:2" x14ac:dyDescent="0.25">
      <c r="A42" s="2" t="s">
        <v>540</v>
      </c>
      <c r="B42" t="s">
        <v>587</v>
      </c>
    </row>
    <row r="43" spans="1:2" x14ac:dyDescent="0.25">
      <c r="A43" s="2" t="s">
        <v>447</v>
      </c>
      <c r="B43" t="s">
        <v>587</v>
      </c>
    </row>
    <row r="44" spans="1:2" x14ac:dyDescent="0.25">
      <c r="A44" s="2" t="s">
        <v>448</v>
      </c>
      <c r="B44" t="s">
        <v>587</v>
      </c>
    </row>
    <row r="45" spans="1:2" x14ac:dyDescent="0.25">
      <c r="A45" s="2" t="s">
        <v>449</v>
      </c>
      <c r="B45" t="s">
        <v>587</v>
      </c>
    </row>
    <row r="46" spans="1:2" x14ac:dyDescent="0.25">
      <c r="A46" s="6" t="s">
        <v>450</v>
      </c>
      <c r="B46" t="s">
        <v>592</v>
      </c>
    </row>
    <row r="47" spans="1:2" x14ac:dyDescent="0.25">
      <c r="A47" s="6" t="s">
        <v>451</v>
      </c>
      <c r="B47" t="s">
        <v>592</v>
      </c>
    </row>
    <row r="48" spans="1:2" x14ac:dyDescent="0.25">
      <c r="A48" s="6" t="s">
        <v>452</v>
      </c>
      <c r="B48" t="s">
        <v>592</v>
      </c>
    </row>
    <row r="49" spans="1:2" x14ac:dyDescent="0.25">
      <c r="A49" s="6" t="s">
        <v>569</v>
      </c>
      <c r="B49" t="s">
        <v>592</v>
      </c>
    </row>
    <row r="50" spans="1:2" x14ac:dyDescent="0.25">
      <c r="A50" s="6" t="s">
        <v>453</v>
      </c>
      <c r="B50" t="s">
        <v>592</v>
      </c>
    </row>
    <row r="51" spans="1:2" x14ac:dyDescent="0.25">
      <c r="A51" s="6" t="s">
        <v>454</v>
      </c>
      <c r="B51" t="s">
        <v>592</v>
      </c>
    </row>
    <row r="52" spans="1:2" x14ac:dyDescent="0.25">
      <c r="A52" s="6" t="s">
        <v>455</v>
      </c>
      <c r="B52" t="s">
        <v>592</v>
      </c>
    </row>
    <row r="53" spans="1:2" x14ac:dyDescent="0.25">
      <c r="A53" s="6" t="s">
        <v>456</v>
      </c>
      <c r="B53" t="s">
        <v>592</v>
      </c>
    </row>
    <row r="54" spans="1:2" x14ac:dyDescent="0.25">
      <c r="A54" s="6" t="s">
        <v>457</v>
      </c>
      <c r="B54" t="s">
        <v>592</v>
      </c>
    </row>
    <row r="55" spans="1:2" x14ac:dyDescent="0.25">
      <c r="A55" s="4" t="s">
        <v>458</v>
      </c>
      <c r="B55" t="s">
        <v>590</v>
      </c>
    </row>
    <row r="56" spans="1:2" x14ac:dyDescent="0.25">
      <c r="A56" s="2" t="s">
        <v>459</v>
      </c>
      <c r="B56" t="s">
        <v>587</v>
      </c>
    </row>
    <row r="57" spans="1:2" x14ac:dyDescent="0.25">
      <c r="A57" s="2" t="s">
        <v>460</v>
      </c>
      <c r="B57" t="s">
        <v>587</v>
      </c>
    </row>
    <row r="58" spans="1:2" x14ac:dyDescent="0.25">
      <c r="A58" s="2" t="s">
        <v>461</v>
      </c>
      <c r="B58" t="s">
        <v>587</v>
      </c>
    </row>
    <row r="59" spans="1:2" x14ac:dyDescent="0.25">
      <c r="A59" s="2" t="s">
        <v>462</v>
      </c>
      <c r="B59" t="s">
        <v>587</v>
      </c>
    </row>
    <row r="60" spans="1:2" x14ac:dyDescent="0.25">
      <c r="A60" s="2" t="s">
        <v>463</v>
      </c>
      <c r="B60" t="s">
        <v>587</v>
      </c>
    </row>
    <row r="61" spans="1:2" x14ac:dyDescent="0.25">
      <c r="A61" s="2" t="s">
        <v>570</v>
      </c>
      <c r="B61" t="s">
        <v>587</v>
      </c>
    </row>
    <row r="62" spans="1:2" x14ac:dyDescent="0.25">
      <c r="A62" s="2" t="s">
        <v>464</v>
      </c>
      <c r="B62" t="s">
        <v>587</v>
      </c>
    </row>
    <row r="63" spans="1:2" x14ac:dyDescent="0.25">
      <c r="A63" s="2" t="s">
        <v>466</v>
      </c>
      <c r="B63" t="s">
        <v>587</v>
      </c>
    </row>
    <row r="64" spans="1:2" x14ac:dyDescent="0.25">
      <c r="A64" s="2" t="s">
        <v>465</v>
      </c>
      <c r="B64" t="s">
        <v>587</v>
      </c>
    </row>
    <row r="65" spans="1:2" x14ac:dyDescent="0.25">
      <c r="A65" s="2" t="s">
        <v>467</v>
      </c>
      <c r="B65" t="s">
        <v>587</v>
      </c>
    </row>
    <row r="66" spans="1:2" x14ac:dyDescent="0.25">
      <c r="A66" s="2" t="s">
        <v>468</v>
      </c>
      <c r="B66" t="s">
        <v>587</v>
      </c>
    </row>
    <row r="67" spans="1:2" x14ac:dyDescent="0.25">
      <c r="A67" s="2" t="s">
        <v>469</v>
      </c>
      <c r="B67" t="s">
        <v>587</v>
      </c>
    </row>
    <row r="68" spans="1:2" x14ac:dyDescent="0.25">
      <c r="A68" s="2" t="s">
        <v>470</v>
      </c>
      <c r="B68" t="s">
        <v>587</v>
      </c>
    </row>
    <row r="69" spans="1:2" x14ac:dyDescent="0.25">
      <c r="A69" s="2" t="s">
        <v>541</v>
      </c>
      <c r="B69" t="s">
        <v>587</v>
      </c>
    </row>
    <row r="70" spans="1:2" x14ac:dyDescent="0.25">
      <c r="A70" s="2" t="s">
        <v>472</v>
      </c>
      <c r="B70" t="s">
        <v>587</v>
      </c>
    </row>
    <row r="71" spans="1:2" x14ac:dyDescent="0.25">
      <c r="A71" s="6" t="s">
        <v>473</v>
      </c>
      <c r="B71" t="s">
        <v>592</v>
      </c>
    </row>
    <row r="72" spans="1:2" x14ac:dyDescent="0.25">
      <c r="A72" s="6" t="s">
        <v>474</v>
      </c>
      <c r="B72" t="s">
        <v>592</v>
      </c>
    </row>
    <row r="73" spans="1:2" x14ac:dyDescent="0.25">
      <c r="A73" s="6" t="s">
        <v>475</v>
      </c>
      <c r="B73" t="s">
        <v>592</v>
      </c>
    </row>
    <row r="74" spans="1:2" x14ac:dyDescent="0.25">
      <c r="A74" s="2" t="s">
        <v>476</v>
      </c>
      <c r="B74" t="s">
        <v>587</v>
      </c>
    </row>
    <row r="75" spans="1:2" x14ac:dyDescent="0.25">
      <c r="A75" s="2" t="s">
        <v>471</v>
      </c>
      <c r="B75" t="s">
        <v>587</v>
      </c>
    </row>
    <row r="76" spans="1:2" x14ac:dyDescent="0.25">
      <c r="A76" s="2" t="s">
        <v>477</v>
      </c>
      <c r="B76" t="s">
        <v>587</v>
      </c>
    </row>
    <row r="77" spans="1:2" x14ac:dyDescent="0.25">
      <c r="A77" s="2" t="s">
        <v>478</v>
      </c>
      <c r="B77" t="s">
        <v>587</v>
      </c>
    </row>
    <row r="78" spans="1:2" x14ac:dyDescent="0.25">
      <c r="A78" s="5" t="s">
        <v>479</v>
      </c>
      <c r="B78" t="s">
        <v>591</v>
      </c>
    </row>
    <row r="79" spans="1:2" x14ac:dyDescent="0.25">
      <c r="A79" s="6" t="s">
        <v>480</v>
      </c>
      <c r="B79" t="s">
        <v>592</v>
      </c>
    </row>
    <row r="80" spans="1:2" x14ac:dyDescent="0.25">
      <c r="A80" s="6" t="s">
        <v>481</v>
      </c>
      <c r="B80" t="s">
        <v>592</v>
      </c>
    </row>
    <row r="81" spans="1:2" x14ac:dyDescent="0.25">
      <c r="A81" s="6" t="s">
        <v>482</v>
      </c>
      <c r="B81" t="s">
        <v>592</v>
      </c>
    </row>
    <row r="82" spans="1:2" x14ac:dyDescent="0.25">
      <c r="A82" s="6" t="s">
        <v>483</v>
      </c>
      <c r="B82" t="s">
        <v>592</v>
      </c>
    </row>
    <row r="83" spans="1:2" x14ac:dyDescent="0.25">
      <c r="A83" s="2" t="s">
        <v>484</v>
      </c>
      <c r="B83" t="s">
        <v>587</v>
      </c>
    </row>
    <row r="84" spans="1:2" x14ac:dyDescent="0.25">
      <c r="A84" s="2" t="s">
        <v>485</v>
      </c>
      <c r="B84" t="s">
        <v>587</v>
      </c>
    </row>
    <row r="85" spans="1:2" x14ac:dyDescent="0.25">
      <c r="A85" s="2" t="s">
        <v>486</v>
      </c>
      <c r="B85" t="s">
        <v>587</v>
      </c>
    </row>
    <row r="86" spans="1:2" x14ac:dyDescent="0.25">
      <c r="A86" s="2" t="s">
        <v>487</v>
      </c>
      <c r="B86" t="s">
        <v>587</v>
      </c>
    </row>
    <row r="87" spans="1:2" x14ac:dyDescent="0.25">
      <c r="A87" s="2" t="s">
        <v>488</v>
      </c>
      <c r="B87" t="s">
        <v>587</v>
      </c>
    </row>
    <row r="88" spans="1:2" x14ac:dyDescent="0.25">
      <c r="A88" s="2" t="s">
        <v>489</v>
      </c>
      <c r="B88" t="s">
        <v>587</v>
      </c>
    </row>
    <row r="89" spans="1:2" x14ac:dyDescent="0.25">
      <c r="A89" s="2" t="s">
        <v>490</v>
      </c>
      <c r="B89" t="s">
        <v>587</v>
      </c>
    </row>
    <row r="90" spans="1:2" x14ac:dyDescent="0.25">
      <c r="A90" s="2" t="s">
        <v>491</v>
      </c>
      <c r="B90" t="s">
        <v>587</v>
      </c>
    </row>
    <row r="91" spans="1:2" x14ac:dyDescent="0.25">
      <c r="A91" s="2" t="s">
        <v>492</v>
      </c>
      <c r="B91" t="s">
        <v>587</v>
      </c>
    </row>
    <row r="92" spans="1:2" x14ac:dyDescent="0.25">
      <c r="A92" s="2" t="s">
        <v>493</v>
      </c>
      <c r="B92" t="s">
        <v>587</v>
      </c>
    </row>
    <row r="93" spans="1:2" x14ac:dyDescent="0.25">
      <c r="A93" s="2" t="s">
        <v>494</v>
      </c>
      <c r="B93" t="s">
        <v>587</v>
      </c>
    </row>
    <row r="94" spans="1:2" x14ac:dyDescent="0.25">
      <c r="A94" s="5" t="s">
        <v>495</v>
      </c>
      <c r="B94" t="s">
        <v>591</v>
      </c>
    </row>
    <row r="95" spans="1:2" x14ac:dyDescent="0.25">
      <c r="A95" s="6" t="s">
        <v>496</v>
      </c>
      <c r="B95" t="s">
        <v>592</v>
      </c>
    </row>
    <row r="96" spans="1:2" x14ac:dyDescent="0.25">
      <c r="A96" s="2" t="s">
        <v>497</v>
      </c>
      <c r="B96" t="s">
        <v>587</v>
      </c>
    </row>
    <row r="97" spans="1:2" x14ac:dyDescent="0.25">
      <c r="A97" s="2" t="s">
        <v>498</v>
      </c>
      <c r="B97" t="s">
        <v>587</v>
      </c>
    </row>
    <row r="98" spans="1:2" x14ac:dyDescent="0.25">
      <c r="A98" s="2" t="s">
        <v>499</v>
      </c>
      <c r="B98" t="s">
        <v>587</v>
      </c>
    </row>
    <row r="99" spans="1:2" x14ac:dyDescent="0.25">
      <c r="A99" s="2" t="s">
        <v>500</v>
      </c>
      <c r="B99" t="s">
        <v>587</v>
      </c>
    </row>
    <row r="100" spans="1:2" x14ac:dyDescent="0.25">
      <c r="A100" s="2" t="s">
        <v>501</v>
      </c>
      <c r="B100" t="s">
        <v>587</v>
      </c>
    </row>
    <row r="101" spans="1:2" x14ac:dyDescent="0.25">
      <c r="A101" s="2" t="s">
        <v>502</v>
      </c>
      <c r="B101" t="s">
        <v>587</v>
      </c>
    </row>
    <row r="102" spans="1:2" x14ac:dyDescent="0.25">
      <c r="A102" s="2" t="s">
        <v>503</v>
      </c>
      <c r="B102" t="s">
        <v>587</v>
      </c>
    </row>
    <row r="103" spans="1:2" x14ac:dyDescent="0.25">
      <c r="A103" s="2" t="s">
        <v>504</v>
      </c>
      <c r="B103" t="s">
        <v>587</v>
      </c>
    </row>
    <row r="104" spans="1:2" x14ac:dyDescent="0.25">
      <c r="A104" s="2" t="s">
        <v>505</v>
      </c>
      <c r="B104" t="s">
        <v>587</v>
      </c>
    </row>
    <row r="105" spans="1:2" x14ac:dyDescent="0.25">
      <c r="A105" s="2" t="s">
        <v>506</v>
      </c>
      <c r="B105" t="s">
        <v>587</v>
      </c>
    </row>
    <row r="106" spans="1:2" x14ac:dyDescent="0.25">
      <c r="A106" s="2" t="s">
        <v>507</v>
      </c>
      <c r="B106" t="s">
        <v>587</v>
      </c>
    </row>
    <row r="107" spans="1:2" x14ac:dyDescent="0.25">
      <c r="A107" s="2" t="s">
        <v>508</v>
      </c>
      <c r="B107" t="s">
        <v>587</v>
      </c>
    </row>
    <row r="108" spans="1:2" x14ac:dyDescent="0.25">
      <c r="A108" s="2" t="s">
        <v>509</v>
      </c>
      <c r="B108" t="s">
        <v>587</v>
      </c>
    </row>
    <row r="109" spans="1:2" x14ac:dyDescent="0.25">
      <c r="A109" s="2" t="s">
        <v>510</v>
      </c>
      <c r="B109" t="s">
        <v>587</v>
      </c>
    </row>
    <row r="110" spans="1:2" x14ac:dyDescent="0.25">
      <c r="A110" s="2" t="s">
        <v>511</v>
      </c>
      <c r="B110" t="s">
        <v>587</v>
      </c>
    </row>
    <row r="111" spans="1:2" x14ac:dyDescent="0.25">
      <c r="A111" s="2" t="s">
        <v>512</v>
      </c>
      <c r="B111" t="s">
        <v>587</v>
      </c>
    </row>
    <row r="112" spans="1:2" x14ac:dyDescent="0.25">
      <c r="A112" s="2" t="s">
        <v>513</v>
      </c>
      <c r="B112" t="s">
        <v>587</v>
      </c>
    </row>
    <row r="113" spans="1:2" x14ac:dyDescent="0.25">
      <c r="A113" s="2" t="s">
        <v>514</v>
      </c>
      <c r="B113" t="s">
        <v>587</v>
      </c>
    </row>
    <row r="114" spans="1:2" x14ac:dyDescent="0.25">
      <c r="A114" s="2" t="s">
        <v>515</v>
      </c>
      <c r="B114" t="s">
        <v>587</v>
      </c>
    </row>
    <row r="115" spans="1:2" x14ac:dyDescent="0.25">
      <c r="A115" s="2" t="s">
        <v>516</v>
      </c>
      <c r="B115" t="s">
        <v>587</v>
      </c>
    </row>
    <row r="116" spans="1:2" x14ac:dyDescent="0.25">
      <c r="A116" s="2" t="s">
        <v>517</v>
      </c>
      <c r="B116" t="s">
        <v>587</v>
      </c>
    </row>
    <row r="117" spans="1:2" x14ac:dyDescent="0.25">
      <c r="A117" s="6" t="s">
        <v>518</v>
      </c>
      <c r="B117" t="s">
        <v>592</v>
      </c>
    </row>
    <row r="118" spans="1:2" x14ac:dyDescent="0.25">
      <c r="A118" s="6" t="s">
        <v>519</v>
      </c>
      <c r="B118" t="s">
        <v>592</v>
      </c>
    </row>
    <row r="119" spans="1:2" x14ac:dyDescent="0.25">
      <c r="A119" s="2" t="s">
        <v>560</v>
      </c>
      <c r="B119" t="s">
        <v>587</v>
      </c>
    </row>
    <row r="120" spans="1:2" x14ac:dyDescent="0.25">
      <c r="A120" s="2" t="s">
        <v>561</v>
      </c>
      <c r="B120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F5B1-BEA7-4888-B801-A0F32F9EA373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524</v>
      </c>
    </row>
    <row r="2" spans="1:2" x14ac:dyDescent="0.25">
      <c r="A2" t="s">
        <v>525</v>
      </c>
    </row>
    <row r="3" spans="1:2" x14ac:dyDescent="0.25">
      <c r="B3" t="s">
        <v>522</v>
      </c>
    </row>
    <row r="4" spans="1:2" x14ac:dyDescent="0.25">
      <c r="B4" t="s">
        <v>523</v>
      </c>
    </row>
    <row r="5" spans="1:2" x14ac:dyDescent="0.25">
      <c r="A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paper_format</vt:lpstr>
      <vt:lpstr>char_len</vt:lpstr>
      <vt:lpstr>sas_format</vt:lpstr>
      <vt:lpstr>pipeline_checkoff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Amundsen</dc:creator>
  <cp:lastModifiedBy>Elizabeth Amundsen</cp:lastModifiedBy>
  <cp:lastPrinted>2025-04-19T01:34:15Z</cp:lastPrinted>
  <dcterms:created xsi:type="dcterms:W3CDTF">2025-04-05T12:39:18Z</dcterms:created>
  <dcterms:modified xsi:type="dcterms:W3CDTF">2025-04-25T17:17:25Z</dcterms:modified>
</cp:coreProperties>
</file>