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hle\Projekte\Process-Review\Excel Beispiel\"/>
    </mc:Choice>
  </mc:AlternateContent>
  <xr:revisionPtr revIDLastSave="0" documentId="13_ncr:1_{A1752A90-96D6-4ADC-9D6D-0B89A45121AE}" xr6:coauthVersionLast="47" xr6:coauthVersionMax="47" xr10:uidLastSave="{00000000-0000-0000-0000-000000000000}"/>
  <bookViews>
    <workbookView xWindow="0" yWindow="24" windowWidth="23196" windowHeight="12300" xr2:uid="{73BCB6B9-F8C3-4D8E-B732-B993D678CFC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2" i="1" l="1"/>
  <c r="D49" i="1"/>
  <c r="B49" i="1"/>
  <c r="C47" i="1"/>
  <c r="E47" i="1" s="1"/>
  <c r="C46" i="1"/>
  <c r="E46" i="1" s="1"/>
  <c r="E49" i="1" s="1"/>
  <c r="C48" i="1"/>
  <c r="E48" i="1" s="1"/>
  <c r="C36" i="1"/>
  <c r="B36" i="1"/>
  <c r="G35" i="1"/>
  <c r="D35" i="1"/>
  <c r="G34" i="1"/>
  <c r="D34" i="1"/>
  <c r="G33" i="1"/>
  <c r="D33" i="1"/>
  <c r="G32" i="1"/>
  <c r="G31" i="1"/>
  <c r="D31" i="1"/>
  <c r="G30" i="1"/>
  <c r="D30" i="1"/>
  <c r="G29" i="1"/>
  <c r="D29" i="1"/>
  <c r="G28" i="1"/>
  <c r="G27" i="1"/>
  <c r="D27" i="1"/>
  <c r="G26" i="1"/>
  <c r="D26" i="1"/>
  <c r="G25" i="1"/>
  <c r="D25" i="1"/>
  <c r="G5" i="1"/>
  <c r="G6" i="1"/>
  <c r="G7" i="1"/>
  <c r="G8" i="1"/>
  <c r="G9" i="1"/>
  <c r="G10" i="1"/>
  <c r="G11" i="1"/>
  <c r="G12" i="1"/>
  <c r="G13" i="1"/>
  <c r="G14" i="1"/>
  <c r="G4" i="1"/>
  <c r="D13" i="1"/>
  <c r="D14" i="1"/>
  <c r="D12" i="1"/>
  <c r="D10" i="1"/>
  <c r="D9" i="1"/>
  <c r="D8" i="1"/>
  <c r="D5" i="1"/>
  <c r="D6" i="1"/>
  <c r="D4" i="1"/>
  <c r="B15" i="1"/>
  <c r="C15" i="1"/>
  <c r="C49" i="1" l="1"/>
  <c r="G15" i="1"/>
  <c r="B19" i="1" s="1"/>
  <c r="G36" i="1"/>
  <c r="B40" i="1" s="1"/>
  <c r="D36" i="1"/>
  <c r="B39" i="1" s="1"/>
  <c r="D15" i="1"/>
  <c r="B18" i="1" s="1"/>
  <c r="B20" i="1" l="1"/>
  <c r="B42" i="1" s="1"/>
  <c r="B41" i="1"/>
  <c r="B51" i="1" l="1"/>
</calcChain>
</file>

<file path=xl/sharedStrings.xml><?xml version="1.0" encoding="utf-8"?>
<sst xmlns="http://schemas.openxmlformats.org/spreadsheetml/2006/main" count="66" uniqueCount="35">
  <si>
    <t>Kosten</t>
  </si>
  <si>
    <t>Gesamtkosten</t>
  </si>
  <si>
    <t>Prozessschritt</t>
  </si>
  <si>
    <t>Tagessatz</t>
  </si>
  <si>
    <t>Prozess erfassen</t>
  </si>
  <si>
    <t>Daten in Excel aufbereiten</t>
  </si>
  <si>
    <t>Datenaufbereitung kontrollieren</t>
  </si>
  <si>
    <t>Ausführungshäufigkeit</t>
  </si>
  <si>
    <t>(Senior) Associate</t>
  </si>
  <si>
    <t>(Senior) Manager</t>
  </si>
  <si>
    <t>Ausführungsdauer in Tagen</t>
  </si>
  <si>
    <t xml:space="preserve"> Director/ Partner</t>
  </si>
  <si>
    <t>Beispiel pro Buchungskreis</t>
  </si>
  <si>
    <t xml:space="preserve">Durchnittliche Anzahl an Buchungskreisen jährlich = </t>
  </si>
  <si>
    <t xml:space="preserve">Umsatz = Preis = </t>
  </si>
  <si>
    <t>Personalkosten</t>
  </si>
  <si>
    <t xml:space="preserve">Personalkosten = </t>
  </si>
  <si>
    <t>Umsatz</t>
  </si>
  <si>
    <t>Tagesgehalt zzgl Pers.Nebenk.</t>
  </si>
  <si>
    <t>Transaktionsanalyse ohne Software</t>
  </si>
  <si>
    <t>Transaktionsanalyse mit Software</t>
  </si>
  <si>
    <t>Einnahmen/ Jahr=</t>
  </si>
  <si>
    <t>Ersparnis/ Jahr =</t>
  </si>
  <si>
    <t>Softwareentwicklungskosten</t>
  </si>
  <si>
    <t>Entwicklung</t>
  </si>
  <si>
    <t>Schulung</t>
  </si>
  <si>
    <t>Wartung</t>
  </si>
  <si>
    <t>Gesamt</t>
  </si>
  <si>
    <t>Position</t>
  </si>
  <si>
    <t>Dauer in Tagen pro Person</t>
  </si>
  <si>
    <t>Anzahl Personen</t>
  </si>
  <si>
    <t>Kosten pro Tag pro Pers</t>
  </si>
  <si>
    <t>Ersparnis/ Jahr (neu) =</t>
  </si>
  <si>
    <t xml:space="preserve">Kosten-Nutzen-Verhältnis = </t>
  </si>
  <si>
    <t>für jeden investierten euro erhält man 15,10 euros zurück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</si>
</sst>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.6"/>
      <name val="Segoe UI"/>
      <family val="2"/>
    </font>
    <font>
      <b/>
      <sz val="9.6"/>
      <name val="Segoe UI"/>
      <family val="2"/>
    </font>
    <font>
      <b/>
      <sz val="11"/>
      <name val="Calibri"/>
      <family val="2"/>
      <scheme val="minor"/>
    </font>
    <font>
      <b/>
      <sz val="9.6"/>
      <color theme="0"/>
      <name val="Segoe UI"/>
      <family val="2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Fill="1"/>
    <xf numFmtId="0" fontId="5" fillId="0" borderId="0" xfId="0" applyFont="1" applyFill="1"/>
    <xf numFmtId="0" fontId="2" fillId="3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/>
    <xf numFmtId="0" fontId="5" fillId="5" borderId="1" xfId="0" applyFont="1" applyFill="1" applyBorder="1"/>
    <xf numFmtId="0" fontId="2" fillId="5" borderId="1" xfId="0" applyFont="1" applyFill="1" applyBorder="1"/>
    <xf numFmtId="0" fontId="4" fillId="5" borderId="1" xfId="0" applyFont="1" applyFill="1" applyBorder="1" applyAlignment="1">
      <alignment horizontal="center" wrapText="1"/>
    </xf>
    <xf numFmtId="0" fontId="1" fillId="6" borderId="1" xfId="0" applyFont="1" applyFill="1" applyBorder="1"/>
    <xf numFmtId="0" fontId="6" fillId="6" borderId="1" xfId="0" applyFont="1" applyFill="1" applyBorder="1" applyAlignment="1">
      <alignment horizontal="center" wrapText="1"/>
    </xf>
    <xf numFmtId="0" fontId="1" fillId="6" borderId="2" xfId="0" applyFont="1" applyFill="1" applyBorder="1"/>
    <xf numFmtId="0" fontId="6" fillId="6" borderId="2" xfId="0" applyFont="1" applyFill="1" applyBorder="1" applyAlignment="1">
      <alignment horizontal="center" wrapText="1"/>
    </xf>
    <xf numFmtId="0" fontId="2" fillId="0" borderId="0" xfId="0" applyFont="1" applyFill="1" applyBorder="1"/>
    <xf numFmtId="0" fontId="5" fillId="7" borderId="0" xfId="0" applyFont="1" applyFill="1"/>
    <xf numFmtId="0" fontId="2" fillId="0" borderId="1" xfId="0" applyFont="1" applyFill="1" applyBorder="1"/>
    <xf numFmtId="0" fontId="5" fillId="8" borderId="0" xfId="0" applyFont="1" applyFill="1"/>
    <xf numFmtId="0" fontId="5" fillId="7" borderId="1" xfId="0" applyFont="1" applyFill="1" applyBorder="1"/>
    <xf numFmtId="164" fontId="1" fillId="6" borderId="1" xfId="0" applyNumberFormat="1" applyFont="1" applyFill="1" applyBorder="1"/>
    <xf numFmtId="164" fontId="6" fillId="6" borderId="1" xfId="0" applyNumberFormat="1" applyFont="1" applyFill="1" applyBorder="1" applyAlignment="1">
      <alignment horizontal="center" wrapText="1"/>
    </xf>
    <xf numFmtId="164" fontId="6" fillId="6" borderId="2" xfId="0" applyNumberFormat="1" applyFont="1" applyFill="1" applyBorder="1" applyAlignment="1">
      <alignment horizontal="center" wrapText="1"/>
    </xf>
    <xf numFmtId="164" fontId="2" fillId="3" borderId="1" xfId="0" applyNumberFormat="1" applyFont="1" applyFill="1" applyBorder="1"/>
    <xf numFmtId="164" fontId="3" fillId="4" borderId="1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/>
    <xf numFmtId="164" fontId="2" fillId="0" borderId="1" xfId="0" applyNumberFormat="1" applyFont="1" applyFill="1" applyBorder="1"/>
    <xf numFmtId="164" fontId="7" fillId="0" borderId="1" xfId="0" applyNumberFormat="1" applyFont="1" applyFill="1" applyBorder="1"/>
    <xf numFmtId="164" fontId="1" fillId="0" borderId="1" xfId="0" applyNumberFormat="1" applyFont="1" applyFill="1" applyBorder="1"/>
    <xf numFmtId="0" fontId="2" fillId="9" borderId="5" xfId="0" applyFont="1" applyFill="1" applyBorder="1"/>
    <xf numFmtId="164" fontId="2" fillId="9" borderId="6" xfId="0" applyNumberFormat="1" applyFont="1" applyFill="1" applyBorder="1"/>
    <xf numFmtId="0" fontId="2" fillId="9" borderId="7" xfId="0" applyFont="1" applyFill="1" applyBorder="1"/>
    <xf numFmtId="164" fontId="2" fillId="9" borderId="8" xfId="0" applyNumberFormat="1" applyFont="1" applyFill="1" applyBorder="1"/>
    <xf numFmtId="0" fontId="2" fillId="9" borderId="3" xfId="0" applyFont="1" applyFill="1" applyBorder="1"/>
    <xf numFmtId="164" fontId="2" fillId="9" borderId="4" xfId="0" applyNumberFormat="1" applyFont="1" applyFill="1" applyBorder="1"/>
    <xf numFmtId="0" fontId="2" fillId="8" borderId="0" xfId="0" applyFont="1" applyFill="1"/>
    <xf numFmtId="0" fontId="2" fillId="0" borderId="9" xfId="0" applyFont="1" applyFill="1" applyBorder="1"/>
    <xf numFmtId="0" fontId="2" fillId="0" borderId="10" xfId="0" applyFont="1" applyFill="1" applyBorder="1"/>
    <xf numFmtId="0" fontId="2" fillId="0" borderId="11" xfId="0" applyFont="1" applyFill="1" applyBorder="1"/>
    <xf numFmtId="4" fontId="2" fillId="9" borderId="6" xfId="0" applyNumberFormat="1" applyFont="1" applyFill="1" applyBorder="1"/>
    <xf numFmtId="4" fontId="2" fillId="9" borderId="8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BF95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4B63-83CA-4D8D-A9F3-E16DFEA330D9}">
  <dimension ref="A1:G53"/>
  <sheetViews>
    <sheetView tabSelected="1" topLeftCell="A31" workbookViewId="0">
      <selection activeCell="E54" sqref="E54"/>
    </sheetView>
  </sheetViews>
  <sheetFormatPr baseColWidth="10" defaultRowHeight="14.4" x14ac:dyDescent="0.3"/>
  <cols>
    <col min="1" max="1" width="29.33203125" style="1" customWidth="1"/>
    <col min="2" max="2" width="25.77734375" style="1" customWidth="1"/>
    <col min="3" max="3" width="23.44140625" style="1" customWidth="1"/>
    <col min="4" max="4" width="26" style="1" customWidth="1"/>
    <col min="5" max="5" width="15.77734375" style="1" customWidth="1"/>
    <col min="6" max="6" width="26.88671875" style="1" customWidth="1"/>
    <col min="7" max="9" width="16" style="1" customWidth="1"/>
    <col min="10" max="10" width="16.5546875" style="1" customWidth="1"/>
    <col min="11" max="11" width="22.6640625" style="1" customWidth="1"/>
    <col min="12" max="12" width="17.109375" style="1" customWidth="1"/>
    <col min="13" max="16384" width="11.5546875" style="1"/>
  </cols>
  <sheetData>
    <row r="1" spans="1:7" x14ac:dyDescent="0.3">
      <c r="A1" s="16" t="s">
        <v>19</v>
      </c>
      <c r="B1" s="16"/>
      <c r="C1" s="16"/>
      <c r="D1" s="16"/>
      <c r="E1" s="16"/>
      <c r="F1" s="16"/>
      <c r="G1" s="16"/>
    </row>
    <row r="2" spans="1:7" s="2" customFormat="1" x14ac:dyDescent="0.3">
      <c r="A2" s="6" t="s">
        <v>2</v>
      </c>
      <c r="B2" s="6" t="s">
        <v>10</v>
      </c>
      <c r="C2" s="6" t="s">
        <v>7</v>
      </c>
      <c r="D2" s="8" t="s">
        <v>17</v>
      </c>
      <c r="E2" s="14" t="s">
        <v>3</v>
      </c>
      <c r="F2" s="14" t="s">
        <v>18</v>
      </c>
      <c r="G2" s="14" t="s">
        <v>15</v>
      </c>
    </row>
    <row r="3" spans="1:7" s="2" customFormat="1" x14ac:dyDescent="0.3">
      <c r="A3" s="9" t="s">
        <v>8</v>
      </c>
      <c r="B3" s="9"/>
      <c r="C3" s="9"/>
      <c r="D3" s="19"/>
      <c r="E3" s="18">
        <v>1500</v>
      </c>
      <c r="F3" s="18">
        <v>309</v>
      </c>
      <c r="G3" s="9"/>
    </row>
    <row r="4" spans="1:7" x14ac:dyDescent="0.3">
      <c r="A4" s="7" t="s">
        <v>4</v>
      </c>
      <c r="B4" s="3">
        <v>2</v>
      </c>
      <c r="C4" s="3">
        <v>2</v>
      </c>
      <c r="D4" s="21">
        <f>B4*C4*E4</f>
        <v>6000</v>
      </c>
      <c r="E4" s="25">
        <v>1500</v>
      </c>
      <c r="F4" s="26">
        <v>309</v>
      </c>
      <c r="G4" s="24">
        <f>B4*C4*F4</f>
        <v>1236</v>
      </c>
    </row>
    <row r="5" spans="1:7" x14ac:dyDescent="0.3">
      <c r="A5" s="7" t="s">
        <v>5</v>
      </c>
      <c r="B5" s="3">
        <v>5</v>
      </c>
      <c r="C5" s="3">
        <v>1</v>
      </c>
      <c r="D5" s="21">
        <f t="shared" ref="D5:D6" si="0">B5*C5*E5</f>
        <v>7500</v>
      </c>
      <c r="E5" s="25">
        <v>1500</v>
      </c>
      <c r="F5" s="26">
        <v>309</v>
      </c>
      <c r="G5" s="24">
        <f t="shared" ref="G5:G14" si="1">B5*C5*F5</f>
        <v>1545</v>
      </c>
    </row>
    <row r="6" spans="1:7" x14ac:dyDescent="0.3">
      <c r="A6" s="7" t="s">
        <v>6</v>
      </c>
      <c r="B6" s="3">
        <v>1</v>
      </c>
      <c r="C6" s="3">
        <v>1</v>
      </c>
      <c r="D6" s="21">
        <f t="shared" si="0"/>
        <v>1500</v>
      </c>
      <c r="E6" s="25">
        <v>1500</v>
      </c>
      <c r="F6" s="26">
        <v>309</v>
      </c>
      <c r="G6" s="24">
        <f t="shared" si="1"/>
        <v>309</v>
      </c>
    </row>
    <row r="7" spans="1:7" x14ac:dyDescent="0.3">
      <c r="A7" s="9" t="s">
        <v>9</v>
      </c>
      <c r="B7" s="9"/>
      <c r="C7" s="9"/>
      <c r="D7" s="19"/>
      <c r="E7" s="18">
        <v>2200</v>
      </c>
      <c r="F7" s="18">
        <v>476</v>
      </c>
      <c r="G7" s="18">
        <f t="shared" si="1"/>
        <v>0</v>
      </c>
    </row>
    <row r="8" spans="1:7" x14ac:dyDescent="0.3">
      <c r="A8" s="7" t="s">
        <v>4</v>
      </c>
      <c r="B8" s="4">
        <v>0</v>
      </c>
      <c r="C8" s="4">
        <v>0</v>
      </c>
      <c r="D8" s="22">
        <f>B8*C8*E8</f>
        <v>0</v>
      </c>
      <c r="E8" s="25">
        <v>2200</v>
      </c>
      <c r="F8" s="25">
        <v>476</v>
      </c>
      <c r="G8" s="24">
        <f t="shared" si="1"/>
        <v>0</v>
      </c>
    </row>
    <row r="9" spans="1:7" x14ac:dyDescent="0.3">
      <c r="A9" s="7" t="s">
        <v>5</v>
      </c>
      <c r="B9" s="4">
        <v>0</v>
      </c>
      <c r="C9" s="4">
        <v>0</v>
      </c>
      <c r="D9" s="22">
        <f t="shared" ref="D9" si="2">B9*C9*E9</f>
        <v>0</v>
      </c>
      <c r="E9" s="25">
        <v>2200</v>
      </c>
      <c r="F9" s="25">
        <v>476</v>
      </c>
      <c r="G9" s="24">
        <f t="shared" si="1"/>
        <v>0</v>
      </c>
    </row>
    <row r="10" spans="1:7" x14ac:dyDescent="0.3">
      <c r="A10" s="7" t="s">
        <v>6</v>
      </c>
      <c r="B10" s="4">
        <v>1</v>
      </c>
      <c r="C10" s="4">
        <v>1</v>
      </c>
      <c r="D10" s="22">
        <f>B10*C10*E10</f>
        <v>2200</v>
      </c>
      <c r="E10" s="25">
        <v>2200</v>
      </c>
      <c r="F10" s="25">
        <v>476</v>
      </c>
      <c r="G10" s="24">
        <f t="shared" si="1"/>
        <v>476</v>
      </c>
    </row>
    <row r="11" spans="1:7" x14ac:dyDescent="0.3">
      <c r="A11" s="9" t="s">
        <v>11</v>
      </c>
      <c r="B11" s="9"/>
      <c r="C11" s="9"/>
      <c r="D11" s="19"/>
      <c r="E11" s="18">
        <v>3400</v>
      </c>
      <c r="F11" s="18">
        <v>1333</v>
      </c>
      <c r="G11" s="18">
        <f t="shared" si="1"/>
        <v>0</v>
      </c>
    </row>
    <row r="12" spans="1:7" x14ac:dyDescent="0.3">
      <c r="A12" s="7" t="s">
        <v>4</v>
      </c>
      <c r="B12" s="5">
        <v>0</v>
      </c>
      <c r="C12" s="5">
        <v>0</v>
      </c>
      <c r="D12" s="23">
        <f>B12*C12*E12</f>
        <v>0</v>
      </c>
      <c r="E12" s="25">
        <v>3400</v>
      </c>
      <c r="F12" s="25">
        <v>1333</v>
      </c>
      <c r="G12" s="24">
        <f t="shared" si="1"/>
        <v>0</v>
      </c>
    </row>
    <row r="13" spans="1:7" x14ac:dyDescent="0.3">
      <c r="A13" s="7" t="s">
        <v>5</v>
      </c>
      <c r="B13" s="5">
        <v>0</v>
      </c>
      <c r="C13" s="5">
        <v>0</v>
      </c>
      <c r="D13" s="23">
        <f t="shared" ref="D13:D14" si="3">B13*C13*E13</f>
        <v>0</v>
      </c>
      <c r="E13" s="25">
        <v>3400</v>
      </c>
      <c r="F13" s="25">
        <v>1333</v>
      </c>
      <c r="G13" s="24">
        <f t="shared" si="1"/>
        <v>0</v>
      </c>
    </row>
    <row r="14" spans="1:7" x14ac:dyDescent="0.3">
      <c r="A14" s="7" t="s">
        <v>6</v>
      </c>
      <c r="B14" s="5">
        <v>1</v>
      </c>
      <c r="C14" s="5">
        <v>1</v>
      </c>
      <c r="D14" s="23">
        <f t="shared" si="3"/>
        <v>3400</v>
      </c>
      <c r="E14" s="25">
        <v>3400</v>
      </c>
      <c r="F14" s="25">
        <v>1333</v>
      </c>
      <c r="G14" s="24">
        <f t="shared" si="1"/>
        <v>1333</v>
      </c>
    </row>
    <row r="15" spans="1:7" x14ac:dyDescent="0.3">
      <c r="A15" s="11" t="s">
        <v>1</v>
      </c>
      <c r="B15" s="12">
        <f t="shared" ref="B15:C15" si="4">SUM(B4:B14)</f>
        <v>10</v>
      </c>
      <c r="C15" s="12">
        <f t="shared" si="4"/>
        <v>6</v>
      </c>
      <c r="D15" s="20">
        <f>SUM(D4:D14)</f>
        <v>20600</v>
      </c>
      <c r="E15" s="19"/>
      <c r="F15" s="19"/>
      <c r="G15" s="19">
        <f>SUM(G4:G14)</f>
        <v>4899</v>
      </c>
    </row>
    <row r="16" spans="1:7" x14ac:dyDescent="0.3">
      <c r="A16" s="13"/>
      <c r="B16" s="13"/>
      <c r="C16" s="13"/>
      <c r="D16" s="13"/>
    </row>
    <row r="17" spans="1:7" x14ac:dyDescent="0.3">
      <c r="A17" s="34" t="s">
        <v>12</v>
      </c>
      <c r="B17" s="35" t="s">
        <v>13</v>
      </c>
      <c r="C17" s="35"/>
      <c r="D17" s="36">
        <v>150</v>
      </c>
    </row>
    <row r="18" spans="1:7" x14ac:dyDescent="0.3">
      <c r="A18" s="27" t="s">
        <v>14</v>
      </c>
      <c r="B18" s="28">
        <f>D17*D15</f>
        <v>3090000</v>
      </c>
    </row>
    <row r="19" spans="1:7" x14ac:dyDescent="0.3">
      <c r="A19" s="27" t="s">
        <v>16</v>
      </c>
      <c r="B19" s="28">
        <f>D17*G15</f>
        <v>734850</v>
      </c>
    </row>
    <row r="20" spans="1:7" x14ac:dyDescent="0.3">
      <c r="A20" s="29" t="s">
        <v>21</v>
      </c>
      <c r="B20" s="30">
        <f>B18-B19</f>
        <v>2355150</v>
      </c>
    </row>
    <row r="22" spans="1:7" x14ac:dyDescent="0.3">
      <c r="A22" s="16" t="s">
        <v>20</v>
      </c>
      <c r="B22" s="16"/>
      <c r="C22" s="16"/>
      <c r="D22" s="16"/>
      <c r="E22" s="16"/>
      <c r="F22" s="16"/>
      <c r="G22" s="16"/>
    </row>
    <row r="23" spans="1:7" x14ac:dyDescent="0.3">
      <c r="A23" s="6" t="s">
        <v>2</v>
      </c>
      <c r="B23" s="6" t="s">
        <v>10</v>
      </c>
      <c r="C23" s="6" t="s">
        <v>7</v>
      </c>
      <c r="D23" s="8" t="s">
        <v>17</v>
      </c>
      <c r="E23" s="14" t="s">
        <v>3</v>
      </c>
      <c r="F23" s="14" t="s">
        <v>18</v>
      </c>
      <c r="G23" s="14" t="s">
        <v>15</v>
      </c>
    </row>
    <row r="24" spans="1:7" x14ac:dyDescent="0.3">
      <c r="A24" s="9" t="s">
        <v>8</v>
      </c>
      <c r="B24" s="9"/>
      <c r="C24" s="9"/>
      <c r="D24" s="10"/>
      <c r="E24" s="18">
        <v>1500</v>
      </c>
      <c r="F24" s="18">
        <v>309</v>
      </c>
      <c r="G24" s="9"/>
    </row>
    <row r="25" spans="1:7" x14ac:dyDescent="0.3">
      <c r="A25" s="7" t="s">
        <v>4</v>
      </c>
      <c r="B25" s="3">
        <v>2</v>
      </c>
      <c r="C25" s="3">
        <v>2</v>
      </c>
      <c r="D25" s="21">
        <f>B25*C25*E25</f>
        <v>6000</v>
      </c>
      <c r="E25" s="25">
        <v>1500</v>
      </c>
      <c r="F25" s="26">
        <v>309</v>
      </c>
      <c r="G25" s="24">
        <f>B25*C25*F25</f>
        <v>1236</v>
      </c>
    </row>
    <row r="26" spans="1:7" x14ac:dyDescent="0.3">
      <c r="A26" s="7" t="s">
        <v>5</v>
      </c>
      <c r="B26" s="3">
        <v>5</v>
      </c>
      <c r="C26" s="3">
        <v>1</v>
      </c>
      <c r="D26" s="21">
        <f t="shared" ref="D26:D27" si="5">B26*C26*E26</f>
        <v>7500</v>
      </c>
      <c r="E26" s="25">
        <v>1500</v>
      </c>
      <c r="F26" s="26">
        <v>309</v>
      </c>
      <c r="G26" s="24">
        <f t="shared" ref="G26:G35" si="6">B26*C26*F26</f>
        <v>1545</v>
      </c>
    </row>
    <row r="27" spans="1:7" x14ac:dyDescent="0.3">
      <c r="A27" s="7" t="s">
        <v>6</v>
      </c>
      <c r="B27" s="3">
        <v>0.5</v>
      </c>
      <c r="C27" s="3">
        <v>1</v>
      </c>
      <c r="D27" s="21">
        <f t="shared" si="5"/>
        <v>750</v>
      </c>
      <c r="E27" s="25">
        <v>1500</v>
      </c>
      <c r="F27" s="26">
        <v>309</v>
      </c>
      <c r="G27" s="24">
        <f t="shared" si="6"/>
        <v>154.5</v>
      </c>
    </row>
    <row r="28" spans="1:7" x14ac:dyDescent="0.3">
      <c r="A28" s="9" t="s">
        <v>9</v>
      </c>
      <c r="B28" s="9"/>
      <c r="C28" s="9"/>
      <c r="D28" s="19"/>
      <c r="E28" s="18">
        <v>2200</v>
      </c>
      <c r="F28" s="18">
        <v>476</v>
      </c>
      <c r="G28" s="18">
        <f t="shared" si="6"/>
        <v>0</v>
      </c>
    </row>
    <row r="29" spans="1:7" x14ac:dyDescent="0.3">
      <c r="A29" s="7" t="s">
        <v>4</v>
      </c>
      <c r="B29" s="4">
        <v>0</v>
      </c>
      <c r="C29" s="4">
        <v>0</v>
      </c>
      <c r="D29" s="22">
        <f>B29*C29*E29</f>
        <v>0</v>
      </c>
      <c r="E29" s="25">
        <v>2200</v>
      </c>
      <c r="F29" s="25">
        <v>476</v>
      </c>
      <c r="G29" s="24">
        <f t="shared" si="6"/>
        <v>0</v>
      </c>
    </row>
    <row r="30" spans="1:7" x14ac:dyDescent="0.3">
      <c r="A30" s="7" t="s">
        <v>5</v>
      </c>
      <c r="B30" s="4">
        <v>0</v>
      </c>
      <c r="C30" s="4">
        <v>0</v>
      </c>
      <c r="D30" s="22">
        <f t="shared" ref="D30" si="7">B30*C30*E30</f>
        <v>0</v>
      </c>
      <c r="E30" s="25">
        <v>2200</v>
      </c>
      <c r="F30" s="25">
        <v>476</v>
      </c>
      <c r="G30" s="24">
        <f t="shared" si="6"/>
        <v>0</v>
      </c>
    </row>
    <row r="31" spans="1:7" x14ac:dyDescent="0.3">
      <c r="A31" s="7" t="s">
        <v>6</v>
      </c>
      <c r="B31" s="4">
        <v>0.5</v>
      </c>
      <c r="C31" s="4">
        <v>1</v>
      </c>
      <c r="D31" s="22">
        <f>B31*C31*E31</f>
        <v>1100</v>
      </c>
      <c r="E31" s="25">
        <v>2200</v>
      </c>
      <c r="F31" s="25">
        <v>476</v>
      </c>
      <c r="G31" s="24">
        <f t="shared" si="6"/>
        <v>238</v>
      </c>
    </row>
    <row r="32" spans="1:7" x14ac:dyDescent="0.3">
      <c r="A32" s="9" t="s">
        <v>11</v>
      </c>
      <c r="B32" s="9"/>
      <c r="C32" s="9"/>
      <c r="D32" s="19"/>
      <c r="E32" s="18">
        <v>3400</v>
      </c>
      <c r="F32" s="18">
        <v>1333</v>
      </c>
      <c r="G32" s="18">
        <f t="shared" si="6"/>
        <v>0</v>
      </c>
    </row>
    <row r="33" spans="1:7" x14ac:dyDescent="0.3">
      <c r="A33" s="7" t="s">
        <v>4</v>
      </c>
      <c r="B33" s="5">
        <v>0</v>
      </c>
      <c r="C33" s="5">
        <v>0</v>
      </c>
      <c r="D33" s="23">
        <f>B33*C33*E33</f>
        <v>0</v>
      </c>
      <c r="E33" s="25">
        <v>3400</v>
      </c>
      <c r="F33" s="25">
        <v>1333</v>
      </c>
      <c r="G33" s="24">
        <f t="shared" si="6"/>
        <v>0</v>
      </c>
    </row>
    <row r="34" spans="1:7" x14ac:dyDescent="0.3">
      <c r="A34" s="7" t="s">
        <v>5</v>
      </c>
      <c r="B34" s="5">
        <v>0</v>
      </c>
      <c r="C34" s="5">
        <v>0</v>
      </c>
      <c r="D34" s="23">
        <f t="shared" ref="D34:D35" si="8">B34*C34*E34</f>
        <v>0</v>
      </c>
      <c r="E34" s="25">
        <v>3400</v>
      </c>
      <c r="F34" s="25">
        <v>1333</v>
      </c>
      <c r="G34" s="24">
        <f t="shared" si="6"/>
        <v>0</v>
      </c>
    </row>
    <row r="35" spans="1:7" x14ac:dyDescent="0.3">
      <c r="A35" s="7" t="s">
        <v>6</v>
      </c>
      <c r="B35" s="5">
        <v>0.5</v>
      </c>
      <c r="C35" s="5">
        <v>1</v>
      </c>
      <c r="D35" s="23">
        <f t="shared" si="8"/>
        <v>1700</v>
      </c>
      <c r="E35" s="25">
        <v>3400</v>
      </c>
      <c r="F35" s="25">
        <v>1333</v>
      </c>
      <c r="G35" s="24">
        <f t="shared" si="6"/>
        <v>666.5</v>
      </c>
    </row>
    <row r="36" spans="1:7" x14ac:dyDescent="0.3">
      <c r="A36" s="11" t="s">
        <v>1</v>
      </c>
      <c r="B36" s="12">
        <f t="shared" ref="B36:C36" si="9">SUM(B25:B35)</f>
        <v>8.5</v>
      </c>
      <c r="C36" s="12">
        <f t="shared" si="9"/>
        <v>6</v>
      </c>
      <c r="D36" s="20">
        <f>SUM(D25:D35)</f>
        <v>17050</v>
      </c>
      <c r="E36" s="10"/>
      <c r="F36" s="10"/>
      <c r="G36" s="19">
        <f>SUM(G25:G35)</f>
        <v>3840</v>
      </c>
    </row>
    <row r="37" spans="1:7" x14ac:dyDescent="0.3">
      <c r="A37" s="13"/>
      <c r="B37" s="13"/>
      <c r="C37" s="13"/>
      <c r="D37" s="13"/>
    </row>
    <row r="38" spans="1:7" x14ac:dyDescent="0.3">
      <c r="A38" s="34" t="s">
        <v>12</v>
      </c>
      <c r="B38" s="35" t="s">
        <v>13</v>
      </c>
      <c r="C38" s="35"/>
      <c r="D38" s="36">
        <v>150</v>
      </c>
    </row>
    <row r="39" spans="1:7" x14ac:dyDescent="0.3">
      <c r="A39" s="27" t="s">
        <v>14</v>
      </c>
      <c r="B39" s="28">
        <f>D38*D36</f>
        <v>2557500</v>
      </c>
    </row>
    <row r="40" spans="1:7" x14ac:dyDescent="0.3">
      <c r="A40" s="27" t="s">
        <v>16</v>
      </c>
      <c r="B40" s="28">
        <f>D38*G36</f>
        <v>576000</v>
      </c>
    </row>
    <row r="41" spans="1:7" x14ac:dyDescent="0.3">
      <c r="A41" s="27" t="s">
        <v>21</v>
      </c>
      <c r="B41" s="28">
        <f>B39-B40</f>
        <v>1981500</v>
      </c>
    </row>
    <row r="42" spans="1:7" x14ac:dyDescent="0.3">
      <c r="A42" s="29" t="s">
        <v>22</v>
      </c>
      <c r="B42" s="30">
        <f>B20-B41</f>
        <v>373650</v>
      </c>
    </row>
    <row r="44" spans="1:7" x14ac:dyDescent="0.3">
      <c r="A44" s="16" t="s">
        <v>23</v>
      </c>
      <c r="B44" s="33"/>
      <c r="C44" s="33"/>
      <c r="D44" s="33"/>
      <c r="E44" s="33"/>
    </row>
    <row r="45" spans="1:7" x14ac:dyDescent="0.3">
      <c r="A45" s="17" t="s">
        <v>28</v>
      </c>
      <c r="B45" s="17" t="s">
        <v>29</v>
      </c>
      <c r="C45" s="17" t="s">
        <v>31</v>
      </c>
      <c r="D45" s="17" t="s">
        <v>30</v>
      </c>
      <c r="E45" s="17" t="s">
        <v>0</v>
      </c>
    </row>
    <row r="46" spans="1:7" x14ac:dyDescent="0.3">
      <c r="A46" s="15" t="s">
        <v>24</v>
      </c>
      <c r="B46" s="15">
        <v>14</v>
      </c>
      <c r="C46" s="15">
        <f>B46*F24</f>
        <v>4326</v>
      </c>
      <c r="D46" s="15">
        <v>3</v>
      </c>
      <c r="E46" s="15">
        <f>C46*D46</f>
        <v>12978</v>
      </c>
    </row>
    <row r="47" spans="1:7" x14ac:dyDescent="0.3">
      <c r="A47" s="15" t="s">
        <v>25</v>
      </c>
      <c r="B47" s="15">
        <v>0.25</v>
      </c>
      <c r="C47" s="15">
        <f>(12*F24+10*F28+3*F32)*B47/25</f>
        <v>124.67</v>
      </c>
      <c r="D47" s="15">
        <v>25</v>
      </c>
      <c r="E47" s="15">
        <f t="shared" ref="E47:E48" si="10">C47*D47</f>
        <v>3116.75</v>
      </c>
    </row>
    <row r="48" spans="1:7" x14ac:dyDescent="0.3">
      <c r="A48" s="15" t="s">
        <v>26</v>
      </c>
      <c r="B48" s="15">
        <v>14</v>
      </c>
      <c r="C48" s="15">
        <f>B48*F24</f>
        <v>4326</v>
      </c>
      <c r="D48" s="15">
        <v>2</v>
      </c>
      <c r="E48" s="15">
        <f t="shared" si="10"/>
        <v>8652</v>
      </c>
    </row>
    <row r="49" spans="1:5" x14ac:dyDescent="0.3">
      <c r="A49" s="9" t="s">
        <v>27</v>
      </c>
      <c r="B49" s="9">
        <f>SUM(B46:B48)</f>
        <v>28.25</v>
      </c>
      <c r="C49" s="18">
        <f t="shared" ref="C49:E49" si="11">SUM(C46:C48)</f>
        <v>8776.67</v>
      </c>
      <c r="D49" s="9">
        <f t="shared" si="11"/>
        <v>30</v>
      </c>
      <c r="E49" s="18">
        <f t="shared" si="11"/>
        <v>24746.75</v>
      </c>
    </row>
    <row r="51" spans="1:5" x14ac:dyDescent="0.3">
      <c r="A51" s="31" t="s">
        <v>32</v>
      </c>
      <c r="B51" s="32">
        <f>B42-E49</f>
        <v>348903.25</v>
      </c>
    </row>
    <row r="52" spans="1:5" x14ac:dyDescent="0.3">
      <c r="A52" s="27" t="s">
        <v>33</v>
      </c>
      <c r="B52" s="37">
        <f>B42/E49</f>
        <v>15.098952387687271</v>
      </c>
      <c r="C52" s="1" t="s">
        <v>34</v>
      </c>
    </row>
    <row r="53" spans="1:5" x14ac:dyDescent="0.3">
      <c r="A53" s="29"/>
      <c r="B53" s="3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kuhle</dc:creator>
  <cp:lastModifiedBy>kuhle</cp:lastModifiedBy>
  <dcterms:created xsi:type="dcterms:W3CDTF">2023-03-17T10:02:12Z</dcterms:created>
  <dcterms:modified xsi:type="dcterms:W3CDTF">2023-03-17T15:33:31Z</dcterms:modified>
</cp:coreProperties>
</file>