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path Kumar\Desktop\Final Opto-commutator designs\"/>
    </mc:Choice>
  </mc:AlternateContent>
  <xr:revisionPtr revIDLastSave="0" documentId="13_ncr:1_{1E3951E3-3DED-400B-BBAF-9B8B6886C288}" xr6:coauthVersionLast="36" xr6:coauthVersionMax="36" xr10:uidLastSave="{00000000-0000-0000-0000-000000000000}"/>
  <bookViews>
    <workbookView xWindow="0" yWindow="0" windowWidth="41280" windowHeight="13380" xr2:uid="{00000000-000D-0000-FFFF-FFFF00000000}"/>
  </bookViews>
  <sheets>
    <sheet name="BOM" sheetId="1" r:id="rId1"/>
  </sheets>
  <calcPr calcId="191029" iterateDelta="1E-4"/>
</workbook>
</file>

<file path=xl/calcChain.xml><?xml version="1.0" encoding="utf-8"?>
<calcChain xmlns="http://schemas.openxmlformats.org/spreadsheetml/2006/main">
  <c r="E23" i="1" l="1"/>
  <c r="D21" i="1"/>
  <c r="E21" i="1" s="1"/>
  <c r="E20" i="1"/>
  <c r="D20" i="1"/>
  <c r="E19" i="1"/>
  <c r="E14" i="1"/>
  <c r="E26" i="1" l="1"/>
  <c r="E39" i="1" s="1"/>
  <c r="E38" i="1" l="1"/>
  <c r="E42" i="1"/>
  <c r="E41" i="1"/>
  <c r="E40" i="1"/>
</calcChain>
</file>

<file path=xl/sharedStrings.xml><?xml version="1.0" encoding="utf-8"?>
<sst xmlns="http://schemas.openxmlformats.org/spreadsheetml/2006/main" count="179" uniqueCount="117">
  <si>
    <t>Designator</t>
  </si>
  <si>
    <t>Component</t>
  </si>
  <si>
    <t>Number</t>
  </si>
  <si>
    <t>Cost per unit (EUR)</t>
  </si>
  <si>
    <t>Total cost (EUR)</t>
  </si>
  <si>
    <t>Source of material</t>
  </si>
  <si>
    <t>Material type</t>
  </si>
  <si>
    <t>Top PCB</t>
  </si>
  <si>
    <t>na</t>
  </si>
  <si>
    <t>JLC PCB or PCB way</t>
  </si>
  <si>
    <t xml:space="preserve">printed circuit board </t>
  </si>
  <si>
    <t>Bottom PCB</t>
  </si>
  <si>
    <t>Hall Sensor</t>
  </si>
  <si>
    <t>https://www.amazon.de/gp/product/B07ZDJSZSG/ref=ppx_yo_dt_b_asin_title_o04_s00?ie=UTF8&amp;psc=1</t>
  </si>
  <si>
    <t>IC</t>
  </si>
  <si>
    <t>plastic, metal</t>
  </si>
  <si>
    <t>Linear voltage drop out regulator (LDO)</t>
  </si>
  <si>
    <t>MC7805BDTRKG</t>
  </si>
  <si>
    <t>https://www.mouser.de/ProductDetail/onsemi/MC7805BDTRKG?qs=%252B9%2Fcbd0IE0RVSCV5SBH6%2FA%3D%3D</t>
  </si>
  <si>
    <t>Capacitors</t>
  </si>
  <si>
    <t>ceramic capacitor</t>
  </si>
  <si>
    <t>Microcontroller (XIAO or XIAO ESP32C3)</t>
  </si>
  <si>
    <t>XIAO ESP32C3</t>
  </si>
  <si>
    <t>https://www.seeedstudio.com/Seeed-XIAO-ESP32C3-p-5431.html?queryID=6e73cef38a7353cfe8c2306802d80fb5&amp;objectID=5431&amp;indexName=bazaar_retailer_products</t>
  </si>
  <si>
    <t>DC Power jack barrel</t>
  </si>
  <si>
    <t>https://www.mouser.de/ProductDetail/Wurth-Elektronik/694106301002?qs=a9WhcLg8qCwOEkcI62k5mA%3D%3D</t>
  </si>
  <si>
    <t>Plastic, Metal</t>
  </si>
  <si>
    <t>Jumper</t>
  </si>
  <si>
    <t>-</t>
  </si>
  <si>
    <t>https://www.amazon.de/-/en/Black-Standard-Short-Circuit-Jumper/dp/B00R1LEP6G/ref=sr_1_7?crid=3H1GHKHRX9X2V&amp;keywords=br%C3%BCckennadel&amp;qid=1666649663&amp;qu=eyJxc2MiOiItMC4wMCIsInFzYSI6IjAuMDAiLCJxc3AiOiIwLjAwIn0%3D&amp;sprefix=jumper+pin%2Caps%2C135&amp;sr=8-7</t>
  </si>
  <si>
    <t>Stepper driver</t>
  </si>
  <si>
    <t>TMC2208 or TMC2209</t>
  </si>
  <si>
    <t>https://www.amazon.de/-/en/dp/B0893DPSJL/ref=twister_B09V7H96P6?th=1</t>
  </si>
  <si>
    <t>IC, PCB</t>
  </si>
  <si>
    <t>Connector 7P and 8P</t>
  </si>
  <si>
    <t>https://www.amazon.de/-/en/Female-Straight-Connector-Arduino-Prototype/dp/B093LBN495/ref=sr_1_8?crid=2HE2RN7PIOIUQ&amp;keywords=weibliche+stiftleiste+7-polig&amp;qid=1666097108&amp;qu=eyJxc2MiOiIyLjMxIiwicXNhIjoiMC4wMCIsInFzcCI6IjAuMDAifQ%3D%3D&amp;s=ce-de&amp;sprefix=female+pin+header+socket+7+pins%2Celectronics%2C91&amp;sr=1-8</t>
  </si>
  <si>
    <t>Top PCB, Bottom PCB</t>
  </si>
  <si>
    <t>Resistors</t>
  </si>
  <si>
    <t>MBA02040C1002FC100</t>
  </si>
  <si>
    <t>https://www.mouser.de/ProductDetail/Vishay-Beyschlag/MBA02040C1002FC100?qs=nlQjf3QnJCoHnMMMaOw%2FFA%3D%3D</t>
  </si>
  <si>
    <t>metal film resistor</t>
  </si>
  <si>
    <t>2P Terminal Block Connector</t>
  </si>
  <si>
    <t>https://www.amazon.de/gp/product/B08HWP26RB/ref=ppx_yo_dt_b_asin_image_o00_s00?ie=UTF8&amp;psc=1</t>
  </si>
  <si>
    <t>Center case A</t>
  </si>
  <si>
    <t>Stepper motor</t>
  </si>
  <si>
    <t>NEMA-7</t>
  </si>
  <si>
    <t>https://www.amazon.de/gp/product/B07SPK6BT4/ref=ppx_yo_dt_b_asin_title_o07_s00?ie=UTF8&amp;psc=1</t>
  </si>
  <si>
    <t>metal, semiconductor</t>
  </si>
  <si>
    <t>Magnet holder</t>
  </si>
  <si>
    <t>Magnet (cylinder 3x4mm)**</t>
  </si>
  <si>
    <t>Neodynium</t>
  </si>
  <si>
    <t>Ball Bearing (7x42x30)</t>
  </si>
  <si>
    <t>6806-2RS</t>
  </si>
  <si>
    <t>https://www.amazon.de/-/en/sourcing-6806-2RS-Groove-Bearing-Double/dp/B082PYHLC2/ref=sr_1_1?crid=15H3S52WLF4B7&amp;keywords=30%2Bmm%2Binnendurchmesser%2B42%2Bmm%2Bau%C3%9Fendurchmesser%2B7%2Bmm&amp;qid=1666098666&amp;qu=eyJxc2MiOiIxLjkzIiwicXNhIjoiMC4wMCIsInFzcCI6IjAuMDAifQ%3D%3D&amp;s=industrial&amp;sprefix=30%2Bmm%2Binner%2Bdiameter%2B42%2Bmm%2Bouter%2Bdiameter%2B7%2Bmm%2Cindustrial%2C120&amp;sr=1-1&amp;th=1</t>
  </si>
  <si>
    <t>steel</t>
  </si>
  <si>
    <t>Bottm case B</t>
  </si>
  <si>
    <t>Ball Bearing ( 3 x 10 x 4 mm)</t>
  </si>
  <si>
    <t>623-2RS</t>
  </si>
  <si>
    <t>https://www.amazon.de/gp/product/B07CWLGNJ5/ref=ppx_yo_dt_b_asin_title_o06_s00?ie=UTF8&amp;psc=1</t>
  </si>
  <si>
    <t>M2.5x8mm Screws</t>
  </si>
  <si>
    <t>https://www.amazon.de/-/en/sourcingmap-Button-Hexagon-Socket-Screw/dp/B01D4VH1YO/ref=sr_1_6?crid=3MD1LE0BY8UTJ&amp;keywords=m2%2C5x8&amp;qid=1666099695&amp;qu=eyJxc2MiOiIzLjA3IiwicXNhIjoiMi4yNCIsInFzcCI6IjIuMjgifQ%3D%3D&amp;sprefix=m2.5x8%2Caps%2C138&amp;sr=8-6</t>
  </si>
  <si>
    <t>M3x4mm threaded inserts</t>
  </si>
  <si>
    <t>https://www.amazon.de/-/en/ruthex-Threaded-Insert-RX-M3x5-7-Ultrasonic/dp/B08BCRZZS3/ref=sr_1_9?crid=3BTDZEZ74AKK7&amp;keywords=m3%2C5x4+mm+gewindeeins%C3%A4tze&amp;qid=1666098972&amp;qu=eyJxc2MiOiIxLjM5IiwicXNhIjoiMC4wMCIsInFzcCI6IjAuMDAifQ%3D%3D&amp;sprefix=m3.5x4+mm+gewindeeins%C3%A4tze%2Caps%2C106&amp;sr=8-9</t>
  </si>
  <si>
    <t>brass</t>
  </si>
  <si>
    <t>M3x6mm screws</t>
  </si>
  <si>
    <t>https://www.amazon.de/-/en/countersunk-screws-hexagon-socket-pieces/dp/B07YZGR7ZC/ref=sr_1_5?crid=3HDMCAFJF506I&amp;keywords=m3x40%2Bschraube&amp;qid=1666099200&amp;qu=eyJxc2MiOiIwLjAwIiwicXNhIjoiMC4wMCIsInFzcCI6IjAuMDAifQ%3D%3D&amp;sprefix=m3x40%2Bscrew%2Caps%2C175&amp;sr=8-5&amp;th=1</t>
  </si>
  <si>
    <t>https://www.amazon.de/-/en/countersunk-screws-hexagon-socket-pieces/dp/B07YZM98J3/ref=sr_1_5?crid=3HDMCAFJF506I&amp;keywords=m3x40+schraube&amp;qid=1666099200&amp;qu=eyJxc2MiOiIwLjAwIiwicXNhIjoiMC4wMCIsInFzcCI6IjAuMDAifQ%3D%3D&amp;sprefix=m3x40+screw%2Caps%2C175&amp;sr=8-5</t>
  </si>
  <si>
    <t>3D printed parts</t>
  </si>
  <si>
    <t>Sum total of costs for any commutator type</t>
  </si>
  <si>
    <t>Parts that are ordered in dependence on the specific commutator type to be built</t>
  </si>
  <si>
    <t>SMA Connector (Miniscope)*</t>
  </si>
  <si>
    <t>0 / 2</t>
  </si>
  <si>
    <t>Omnetics Horizontal SMT PZN-12-AA*</t>
  </si>
  <si>
    <t>0 / 2 / 4</t>
  </si>
  <si>
    <t>A79623-001</t>
  </si>
  <si>
    <t>https://www.omnetics.com/products/neuro-connectors/nano-strip-polarized</t>
  </si>
  <si>
    <t>composite</t>
  </si>
  <si>
    <t>slip-ring</t>
  </si>
  <si>
    <t>slip-ring for 12-channel SPI*</t>
  </si>
  <si>
    <t>0 / 1</t>
  </si>
  <si>
    <t>M220A-18 / M125-18</t>
  </si>
  <si>
    <t>https://www.senring.com/capsule-slip-ring/m220.html</t>
  </si>
  <si>
    <t>plastic, conductive material</t>
  </si>
  <si>
    <t>slip-ring for 24-channel SPI*</t>
  </si>
  <si>
    <t>M220A-36</t>
  </si>
  <si>
    <t>slip-ring for high-speed RF-line*</t>
  </si>
  <si>
    <t>O022-12 / O022-08</t>
  </si>
  <si>
    <t>https://www.senring.com/hd-sdi-1080p-slip-ring/o022-12.html</t>
  </si>
  <si>
    <t>slip-ringfor 12-channel SPI &amp; RF-line*</t>
  </si>
  <si>
    <t>O032-24 </t>
  </si>
  <si>
    <t>https://www.senring.com/hd-sdi-1080p-slip-ring/o032-24.html</t>
  </si>
  <si>
    <t>slip-ring for 12-channel SPI &amp; through-hole*</t>
  </si>
  <si>
    <t>H1532-24S</t>
  </si>
  <si>
    <t>https://www.senring.com/through-hole-slip-ring/small-hole/h1532.html</t>
  </si>
  <si>
    <t>Sum total of costs for specific commutator type</t>
  </si>
  <si>
    <t>Electrophysiology 12-channel SPI (32 recording channels)</t>
  </si>
  <si>
    <t>Electrophysiology 24-channel SPI (64 recording channels)</t>
  </si>
  <si>
    <t>Miniscope only</t>
  </si>
  <si>
    <t>Electrophysiology 12-channel SPI (32 recording channels) and Miniscope</t>
  </si>
  <si>
    <t>Electrophysiology 12-channel SPI (32 recording channels) and Optogenetics</t>
  </si>
  <si>
    <t>Manufacturer Number</t>
  </si>
  <si>
    <t xml:space="preserve">* Distinct numbers are stated for these items because their usage depends on the type of commutator that is built. At the bottom of the table, all 5 types that can be built with the unmodified design files provided here and on https://zenodo.org/record/7253652 are listed and their costs are stated. </t>
  </si>
  <si>
    <t>https://www.kjmagnetics.com/proddetail.asp?prod=D22</t>
  </si>
  <si>
    <t>** Alternative source at a price of 0.30 €/unit: https://www.amazon.de/-/en/10-Mini-Neodymium-Magnets-Ultra-Strong-Original/dp/B01JEK4A4I/ref=sr_1_4?crid=1889K3T57D5VC&amp;keywords=magnet+3x4+mm&amp;qid=1666097636&amp;qu=eyJxc2MiOiIwLjAwIiwicXNhIjoiMC4wMCIsInFzcCI6IjAuMDAifQ%3D%3D&amp;sprefix=magnets+3x4mm%2Caps%2C91&amp;sr=8-4</t>
  </si>
  <si>
    <t xml:space="preserve">73251-2209 </t>
  </si>
  <si>
    <t>https://www.mouser.de/ProductDetail/Molex/73251-2209?qs=vxeUf0TWHS1jQq9gJekxHg%3D%3D</t>
  </si>
  <si>
    <t>gold-plated metal</t>
  </si>
  <si>
    <t>slide switch</t>
  </si>
  <si>
    <t>1825232-1</t>
  </si>
  <si>
    <t>https://www.mouser.de/ProductDetail/TE-Connectivity-PB/1825232-1?qs=kTKVN3NWb5FosGxaNC1%252BtA%3D%3D</t>
  </si>
  <si>
    <t>M2.5x5.7mm threaded inserts</t>
  </si>
  <si>
    <t>https://www.amazon.de/dp/B088QJDPKK?psc=1&amp;ref=ppx_yo2ov_dt_b_product_details</t>
  </si>
  <si>
    <t>M3x50mm screws</t>
  </si>
  <si>
    <t>M2.5x35mm Screws</t>
  </si>
  <si>
    <t>https://www.amazon.de/-/en/US-SA-AJD-99450/dp/B012TE3VJG/ref=sr_1_2?crid=2BR06GW4RRO2C&amp;dib=eyJ2IjoiMSJ9.9dZQGtHvg1274Y04hABxCkIl6Nmt0dP1t-yR5fT2Us76CcscPo0-x9c_vLLM-yO-O2DRNGBW3JildIrRe7o-0Z4mdHvAU7VhCZGynxf698wfec9dvyPgtVbJIEcQ2Em_npF8RLETmB1t679JfMY0ay_HwIisyj_29DGAIBg_ZHwdVRV52K_xCgTsHvoCUl41jvQIoNkzvVyBoDQBjOZ3_bVQtId9gPhsRDgy7grY14fopm-tFSUdKA-i9bbnsOI86aoHh09JS6VXQ3_dDt-3wXQKzI7VzGElJjNDPjy5BBI.zbap3NpQ3wS0YkLQ02yXaaJ2Gq5dNE6LWECm-41Rz1M&amp;dib_tag=se&amp;keywords=M2.5x35mm+Screws&amp;qid=1709209413&amp;sprefix=m2.5x35mm+screws%2Caps%2C120&amp;sr=8-2</t>
  </si>
  <si>
    <t>https://eu.mouser.com/ProductDetail/KYOCERA-AVX/08055A101MAT2A?qs=zdK0ZDdZmgzjgZCLHBg27Q%3D%3D</t>
  </si>
  <si>
    <t>581-08055A101MAT2A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</si>
</sst>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0" borderId="3" xfId="0" applyBorder="1"/>
    <xf numFmtId="2" fontId="0" fillId="0" borderId="3" xfId="0" applyNumberFormat="1" applyBorder="1"/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2" fillId="0" borderId="3" xfId="1" applyFont="1" applyBorder="1"/>
    <xf numFmtId="2" fontId="0" fillId="0" borderId="3" xfId="0" applyNumberFormat="1" applyFont="1" applyBorder="1"/>
    <xf numFmtId="2" fontId="0" fillId="0" borderId="3" xfId="0" applyNumberFormat="1" applyFont="1" applyFill="1" applyBorder="1"/>
    <xf numFmtId="2" fontId="0" fillId="0" borderId="3" xfId="0" applyNumberFormat="1" applyFill="1" applyBorder="1"/>
    <xf numFmtId="0" fontId="0" fillId="0" borderId="3" xfId="0" applyFill="1" applyBorder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2" fontId="4" fillId="2" borderId="5" xfId="0" applyNumberFormat="1" applyFont="1" applyFill="1" applyBorder="1" applyAlignment="1"/>
    <xf numFmtId="0" fontId="4" fillId="2" borderId="6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2" fontId="4" fillId="0" borderId="5" xfId="0" applyNumberFormat="1" applyFont="1" applyFill="1" applyBorder="1" applyAlignment="1"/>
    <xf numFmtId="0" fontId="4" fillId="0" borderId="6" xfId="0" applyFont="1" applyFill="1" applyBorder="1" applyAlignment="1"/>
    <xf numFmtId="0" fontId="0" fillId="0" borderId="3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Border="1"/>
    <xf numFmtId="2" fontId="1" fillId="2" borderId="3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3" fillId="0" borderId="3" xfId="1" applyBorder="1" applyAlignment="1"/>
    <xf numFmtId="0" fontId="0" fillId="3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mnetics.com/products/neuro-connectors/nano-strip-polarized" TargetMode="External"/><Relationship Id="rId2" Type="http://schemas.openxmlformats.org/officeDocument/2006/relationships/hyperlink" Target="https://www.amazon.de/-/en/countersunk-screws-hexagon-socket-pieces/dp/B07YZM98J3/ref=sr_1_5?crid=3HDMCAFJF506I&amp;keywords=m3x40+schraube&amp;qid=1666099200&amp;qu=eyJxc2MiOiIwLjAwIiwicXNhIjoiMC4wMCIsInFzcCI6IjAuMDAifQ%3D%3D&amp;sprefix=m3x40+screw%2Caps%2C175&amp;sr=8-5" TargetMode="External"/><Relationship Id="rId1" Type="http://schemas.openxmlformats.org/officeDocument/2006/relationships/hyperlink" Target="https://www.seeedstudio.com/Seeed-XIAO-ESP32C3-p-5431.html?queryID=6e73cef38a7353cfe8c2306802d80fb5&amp;objectID=5431&amp;indexName=bazaar_retailer_product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G7" sqref="G7"/>
    </sheetView>
  </sheetViews>
  <sheetFormatPr defaultRowHeight="15" x14ac:dyDescent="0.25"/>
  <cols>
    <col min="1" max="1" width="19.85546875" customWidth="1"/>
    <col min="2" max="2" width="37.7109375" customWidth="1"/>
    <col min="3" max="3" width="8.42578125" customWidth="1"/>
    <col min="4" max="4" width="10" customWidth="1"/>
    <col min="5" max="5" width="9.28515625" customWidth="1"/>
    <col min="6" max="6" width="13.85546875" customWidth="1"/>
    <col min="7" max="7" width="255.7109375" bestFit="1" customWidth="1"/>
    <col min="8" max="8" width="25.28515625" customWidth="1"/>
  </cols>
  <sheetData>
    <row r="1" spans="1:8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  <c r="G1" s="1" t="s">
        <v>5</v>
      </c>
      <c r="H1" s="1" t="s">
        <v>6</v>
      </c>
    </row>
    <row r="2" spans="1:8" x14ac:dyDescent="0.25">
      <c r="A2" s="2" t="s">
        <v>7</v>
      </c>
      <c r="B2" s="2" t="s">
        <v>7</v>
      </c>
      <c r="C2" s="2">
        <v>1</v>
      </c>
      <c r="D2" s="3">
        <v>1</v>
      </c>
      <c r="E2" s="3">
        <v>1</v>
      </c>
      <c r="F2" s="4" t="s">
        <v>8</v>
      </c>
      <c r="G2" s="2" t="s">
        <v>9</v>
      </c>
      <c r="H2" s="2" t="s">
        <v>10</v>
      </c>
    </row>
    <row r="3" spans="1:8" x14ac:dyDescent="0.25">
      <c r="A3" s="5" t="s">
        <v>11</v>
      </c>
      <c r="B3" s="5" t="s">
        <v>11</v>
      </c>
      <c r="C3" s="5">
        <v>1</v>
      </c>
      <c r="D3" s="6">
        <v>1</v>
      </c>
      <c r="E3" s="6">
        <v>1</v>
      </c>
      <c r="F3" s="7" t="s">
        <v>8</v>
      </c>
      <c r="G3" s="5" t="s">
        <v>9</v>
      </c>
      <c r="H3" s="5" t="s">
        <v>10</v>
      </c>
    </row>
    <row r="4" spans="1:8" x14ac:dyDescent="0.25">
      <c r="A4" s="5" t="s">
        <v>11</v>
      </c>
      <c r="B4" s="8" t="s">
        <v>12</v>
      </c>
      <c r="C4" s="5">
        <v>2</v>
      </c>
      <c r="D4" s="6">
        <v>0.3</v>
      </c>
      <c r="E4" s="6">
        <v>0.6</v>
      </c>
      <c r="F4" s="7" t="s">
        <v>8</v>
      </c>
      <c r="G4" s="5" t="s">
        <v>13</v>
      </c>
      <c r="H4" s="5" t="s">
        <v>14</v>
      </c>
    </row>
    <row r="5" spans="1:8" x14ac:dyDescent="0.25">
      <c r="A5" s="5" t="s">
        <v>36</v>
      </c>
      <c r="B5" s="9" t="s">
        <v>107</v>
      </c>
      <c r="C5" s="5">
        <v>2</v>
      </c>
      <c r="D5" s="6">
        <v>0.42</v>
      </c>
      <c r="E5" s="6">
        <v>0.84</v>
      </c>
      <c r="F5" s="7" t="s">
        <v>108</v>
      </c>
      <c r="G5" s="5" t="s">
        <v>109</v>
      </c>
      <c r="H5" s="5" t="s">
        <v>26</v>
      </c>
    </row>
    <row r="6" spans="1:8" x14ac:dyDescent="0.25">
      <c r="A6" s="5" t="s">
        <v>7</v>
      </c>
      <c r="B6" s="8" t="s">
        <v>16</v>
      </c>
      <c r="C6" s="5">
        <v>1</v>
      </c>
      <c r="D6" s="6">
        <v>0.61</v>
      </c>
      <c r="E6" s="6">
        <v>0.61</v>
      </c>
      <c r="F6" s="7" t="s">
        <v>17</v>
      </c>
      <c r="G6" s="5" t="s">
        <v>18</v>
      </c>
      <c r="H6" s="5" t="s">
        <v>14</v>
      </c>
    </row>
    <row r="7" spans="1:8" x14ac:dyDescent="0.25">
      <c r="A7" s="5" t="s">
        <v>7</v>
      </c>
      <c r="B7" s="8" t="s">
        <v>19</v>
      </c>
      <c r="C7" s="5">
        <v>2</v>
      </c>
      <c r="D7" s="6">
        <v>0.15</v>
      </c>
      <c r="E7" s="6">
        <v>0.3</v>
      </c>
      <c r="F7" s="10" t="s">
        <v>116</v>
      </c>
      <c r="G7" s="5" t="s">
        <v>115</v>
      </c>
      <c r="H7" s="5" t="s">
        <v>20</v>
      </c>
    </row>
    <row r="8" spans="1:8" x14ac:dyDescent="0.25">
      <c r="A8" s="5" t="s">
        <v>7</v>
      </c>
      <c r="B8" s="9" t="s">
        <v>21</v>
      </c>
      <c r="C8" s="5">
        <v>1</v>
      </c>
      <c r="D8" s="6">
        <v>4.99</v>
      </c>
      <c r="E8" s="6">
        <v>4.99</v>
      </c>
      <c r="F8" s="10" t="s">
        <v>22</v>
      </c>
      <c r="G8" s="5" t="s">
        <v>23</v>
      </c>
      <c r="H8" s="5" t="s">
        <v>14</v>
      </c>
    </row>
    <row r="9" spans="1:8" x14ac:dyDescent="0.25">
      <c r="A9" s="5" t="s">
        <v>7</v>
      </c>
      <c r="B9" s="8" t="s">
        <v>24</v>
      </c>
      <c r="C9" s="5">
        <v>1</v>
      </c>
      <c r="D9" s="6">
        <v>1.02</v>
      </c>
      <c r="E9" s="6">
        <v>1.02</v>
      </c>
      <c r="F9" s="11">
        <v>694106301002</v>
      </c>
      <c r="G9" t="s">
        <v>25</v>
      </c>
      <c r="H9" s="5" t="s">
        <v>26</v>
      </c>
    </row>
    <row r="10" spans="1:8" x14ac:dyDescent="0.25">
      <c r="A10" s="5" t="s">
        <v>7</v>
      </c>
      <c r="B10" s="8" t="s">
        <v>27</v>
      </c>
      <c r="C10" s="5">
        <v>1</v>
      </c>
      <c r="D10" s="6">
        <v>0.7</v>
      </c>
      <c r="E10" s="6">
        <v>0.7</v>
      </c>
      <c r="F10" s="11" t="s">
        <v>28</v>
      </c>
      <c r="G10" s="12" t="s">
        <v>29</v>
      </c>
      <c r="H10" s="5" t="s">
        <v>26</v>
      </c>
    </row>
    <row r="11" spans="1:8" x14ac:dyDescent="0.25">
      <c r="A11" s="5" t="s">
        <v>7</v>
      </c>
      <c r="B11" s="8" t="s">
        <v>30</v>
      </c>
      <c r="C11" s="5">
        <v>1</v>
      </c>
      <c r="D11" s="6">
        <v>10</v>
      </c>
      <c r="E11" s="6">
        <v>10</v>
      </c>
      <c r="F11" s="7" t="s">
        <v>31</v>
      </c>
      <c r="G11" s="5" t="s">
        <v>32</v>
      </c>
      <c r="H11" s="5" t="s">
        <v>33</v>
      </c>
    </row>
    <row r="12" spans="1:8" x14ac:dyDescent="0.25">
      <c r="A12" s="5" t="s">
        <v>7</v>
      </c>
      <c r="B12" s="9" t="s">
        <v>34</v>
      </c>
      <c r="C12" s="5">
        <v>4</v>
      </c>
      <c r="D12" s="6">
        <v>2.99</v>
      </c>
      <c r="E12" s="6">
        <v>11.99</v>
      </c>
      <c r="F12" s="7" t="s">
        <v>28</v>
      </c>
      <c r="G12" s="5" t="s">
        <v>35</v>
      </c>
      <c r="H12" s="5" t="s">
        <v>15</v>
      </c>
    </row>
    <row r="13" spans="1:8" x14ac:dyDescent="0.25">
      <c r="A13" s="5" t="s">
        <v>36</v>
      </c>
      <c r="B13" s="8" t="s">
        <v>37</v>
      </c>
      <c r="C13" s="5">
        <v>2</v>
      </c>
      <c r="D13" s="6">
        <v>0.44</v>
      </c>
      <c r="E13" s="6">
        <v>0.88</v>
      </c>
      <c r="F13" s="7" t="s">
        <v>38</v>
      </c>
      <c r="G13" s="5" t="s">
        <v>39</v>
      </c>
      <c r="H13" s="5" t="s">
        <v>40</v>
      </c>
    </row>
    <row r="14" spans="1:8" x14ac:dyDescent="0.25">
      <c r="A14" s="5" t="s">
        <v>36</v>
      </c>
      <c r="B14" s="9" t="s">
        <v>41</v>
      </c>
      <c r="C14" s="5">
        <v>25</v>
      </c>
      <c r="D14" s="6">
        <v>0.3</v>
      </c>
      <c r="E14" s="6">
        <f>D14*C14</f>
        <v>7.5</v>
      </c>
      <c r="F14" s="7" t="s">
        <v>28</v>
      </c>
      <c r="G14" s="5" t="s">
        <v>42</v>
      </c>
      <c r="H14" s="5" t="s">
        <v>15</v>
      </c>
    </row>
    <row r="15" spans="1:8" x14ac:dyDescent="0.25">
      <c r="A15" s="5" t="s">
        <v>43</v>
      </c>
      <c r="B15" s="9" t="s">
        <v>44</v>
      </c>
      <c r="C15" s="5">
        <v>1</v>
      </c>
      <c r="D15" s="13">
        <v>22</v>
      </c>
      <c r="E15" s="6">
        <v>22</v>
      </c>
      <c r="F15" s="7" t="s">
        <v>45</v>
      </c>
      <c r="G15" s="5" t="s">
        <v>46</v>
      </c>
      <c r="H15" s="5" t="s">
        <v>47</v>
      </c>
    </row>
    <row r="16" spans="1:8" x14ac:dyDescent="0.25">
      <c r="A16" s="5" t="s">
        <v>48</v>
      </c>
      <c r="B16" s="9" t="s">
        <v>49</v>
      </c>
      <c r="C16" s="5">
        <v>2</v>
      </c>
      <c r="D16" s="14">
        <v>0.16</v>
      </c>
      <c r="E16" s="15">
        <v>0.32</v>
      </c>
      <c r="F16" s="10" t="s">
        <v>28</v>
      </c>
      <c r="G16" s="16" t="s">
        <v>102</v>
      </c>
      <c r="H16" s="5" t="s">
        <v>50</v>
      </c>
    </row>
    <row r="17" spans="1:8" x14ac:dyDescent="0.25">
      <c r="A17" s="5" t="s">
        <v>43</v>
      </c>
      <c r="B17" s="9" t="s">
        <v>51</v>
      </c>
      <c r="C17" s="5">
        <v>1</v>
      </c>
      <c r="D17" s="13">
        <v>2.6</v>
      </c>
      <c r="E17" s="6">
        <v>2.6</v>
      </c>
      <c r="F17" s="8" t="s">
        <v>52</v>
      </c>
      <c r="G17" s="5" t="s">
        <v>53</v>
      </c>
      <c r="H17" s="5" t="s">
        <v>54</v>
      </c>
    </row>
    <row r="18" spans="1:8" x14ac:dyDescent="0.25">
      <c r="A18" s="5" t="s">
        <v>55</v>
      </c>
      <c r="B18" s="9" t="s">
        <v>56</v>
      </c>
      <c r="C18" s="5">
        <v>1</v>
      </c>
      <c r="D18" s="13">
        <v>0.9</v>
      </c>
      <c r="E18" s="6">
        <v>0.9</v>
      </c>
      <c r="F18" s="8" t="s">
        <v>57</v>
      </c>
      <c r="G18" s="5" t="s">
        <v>58</v>
      </c>
      <c r="H18" s="5" t="s">
        <v>54</v>
      </c>
    </row>
    <row r="19" spans="1:8" x14ac:dyDescent="0.25">
      <c r="A19" s="9" t="s">
        <v>28</v>
      </c>
      <c r="B19" s="9" t="s">
        <v>110</v>
      </c>
      <c r="C19" s="5">
        <v>30</v>
      </c>
      <c r="D19" s="6">
        <v>0.12</v>
      </c>
      <c r="E19" s="6">
        <f>C19*D19</f>
        <v>3.5999999999999996</v>
      </c>
      <c r="F19" s="8" t="s">
        <v>28</v>
      </c>
      <c r="G19" s="41" t="s">
        <v>111</v>
      </c>
      <c r="H19" s="5" t="s">
        <v>54</v>
      </c>
    </row>
    <row r="20" spans="1:8" x14ac:dyDescent="0.25">
      <c r="A20" s="9" t="s">
        <v>28</v>
      </c>
      <c r="B20" s="9" t="s">
        <v>113</v>
      </c>
      <c r="C20" s="5">
        <v>10</v>
      </c>
      <c r="D20" s="6">
        <f>12/50</f>
        <v>0.24</v>
      </c>
      <c r="E20" s="6">
        <f>D20*C20</f>
        <v>2.4</v>
      </c>
      <c r="F20" s="8" t="s">
        <v>28</v>
      </c>
      <c r="G20" s="41" t="s">
        <v>114</v>
      </c>
      <c r="H20" s="5" t="s">
        <v>54</v>
      </c>
    </row>
    <row r="21" spans="1:8" x14ac:dyDescent="0.25">
      <c r="A21" s="9" t="s">
        <v>28</v>
      </c>
      <c r="B21" s="9" t="s">
        <v>59</v>
      </c>
      <c r="C21" s="5">
        <v>20</v>
      </c>
      <c r="D21" s="6">
        <f>9/50</f>
        <v>0.18</v>
      </c>
      <c r="E21" s="6">
        <f>D21*C21</f>
        <v>3.5999999999999996</v>
      </c>
      <c r="F21" s="8" t="s">
        <v>28</v>
      </c>
      <c r="G21" s="5" t="s">
        <v>60</v>
      </c>
      <c r="H21" s="5" t="s">
        <v>54</v>
      </c>
    </row>
    <row r="22" spans="1:8" x14ac:dyDescent="0.25">
      <c r="A22" s="9" t="s">
        <v>28</v>
      </c>
      <c r="B22" s="9" t="s">
        <v>61</v>
      </c>
      <c r="C22" s="5">
        <v>4</v>
      </c>
      <c r="D22" s="6">
        <v>0.09</v>
      </c>
      <c r="E22" s="6">
        <v>0.36</v>
      </c>
      <c r="F22" s="8" t="s">
        <v>28</v>
      </c>
      <c r="G22" s="5" t="s">
        <v>62</v>
      </c>
      <c r="H22" s="5" t="s">
        <v>63</v>
      </c>
    </row>
    <row r="23" spans="1:8" x14ac:dyDescent="0.25">
      <c r="A23" s="9" t="s">
        <v>28</v>
      </c>
      <c r="B23" s="9" t="s">
        <v>64</v>
      </c>
      <c r="C23" s="5">
        <v>3</v>
      </c>
      <c r="D23" s="6">
        <v>7.0000000000000007E-2</v>
      </c>
      <c r="E23" s="6">
        <f>C23*D23</f>
        <v>0.21000000000000002</v>
      </c>
      <c r="F23" s="8" t="s">
        <v>28</v>
      </c>
      <c r="G23" s="5" t="s">
        <v>65</v>
      </c>
      <c r="H23" s="5" t="s">
        <v>54</v>
      </c>
    </row>
    <row r="24" spans="1:8" x14ac:dyDescent="0.25">
      <c r="A24" s="9" t="s">
        <v>28</v>
      </c>
      <c r="B24" s="9" t="s">
        <v>112</v>
      </c>
      <c r="C24" s="5">
        <v>1</v>
      </c>
      <c r="D24" s="6">
        <v>0.17499999999999999</v>
      </c>
      <c r="E24" s="6">
        <v>0.17499999999999999</v>
      </c>
      <c r="F24" s="8" t="s">
        <v>28</v>
      </c>
      <c r="G24" s="5" t="s">
        <v>66</v>
      </c>
      <c r="H24" s="5" t="s">
        <v>54</v>
      </c>
    </row>
    <row r="25" spans="1:8" x14ac:dyDescent="0.25">
      <c r="A25" s="9" t="s">
        <v>67</v>
      </c>
      <c r="B25" s="9" t="s">
        <v>67</v>
      </c>
      <c r="C25" s="5">
        <v>1</v>
      </c>
      <c r="D25" s="6" t="s">
        <v>28</v>
      </c>
      <c r="E25" s="6">
        <v>60</v>
      </c>
      <c r="F25" s="8" t="s">
        <v>28</v>
      </c>
      <c r="G25" s="5" t="s">
        <v>28</v>
      </c>
      <c r="H25" s="5"/>
    </row>
    <row r="26" spans="1:8" x14ac:dyDescent="0.25">
      <c r="A26" s="17" t="s">
        <v>68</v>
      </c>
      <c r="B26" s="18"/>
      <c r="C26" s="18"/>
      <c r="D26" s="18"/>
      <c r="E26" s="19">
        <f>SUM(E2:E25)</f>
        <v>137.59499999999997</v>
      </c>
      <c r="F26" s="18"/>
      <c r="G26" s="18"/>
      <c r="H26" s="20"/>
    </row>
    <row r="27" spans="1:8" x14ac:dyDescent="0.25">
      <c r="A27" s="21"/>
      <c r="B27" s="22"/>
      <c r="C27" s="22"/>
      <c r="D27" s="22"/>
      <c r="E27" s="23"/>
      <c r="F27" s="22"/>
      <c r="G27" s="22"/>
      <c r="H27" s="24"/>
    </row>
    <row r="28" spans="1:8" x14ac:dyDescent="0.25">
      <c r="A28" s="34" t="s">
        <v>69</v>
      </c>
      <c r="B28" s="35"/>
      <c r="C28" s="35"/>
      <c r="D28" s="35"/>
      <c r="E28" s="35"/>
      <c r="F28" s="35"/>
      <c r="G28" s="35"/>
      <c r="H28" s="36"/>
    </row>
    <row r="29" spans="1:8" x14ac:dyDescent="0.25">
      <c r="A29" s="5" t="s">
        <v>36</v>
      </c>
      <c r="B29" s="9" t="s">
        <v>70</v>
      </c>
      <c r="C29" s="25" t="s">
        <v>71</v>
      </c>
      <c r="D29" s="6">
        <v>7.13</v>
      </c>
      <c r="E29" s="6">
        <v>14.26</v>
      </c>
      <c r="F29" s="7" t="s">
        <v>104</v>
      </c>
      <c r="G29" s="5" t="s">
        <v>105</v>
      </c>
      <c r="H29" s="5" t="s">
        <v>106</v>
      </c>
    </row>
    <row r="30" spans="1:8" x14ac:dyDescent="0.25">
      <c r="A30" s="5" t="s">
        <v>36</v>
      </c>
      <c r="B30" s="26" t="s">
        <v>72</v>
      </c>
      <c r="C30" s="25" t="s">
        <v>73</v>
      </c>
      <c r="D30" s="27">
        <v>42.39</v>
      </c>
      <c r="E30" s="15">
        <v>84.78</v>
      </c>
      <c r="F30" s="10" t="s">
        <v>74</v>
      </c>
      <c r="G30" s="40" t="s">
        <v>75</v>
      </c>
      <c r="H30" s="5" t="s">
        <v>76</v>
      </c>
    </row>
    <row r="31" spans="1:8" x14ac:dyDescent="0.25">
      <c r="A31" s="9" t="s">
        <v>77</v>
      </c>
      <c r="B31" s="9" t="s">
        <v>78</v>
      </c>
      <c r="C31" s="25" t="s">
        <v>79</v>
      </c>
      <c r="D31" s="6">
        <v>20</v>
      </c>
      <c r="E31" s="15">
        <v>20</v>
      </c>
      <c r="F31" s="8" t="s">
        <v>80</v>
      </c>
      <c r="G31" s="5" t="s">
        <v>81</v>
      </c>
      <c r="H31" s="5" t="s">
        <v>82</v>
      </c>
    </row>
    <row r="32" spans="1:8" x14ac:dyDescent="0.25">
      <c r="A32" s="9" t="s">
        <v>77</v>
      </c>
      <c r="B32" s="9" t="s">
        <v>83</v>
      </c>
      <c r="C32" s="25" t="s">
        <v>79</v>
      </c>
      <c r="D32" s="15">
        <v>75</v>
      </c>
      <c r="E32" s="15">
        <v>75</v>
      </c>
      <c r="F32" s="8" t="s">
        <v>84</v>
      </c>
      <c r="G32" s="5" t="s">
        <v>81</v>
      </c>
      <c r="H32" s="5" t="s">
        <v>82</v>
      </c>
    </row>
    <row r="33" spans="1:8" x14ac:dyDescent="0.25">
      <c r="A33" s="9" t="s">
        <v>77</v>
      </c>
      <c r="B33" s="9" t="s">
        <v>85</v>
      </c>
      <c r="C33" s="25" t="s">
        <v>79</v>
      </c>
      <c r="D33" s="15">
        <v>85</v>
      </c>
      <c r="E33" s="15">
        <v>85</v>
      </c>
      <c r="F33" s="8" t="s">
        <v>86</v>
      </c>
      <c r="G33" s="5" t="s">
        <v>87</v>
      </c>
      <c r="H33" s="5" t="s">
        <v>82</v>
      </c>
    </row>
    <row r="34" spans="1:8" x14ac:dyDescent="0.25">
      <c r="A34" s="9" t="s">
        <v>77</v>
      </c>
      <c r="B34" s="9" t="s">
        <v>88</v>
      </c>
      <c r="C34" s="25" t="s">
        <v>79</v>
      </c>
      <c r="D34" s="15">
        <v>145</v>
      </c>
      <c r="E34" s="15">
        <v>145</v>
      </c>
      <c r="F34" s="8" t="s">
        <v>89</v>
      </c>
      <c r="G34" s="5" t="s">
        <v>90</v>
      </c>
      <c r="H34" s="5" t="s">
        <v>82</v>
      </c>
    </row>
    <row r="35" spans="1:8" x14ac:dyDescent="0.25">
      <c r="A35" s="9" t="s">
        <v>77</v>
      </c>
      <c r="B35" s="9" t="s">
        <v>91</v>
      </c>
      <c r="C35" s="25" t="s">
        <v>79</v>
      </c>
      <c r="D35" s="6">
        <v>130</v>
      </c>
      <c r="E35" s="15">
        <v>130</v>
      </c>
      <c r="F35" s="8" t="s">
        <v>92</v>
      </c>
      <c r="G35" s="5" t="s">
        <v>93</v>
      </c>
      <c r="H35" s="5" t="s">
        <v>82</v>
      </c>
    </row>
    <row r="37" spans="1:8" x14ac:dyDescent="0.25">
      <c r="A37" s="37" t="s">
        <v>94</v>
      </c>
      <c r="B37" s="38"/>
      <c r="C37" s="38"/>
      <c r="D37" s="38"/>
      <c r="E37" s="38"/>
      <c r="F37" s="38"/>
      <c r="G37" s="38"/>
      <c r="H37" s="39"/>
    </row>
    <row r="38" spans="1:8" x14ac:dyDescent="0.25">
      <c r="A38" s="31" t="s">
        <v>95</v>
      </c>
      <c r="B38" s="32"/>
      <c r="C38" s="32"/>
      <c r="D38" s="33"/>
      <c r="E38" s="28">
        <f>SUM(E26,E30,E31)</f>
        <v>242.37499999999997</v>
      </c>
    </row>
    <row r="39" spans="1:8" x14ac:dyDescent="0.25">
      <c r="A39" s="31" t="s">
        <v>96</v>
      </c>
      <c r="B39" s="32"/>
      <c r="C39" s="32"/>
      <c r="D39" s="33"/>
      <c r="E39" s="28">
        <f>SUM(E26,E30,E30,E32)</f>
        <v>382.15499999999997</v>
      </c>
    </row>
    <row r="40" spans="1:8" x14ac:dyDescent="0.25">
      <c r="A40" s="31" t="s">
        <v>97</v>
      </c>
      <c r="B40" s="32"/>
      <c r="C40" s="32"/>
      <c r="D40" s="33"/>
      <c r="E40" s="28">
        <f>SUM(E26,E29,E33)</f>
        <v>236.85499999999996</v>
      </c>
    </row>
    <row r="41" spans="1:8" x14ac:dyDescent="0.25">
      <c r="A41" s="31" t="s">
        <v>98</v>
      </c>
      <c r="B41" s="32"/>
      <c r="C41" s="32"/>
      <c r="D41" s="33"/>
      <c r="E41" s="28">
        <f>SUM(E26,E29,E30,E34)</f>
        <v>381.63499999999999</v>
      </c>
    </row>
    <row r="42" spans="1:8" x14ac:dyDescent="0.25">
      <c r="A42" s="31" t="s">
        <v>99</v>
      </c>
      <c r="B42" s="32"/>
      <c r="C42" s="32"/>
      <c r="D42" s="33"/>
      <c r="E42" s="28">
        <f>SUM(E26,E30,E35)</f>
        <v>352.375</v>
      </c>
    </row>
    <row r="43" spans="1:8" x14ac:dyDescent="0.25">
      <c r="A43" s="29"/>
    </row>
    <row r="44" spans="1:8" x14ac:dyDescent="0.25">
      <c r="A44" s="29"/>
    </row>
    <row r="45" spans="1:8" x14ac:dyDescent="0.25">
      <c r="A45" t="s">
        <v>101</v>
      </c>
    </row>
    <row r="46" spans="1:8" x14ac:dyDescent="0.25">
      <c r="A46" t="s">
        <v>103</v>
      </c>
    </row>
    <row r="49" spans="2:2" x14ac:dyDescent="0.25">
      <c r="B49" s="30"/>
    </row>
  </sheetData>
  <mergeCells count="7">
    <mergeCell ref="A42:D42"/>
    <mergeCell ref="A28:H28"/>
    <mergeCell ref="A37:H37"/>
    <mergeCell ref="A38:D38"/>
    <mergeCell ref="A39:D39"/>
    <mergeCell ref="A40:D40"/>
    <mergeCell ref="A41:D41"/>
  </mergeCells>
  <hyperlinks>
    <hyperlink ref="G8" r:id="rId1" xr:uid="{00000000-0004-0000-0000-000000000000}"/>
    <hyperlink ref="G24" r:id="rId2" xr:uid="{00000000-0004-0000-0000-000001000000}"/>
    <hyperlink ref="G30" r:id="rId3" xr:uid="{7C9F7FF5-9A5E-4410-9D2C-3F278E8E4626}"/>
  </hyperlinks>
  <pageMargins left="0.7" right="0.7" top="0.75" bottom="0.75" header="0.3" footer="0.3"/>
  <pageSetup orientation="portrait" horizontalDpi="4294967295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Kaetzel</dc:creator>
  <cp:lastModifiedBy>Sampath Kumar</cp:lastModifiedBy>
  <dcterms:created xsi:type="dcterms:W3CDTF">2022-10-27T07:12:20Z</dcterms:created>
  <dcterms:modified xsi:type="dcterms:W3CDTF">2024-02-29T12:32:10Z</dcterms:modified>
</cp:coreProperties>
</file>