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810B46A0-907B-41CE-A0A7-C99B737FEE4F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imple Gantt Chart - EX" sheetId="1" r:id="rId1"/>
    <sheet name="Simple Gantt Chart - BLAN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3" l="1"/>
  <c r="E46" i="3"/>
  <c r="F45" i="3"/>
  <c r="E45" i="3"/>
  <c r="F44" i="3"/>
  <c r="E44" i="3"/>
  <c r="F43" i="3"/>
  <c r="G43" i="3" s="1"/>
  <c r="E43" i="3"/>
  <c r="F41" i="3"/>
  <c r="E41" i="3"/>
  <c r="F40" i="3"/>
  <c r="E40" i="3"/>
  <c r="F39" i="3"/>
  <c r="F38" i="3"/>
  <c r="E39" i="3" s="1"/>
  <c r="E38" i="3"/>
  <c r="F37" i="3"/>
  <c r="E37" i="3"/>
  <c r="F35" i="3"/>
  <c r="E35" i="3"/>
  <c r="F34" i="3"/>
  <c r="E34" i="3"/>
  <c r="F33" i="3"/>
  <c r="E33" i="3"/>
  <c r="F32" i="3"/>
  <c r="G32" i="3" s="1"/>
  <c r="E32" i="3"/>
  <c r="F31" i="3"/>
  <c r="E31" i="3"/>
  <c r="G31" i="3" s="1"/>
  <c r="F30" i="3"/>
  <c r="E30" i="3"/>
  <c r="G27" i="3"/>
  <c r="G28" i="3"/>
  <c r="F28" i="3"/>
  <c r="E28" i="3"/>
  <c r="F27" i="3"/>
  <c r="E27" i="3"/>
  <c r="F25" i="3"/>
  <c r="F24" i="3"/>
  <c r="E23" i="3"/>
  <c r="F23" i="3" s="1"/>
  <c r="E24" i="3" s="1"/>
  <c r="F42" i="3"/>
  <c r="E42" i="3"/>
  <c r="F36" i="3"/>
  <c r="E36" i="3"/>
  <c r="G36" i="3" s="1"/>
  <c r="F29" i="3"/>
  <c r="E29" i="3"/>
  <c r="F22" i="3"/>
  <c r="E22" i="3"/>
  <c r="BH10" i="3"/>
  <c r="BI10" i="3" s="1"/>
  <c r="BJ10" i="3" s="1"/>
  <c r="BK10" i="3" s="1"/>
  <c r="BM10" i="3" s="1"/>
  <c r="BD10" i="3"/>
  <c r="BE10" i="3" s="1"/>
  <c r="BF10" i="3" s="1"/>
  <c r="BC10" i="3"/>
  <c r="AQ10" i="3"/>
  <c r="Z10" i="3"/>
  <c r="AA10" i="3" s="1"/>
  <c r="AB10" i="3" s="1"/>
  <c r="AD10" i="3" s="1"/>
  <c r="AE10" i="3" s="1"/>
  <c r="AF10" i="3" s="1"/>
  <c r="AG10" i="3" s="1"/>
  <c r="AI10" i="3" s="1"/>
  <c r="AJ10" i="3" s="1"/>
  <c r="AK10" i="3" s="1"/>
  <c r="AL10" i="3" s="1"/>
  <c r="AN10" i="3" s="1"/>
  <c r="AO10" i="3" s="1"/>
  <c r="Y10" i="3"/>
  <c r="K10" i="3"/>
  <c r="L10" i="3" s="1"/>
  <c r="M10" i="3" s="1"/>
  <c r="O10" i="3" s="1"/>
  <c r="P10" i="3" s="1"/>
  <c r="Q10" i="3" s="1"/>
  <c r="R10" i="3" s="1"/>
  <c r="U10" i="3" s="1"/>
  <c r="V10" i="3" s="1"/>
  <c r="W10" i="3" s="1"/>
  <c r="J10" i="3"/>
  <c r="C5" i="3"/>
  <c r="E11" i="3" s="1"/>
  <c r="E10" i="3" s="1"/>
  <c r="G37" i="3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9" i="1"/>
  <c r="G46" i="3" l="1"/>
  <c r="G45" i="3"/>
  <c r="G44" i="3"/>
  <c r="G41" i="3"/>
  <c r="G40" i="3"/>
  <c r="G39" i="3"/>
  <c r="G35" i="3"/>
  <c r="G34" i="3"/>
  <c r="G33" i="3"/>
  <c r="G30" i="3"/>
  <c r="E25" i="3"/>
  <c r="E26" i="3" s="1"/>
  <c r="F26" i="3" s="1"/>
  <c r="G26" i="3" s="1"/>
  <c r="G24" i="3"/>
  <c r="G23" i="3"/>
  <c r="G42" i="3"/>
  <c r="G29" i="3"/>
  <c r="G22" i="3"/>
  <c r="AS10" i="3"/>
  <c r="AT10" i="3" s="1"/>
  <c r="AU10" i="3" s="1"/>
  <c r="AV10" i="3" s="1"/>
  <c r="AX10" i="3" s="1"/>
  <c r="AY10" i="3" s="1"/>
  <c r="AZ10" i="3" s="1"/>
  <c r="BA10" i="3" s="1"/>
  <c r="I8" i="3"/>
  <c r="N8" i="3" s="1"/>
  <c r="F11" i="3"/>
  <c r="E12" i="3" s="1"/>
  <c r="F12" i="3" s="1"/>
  <c r="E13" i="3" s="1"/>
  <c r="F13" i="3" s="1"/>
  <c r="E14" i="3" s="1"/>
  <c r="F14" i="3" s="1"/>
  <c r="E15" i="3" s="1"/>
  <c r="F15" i="3" s="1"/>
  <c r="S8" i="3"/>
  <c r="X8" i="3" s="1"/>
  <c r="AC8" i="3" s="1"/>
  <c r="AH8" i="3" s="1"/>
  <c r="AM8" i="3" s="1"/>
  <c r="AR8" i="3" s="1"/>
  <c r="AW8" i="3" s="1"/>
  <c r="BB8" i="3" s="1"/>
  <c r="BG8" i="3" s="1"/>
  <c r="BL8" i="3" s="1"/>
  <c r="G25" i="3" l="1"/>
  <c r="G15" i="3"/>
  <c r="E16" i="3"/>
  <c r="F16" i="3" s="1"/>
  <c r="G12" i="3"/>
  <c r="G11" i="3"/>
  <c r="G13" i="3"/>
  <c r="G14" i="3"/>
  <c r="E17" i="3" l="1"/>
  <c r="F17" i="3" s="1"/>
  <c r="G16" i="3"/>
  <c r="E18" i="3" l="1"/>
  <c r="F18" i="3" s="1"/>
  <c r="G17" i="3"/>
  <c r="E19" i="3" l="1"/>
  <c r="G18" i="3"/>
  <c r="F19" i="3" l="1"/>
  <c r="E20" i="3" s="1"/>
  <c r="G19" i="3" l="1"/>
  <c r="F20" i="3"/>
  <c r="E21" i="3" s="1"/>
  <c r="F21" i="3" l="1"/>
  <c r="G20" i="3"/>
  <c r="F10" i="3" l="1"/>
  <c r="G10" i="3" s="1"/>
  <c r="G21" i="3"/>
</calcChain>
</file>

<file path=xl/sharedStrings.xml><?xml version="1.0" encoding="utf-8"?>
<sst xmlns="http://schemas.openxmlformats.org/spreadsheetml/2006/main" count="299" uniqueCount="138">
  <si>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</si>
  <si>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</si>
  <si>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</si>
  <si>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</si>
  <si>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</si>
  <si>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</si>
  <si>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</si>
  <si>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</si>
  <si>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</si>
  <si>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</si>
  <si>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</si>
  <si>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</si>
  <si>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</si>
  <si>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</si>
  <si>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</si>
  <si>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</si>
  <si>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</si>
  <si>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</si>
  <si>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</si>
  <si>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</si>
  <si>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</si>
  <si>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</si>
  <si>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</si>
  <si>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</si>
  <si>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</si>
  <si>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</si>
  <si>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</si>
  <si>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Project Conception and Initiation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</si>
  <si>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</si>
  <si>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</si>
  <si>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</si>
  <si>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</si>
  <si>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</si>
  <si>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</si>
  <si>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</si>
  <si>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Project Definition and Planning</t>
  </si>
  <si>
    <t>Budget</t>
  </si>
  <si>
    <t>Communication Plan</t>
  </si>
  <si>
    <t>Risk Management</t>
  </si>
  <si>
    <t>Project Launch and Execution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</si>
  <si>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</si>
  <si>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</si>
  <si>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</si>
  <si>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</si>
  <si>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</si>
  <si>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</si>
  <si>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</si>
  <si>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</si>
  <si>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</si>
  <si>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</si>
  <si>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Leon W</t>
  </si>
  <si>
    <t>Kylie R</t>
  </si>
  <si>
    <t>Pete S</t>
  </si>
  <si>
    <t>Steve L</t>
  </si>
  <si>
    <t>Allen W</t>
  </si>
  <si>
    <t>Malik M</t>
  </si>
  <si>
    <t>PROJECT TITLE</t>
  </si>
  <si>
    <t>COMPANY NAME</t>
  </si>
  <si>
    <t>PROJECT MANAGER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</si>
  <si>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</si>
  <si>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</si>
  <si>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</si>
  <si>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</si>
  <si>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</si>
  <si>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</si>
  <si>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</si>
  <si>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</si>
  <si>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</si>
  <si>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</si>
  <si>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</si>
  <si>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Scope and Goal Setting</t>
  </si>
  <si>
    <t>Status and Tracking</t>
  </si>
  <si>
    <t>Sistem Informasi Rating Sekolah SMA Favorit di Kota Jayapura Berbasis Website</t>
  </si>
  <si>
    <t>Vika Indi Ramadhani</t>
  </si>
  <si>
    <t>Kelompok 7</t>
  </si>
  <si>
    <t>Project Start</t>
  </si>
  <si>
    <t>GANTT CHART KELOMPOK VII</t>
  </si>
  <si>
    <t>Analisis Kebutuhan</t>
  </si>
  <si>
    <t>Design</t>
  </si>
  <si>
    <t>Development</t>
  </si>
  <si>
    <t>Testing</t>
  </si>
  <si>
    <t>4.5</t>
  </si>
  <si>
    <t>Deployment</t>
  </si>
  <si>
    <t>Analisis Kebutuhan Pengguna</t>
  </si>
  <si>
    <t>Pengumpulan informasi tentang masalah pemilihan SMA</t>
  </si>
  <si>
    <t>Analisis Fungsional</t>
  </si>
  <si>
    <t>1.2.1</t>
  </si>
  <si>
    <t xml:space="preserve">  Identifikasi Fitur Utama</t>
  </si>
  <si>
    <t>1.2.2</t>
  </si>
  <si>
    <t xml:space="preserve">  Penyusunan Use Case</t>
  </si>
  <si>
    <t>1.2.3</t>
  </si>
  <si>
    <t xml:space="preserve">  Validasi Kebutuhan Fungsional</t>
  </si>
  <si>
    <t>Analisis Non Fungsional</t>
  </si>
  <si>
    <t>1.3</t>
  </si>
  <si>
    <t>1.3.1</t>
  </si>
  <si>
    <t>1.3.2</t>
  </si>
  <si>
    <t xml:space="preserve">  Kebutuhan Performa</t>
  </si>
  <si>
    <t xml:space="preserve">  Kebutuhan Keamanan</t>
  </si>
  <si>
    <t>1.3.3</t>
  </si>
  <si>
    <t>1.3.4</t>
  </si>
  <si>
    <t xml:space="preserve">  Kebutuhan Usability</t>
  </si>
  <si>
    <t>Design Arsitektur Sistem</t>
  </si>
  <si>
    <t>Design Basis Data</t>
  </si>
  <si>
    <t>Desain Antarmuka Pengguna (UI Design)</t>
  </si>
  <si>
    <t>Desain Interaksi &amp; Navigasi</t>
  </si>
  <si>
    <t>2.5</t>
  </si>
  <si>
    <t>Desain Keamanan Sistem</t>
  </si>
  <si>
    <t>2.6</t>
  </si>
  <si>
    <t>Desain Responsif &amp; Aksesibilitas</t>
  </si>
  <si>
    <t>Persiapan Lingkungan Pengembangan</t>
  </si>
  <si>
    <t>3.3</t>
  </si>
  <si>
    <t>Pengembangan Front-End</t>
  </si>
  <si>
    <t>Pengembangan Back-End</t>
  </si>
  <si>
    <t>3.4</t>
  </si>
  <si>
    <t>3.5</t>
  </si>
  <si>
    <t>3.6</t>
  </si>
  <si>
    <t>Integrasi Frontend dan Backend</t>
  </si>
  <si>
    <t>Pengujian Fungsional (Unit Testing)</t>
  </si>
  <si>
    <t>Penanganan Error dan Validasi</t>
  </si>
  <si>
    <t>Perencanaan Pengujian</t>
  </si>
  <si>
    <t>Unit Testing (Pengujian Modul)</t>
  </si>
  <si>
    <t>Integration Testing (Pengujian Antar Modul)</t>
  </si>
  <si>
    <t>UI/UX Testing (Pengujian Antarmuka)</t>
  </si>
  <si>
    <t>Validasi &amp; Penanganan Error</t>
  </si>
  <si>
    <t xml:space="preserve">Persiapan Server </t>
  </si>
  <si>
    <t>Konfigurasi Aplikasi</t>
  </si>
  <si>
    <t>Final Testing di Server (Smoke Test)</t>
  </si>
  <si>
    <t>Backup &amp; Keamanan</t>
  </si>
  <si>
    <t>Ignasia, Wenanda , Hiskia</t>
  </si>
  <si>
    <t>Hiskia</t>
  </si>
  <si>
    <t>Ignasia P. D. Kafiar</t>
  </si>
  <si>
    <t>Wenanda Nunuela</t>
  </si>
  <si>
    <t>Nur Astin Prabansari</t>
  </si>
  <si>
    <t>Anggy Alfatika Riyadi</t>
  </si>
  <si>
    <t>Grace Anastasya Liunokas</t>
  </si>
  <si>
    <t>Chesia J Bless</t>
  </si>
  <si>
    <t>Yolanda Andriani Homer</t>
  </si>
  <si>
    <t>Angelica A N Rachmaitah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</si>
</sst>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[$-F800]dddd\,\ mmmm\ dd\,\ yyyy"/>
    <numFmt numFmtId="167" formatCode="[$-13809]dd/mm/yy;@"/>
    <numFmt numFmtId="168" formatCode="ddd\,\ m/d/yyyy"/>
  </numFmts>
  <fonts count="13" x14ac:knownFonts="1"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8"/>
      <name val="Corbe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1" fillId="0" borderId="0"/>
    <xf numFmtId="168" fontId="1" fillId="0" borderId="55">
      <alignment horizontal="center" vertical="center"/>
    </xf>
  </cellStyleXfs>
  <cellXfs count="15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8" borderId="10" xfId="0" applyFont="1" applyFill="1" applyBorder="1" applyAlignment="1">
      <alignment horizontal="left" wrapText="1" indent="1"/>
    </xf>
    <xf numFmtId="0" fontId="8" fillId="8" borderId="16" xfId="0" applyFont="1" applyFill="1" applyBorder="1" applyAlignment="1">
      <alignment horizontal="left" wrapText="1" indent="1"/>
    </xf>
    <xf numFmtId="0" fontId="8" fillId="8" borderId="16" xfId="0" applyFont="1" applyFill="1" applyBorder="1" applyAlignment="1">
      <alignment horizontal="center" wrapText="1"/>
    </xf>
    <xf numFmtId="0" fontId="8" fillId="8" borderId="11" xfId="0" applyFont="1" applyFill="1" applyBorder="1" applyAlignment="1">
      <alignment horizontal="left" vertical="top" wrapText="1" indent="1"/>
    </xf>
    <xf numFmtId="0" fontId="8" fillId="8" borderId="12" xfId="0" applyFont="1" applyFill="1" applyBorder="1" applyAlignment="1">
      <alignment horizontal="left" vertical="top" wrapText="1" indent="1"/>
    </xf>
    <xf numFmtId="0" fontId="8" fillId="8" borderId="12" xfId="0" applyFont="1" applyFill="1" applyBorder="1" applyAlignment="1">
      <alignment horizontal="center" vertical="top" wrapText="1"/>
    </xf>
    <xf numFmtId="0" fontId="9" fillId="12" borderId="9" xfId="0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center" vertical="center"/>
    </xf>
    <xf numFmtId="0" fontId="9" fillId="16" borderId="7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6" fillId="8" borderId="1" xfId="0" applyFont="1" applyFill="1" applyBorder="1"/>
    <xf numFmtId="0" fontId="6" fillId="8" borderId="3" xfId="0" applyFont="1" applyFill="1" applyBorder="1"/>
    <xf numFmtId="0" fontId="6" fillId="8" borderId="24" xfId="0" applyFont="1" applyFill="1" applyBorder="1"/>
    <xf numFmtId="0" fontId="6" fillId="0" borderId="2" xfId="0" applyFont="1" applyBorder="1"/>
    <xf numFmtId="0" fontId="6" fillId="0" borderId="1" xfId="0" applyFont="1" applyBorder="1"/>
    <xf numFmtId="0" fontId="6" fillId="13" borderId="1" xfId="0" applyFont="1" applyFill="1" applyBorder="1"/>
    <xf numFmtId="0" fontId="6" fillId="0" borderId="3" xfId="0" applyFont="1" applyBorder="1"/>
    <xf numFmtId="0" fontId="6" fillId="17" borderId="1" xfId="0" applyFont="1" applyFill="1" applyBorder="1"/>
    <xf numFmtId="0" fontId="6" fillId="7" borderId="1" xfId="0" applyFont="1" applyFill="1" applyBorder="1"/>
    <xf numFmtId="0" fontId="6" fillId="0" borderId="24" xfId="0" applyFont="1" applyBorder="1"/>
    <xf numFmtId="0" fontId="6" fillId="16" borderId="2" xfId="0" applyFont="1" applyFill="1" applyBorder="1"/>
    <xf numFmtId="0" fontId="6" fillId="16" borderId="1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13" borderId="28" xfId="0" applyFont="1" applyFill="1" applyBorder="1"/>
    <xf numFmtId="0" fontId="6" fillId="0" borderId="29" xfId="0" applyFont="1" applyBorder="1"/>
    <xf numFmtId="0" fontId="6" fillId="17" borderId="28" xfId="0" applyFont="1" applyFill="1" applyBorder="1"/>
    <xf numFmtId="0" fontId="6" fillId="7" borderId="28" xfId="0" applyFont="1" applyFill="1" applyBorder="1"/>
    <xf numFmtId="0" fontId="6" fillId="0" borderId="30" xfId="0" applyFont="1" applyBorder="1"/>
    <xf numFmtId="0" fontId="9" fillId="18" borderId="6" xfId="0" applyFont="1" applyFill="1" applyBorder="1" applyAlignment="1">
      <alignment horizontal="center" vertical="center"/>
    </xf>
    <xf numFmtId="0" fontId="9" fillId="18" borderId="7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horizontal="center" vertical="center"/>
    </xf>
    <xf numFmtId="0" fontId="6" fillId="9" borderId="1" xfId="0" applyFont="1" applyFill="1" applyBorder="1"/>
    <xf numFmtId="0" fontId="6" fillId="9" borderId="28" xfId="0" applyFont="1" applyFill="1" applyBorder="1"/>
    <xf numFmtId="0" fontId="6" fillId="0" borderId="0" xfId="0" applyFont="1" applyAlignment="1">
      <alignment horizontal="left" vertical="center" wrapText="1" indent="1"/>
    </xf>
    <xf numFmtId="0" fontId="10" fillId="19" borderId="0" xfId="0" applyFont="1" applyFill="1" applyAlignment="1">
      <alignment vertical="center"/>
    </xf>
    <xf numFmtId="0" fontId="6" fillId="19" borderId="0" xfId="0" applyFont="1" applyFill="1" applyAlignment="1">
      <alignment horizontal="left" vertical="center" wrapText="1" indent="1"/>
    </xf>
    <xf numFmtId="49" fontId="6" fillId="9" borderId="23" xfId="0" applyNumberFormat="1" applyFont="1" applyFill="1" applyBorder="1" applyAlignment="1">
      <alignment horizontal="left" vertical="center" indent="1"/>
    </xf>
    <xf numFmtId="0" fontId="6" fillId="8" borderId="4" xfId="0" applyFont="1" applyFill="1" applyBorder="1" applyAlignment="1">
      <alignment horizontal="left" vertical="center" indent="1"/>
    </xf>
    <xf numFmtId="0" fontId="6" fillId="8" borderId="5" xfId="0" applyFont="1" applyFill="1" applyBorder="1" applyAlignment="1">
      <alignment horizontal="left" vertical="center" indent="2"/>
    </xf>
    <xf numFmtId="1" fontId="6" fillId="8" borderId="5" xfId="0" applyNumberFormat="1" applyFont="1" applyFill="1" applyBorder="1" applyAlignment="1">
      <alignment horizontal="center" vertical="center"/>
    </xf>
    <xf numFmtId="49" fontId="6" fillId="9" borderId="25" xfId="0" applyNumberFormat="1" applyFont="1" applyFill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3"/>
    </xf>
    <xf numFmtId="0" fontId="6" fillId="0" borderId="1" xfId="0" applyFont="1" applyBorder="1" applyAlignment="1">
      <alignment horizontal="left" vertical="center" indent="2"/>
    </xf>
    <xf numFmtId="0" fontId="6" fillId="8" borderId="2" xfId="0" applyFont="1" applyFill="1" applyBorder="1" applyAlignment="1">
      <alignment horizontal="left" vertical="center" indent="1"/>
    </xf>
    <xf numFmtId="0" fontId="6" fillId="8" borderId="1" xfId="0" applyFont="1" applyFill="1" applyBorder="1" applyAlignment="1">
      <alignment horizontal="left" vertical="center" indent="1"/>
    </xf>
    <xf numFmtId="1" fontId="6" fillId="8" borderId="1" xfId="0" applyNumberFormat="1" applyFont="1" applyFill="1" applyBorder="1" applyAlignment="1">
      <alignment horizontal="center" vertical="center"/>
    </xf>
    <xf numFmtId="49" fontId="6" fillId="9" borderId="26" xfId="0" applyNumberFormat="1" applyFont="1" applyFill="1" applyBorder="1" applyAlignment="1">
      <alignment horizontal="left" vertical="center" indent="1"/>
    </xf>
    <xf numFmtId="0" fontId="6" fillId="0" borderId="27" xfId="0" applyFont="1" applyBorder="1" applyAlignment="1">
      <alignment horizontal="left" vertical="center" indent="2"/>
    </xf>
    <xf numFmtId="0" fontId="6" fillId="0" borderId="28" xfId="0" applyFont="1" applyBorder="1" applyAlignment="1">
      <alignment horizontal="left" vertical="center" indent="1"/>
    </xf>
    <xf numFmtId="0" fontId="6" fillId="8" borderId="31" xfId="0" applyFont="1" applyFill="1" applyBorder="1"/>
    <xf numFmtId="0" fontId="6" fillId="0" borderId="31" xfId="0" applyFont="1" applyBorder="1"/>
    <xf numFmtId="0" fontId="6" fillId="0" borderId="32" xfId="0" applyFont="1" applyBorder="1"/>
    <xf numFmtId="0" fontId="8" fillId="8" borderId="33" xfId="0" applyFont="1" applyFill="1" applyBorder="1" applyAlignment="1">
      <alignment horizontal="center" wrapText="1"/>
    </xf>
    <xf numFmtId="0" fontId="8" fillId="8" borderId="34" xfId="0" applyFont="1" applyFill="1" applyBorder="1" applyAlignment="1">
      <alignment horizontal="center" vertical="top" wrapText="1"/>
    </xf>
    <xf numFmtId="9" fontId="9" fillId="8" borderId="35" xfId="1" applyFont="1" applyFill="1" applyBorder="1" applyAlignment="1">
      <alignment horizontal="center" vertical="center"/>
    </xf>
    <xf numFmtId="9" fontId="9" fillId="0" borderId="24" xfId="1" applyFont="1" applyBorder="1" applyAlignment="1">
      <alignment horizontal="center" vertical="center"/>
    </xf>
    <xf numFmtId="9" fontId="9" fillId="8" borderId="24" xfId="1" applyFont="1" applyFill="1" applyBorder="1" applyAlignment="1">
      <alignment horizontal="center" vertical="center"/>
    </xf>
    <xf numFmtId="9" fontId="9" fillId="0" borderId="30" xfId="1" applyFont="1" applyBorder="1" applyAlignment="1">
      <alignment horizontal="center" vertical="center"/>
    </xf>
    <xf numFmtId="165" fontId="6" fillId="9" borderId="37" xfId="0" applyNumberFormat="1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left" vertical="center" wrapText="1" indent="1"/>
    </xf>
    <xf numFmtId="0" fontId="8" fillId="13" borderId="36" xfId="0" applyFont="1" applyFill="1" applyBorder="1" applyAlignment="1">
      <alignment horizontal="left" vertical="center" wrapText="1" indent="1"/>
    </xf>
    <xf numFmtId="0" fontId="8" fillId="13" borderId="36" xfId="0" applyFont="1" applyFill="1" applyBorder="1" applyAlignment="1">
      <alignment horizontal="left" vertical="center" indent="1"/>
    </xf>
    <xf numFmtId="0" fontId="8" fillId="13" borderId="38" xfId="0" applyFont="1" applyFill="1" applyBorder="1" applyAlignment="1">
      <alignment horizontal="left" vertical="center" wrapText="1" indent="1"/>
    </xf>
    <xf numFmtId="0" fontId="8" fillId="13" borderId="40" xfId="0" applyFont="1" applyFill="1" applyBorder="1" applyAlignment="1">
      <alignment horizontal="left" vertical="center" wrapText="1" indent="1"/>
    </xf>
    <xf numFmtId="0" fontId="6" fillId="0" borderId="41" xfId="0" applyFont="1" applyBorder="1" applyAlignment="1">
      <alignment horizontal="left" vertical="center" wrapText="1" indent="1"/>
    </xf>
    <xf numFmtId="0" fontId="6" fillId="9" borderId="37" xfId="0" applyFont="1" applyFill="1" applyBorder="1" applyAlignment="1">
      <alignment horizontal="left" vertical="center" wrapText="1" indent="1"/>
    </xf>
    <xf numFmtId="0" fontId="6" fillId="20" borderId="1" xfId="0" applyFont="1" applyFill="1" applyBorder="1"/>
    <xf numFmtId="0" fontId="6" fillId="21" borderId="1" xfId="0" applyFont="1" applyFill="1" applyBorder="1"/>
    <xf numFmtId="0" fontId="6" fillId="22" borderId="1" xfId="0" applyFont="1" applyFill="1" applyBorder="1"/>
    <xf numFmtId="0" fontId="6" fillId="20" borderId="3" xfId="0" applyFont="1" applyFill="1" applyBorder="1"/>
    <xf numFmtId="14" fontId="6" fillId="8" borderId="43" xfId="0" applyNumberFormat="1" applyFont="1" applyFill="1" applyBorder="1" applyAlignment="1">
      <alignment horizontal="center" vertical="center"/>
    </xf>
    <xf numFmtId="164" fontId="6" fillId="8" borderId="31" xfId="0" applyNumberFormat="1" applyFont="1" applyFill="1" applyBorder="1" applyAlignment="1">
      <alignment horizontal="center" vertical="center"/>
    </xf>
    <xf numFmtId="14" fontId="6" fillId="8" borderId="45" xfId="0" applyNumberFormat="1" applyFont="1" applyFill="1" applyBorder="1" applyAlignment="1">
      <alignment horizontal="center" vertical="center"/>
    </xf>
    <xf numFmtId="164" fontId="6" fillId="0" borderId="46" xfId="0" applyNumberFormat="1" applyFont="1" applyBorder="1" applyAlignment="1">
      <alignment horizontal="center" vertical="center"/>
    </xf>
    <xf numFmtId="164" fontId="6" fillId="8" borderId="46" xfId="0" applyNumberFormat="1" applyFont="1" applyFill="1" applyBorder="1" applyAlignment="1">
      <alignment horizontal="center" vertical="center"/>
    </xf>
    <xf numFmtId="164" fontId="6" fillId="0" borderId="47" xfId="0" applyNumberFormat="1" applyFont="1" applyBorder="1" applyAlignment="1">
      <alignment horizontal="center" vertical="center"/>
    </xf>
    <xf numFmtId="164" fontId="6" fillId="13" borderId="31" xfId="0" applyNumberFormat="1" applyFont="1" applyFill="1" applyBorder="1" applyAlignment="1">
      <alignment horizontal="center" vertical="center"/>
    </xf>
    <xf numFmtId="164" fontId="6" fillId="13" borderId="32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1" fontId="6" fillId="9" borderId="28" xfId="0" applyNumberFormat="1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wrapText="1"/>
    </xf>
    <xf numFmtId="0" fontId="8" fillId="8" borderId="42" xfId="0" applyFont="1" applyFill="1" applyBorder="1" applyAlignment="1">
      <alignment horizontal="center" wrapText="1"/>
    </xf>
    <xf numFmtId="0" fontId="8" fillId="8" borderId="40" xfId="0" applyFont="1" applyFill="1" applyBorder="1" applyAlignment="1">
      <alignment horizontal="center" vertical="top" wrapText="1"/>
    </xf>
    <xf numFmtId="0" fontId="8" fillId="8" borderId="41" xfId="0" applyFont="1" applyFill="1" applyBorder="1" applyAlignment="1">
      <alignment horizontal="center" vertical="top" wrapText="1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15" borderId="20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/>
    </xf>
    <xf numFmtId="0" fontId="6" fillId="0" borderId="50" xfId="0" applyFont="1" applyBorder="1"/>
    <xf numFmtId="0" fontId="6" fillId="0" borderId="49" xfId="0" applyFont="1" applyBorder="1"/>
    <xf numFmtId="0" fontId="6" fillId="13" borderId="49" xfId="0" applyFont="1" applyFill="1" applyBorder="1"/>
    <xf numFmtId="0" fontId="6" fillId="0" borderId="52" xfId="0" applyFont="1" applyBorder="1"/>
    <xf numFmtId="0" fontId="6" fillId="0" borderId="48" xfId="0" applyFont="1" applyBorder="1"/>
    <xf numFmtId="0" fontId="6" fillId="17" borderId="49" xfId="0" applyFont="1" applyFill="1" applyBorder="1"/>
    <xf numFmtId="0" fontId="6" fillId="9" borderId="49" xfId="0" applyFont="1" applyFill="1" applyBorder="1"/>
    <xf numFmtId="0" fontId="6" fillId="7" borderId="49" xfId="0" applyFont="1" applyFill="1" applyBorder="1"/>
    <xf numFmtId="0" fontId="6" fillId="0" borderId="51" xfId="0" applyFont="1" applyBorder="1"/>
    <xf numFmtId="165" fontId="6" fillId="9" borderId="37" xfId="0" applyNumberFormat="1" applyFont="1" applyFill="1" applyBorder="1" applyAlignment="1">
      <alignment horizontal="left" vertical="center" wrapText="1"/>
    </xf>
    <xf numFmtId="167" fontId="5" fillId="11" borderId="17" xfId="0" applyNumberFormat="1" applyFont="1" applyFill="1" applyBorder="1" applyAlignment="1">
      <alignment horizontal="center" vertical="center"/>
    </xf>
    <xf numFmtId="167" fontId="5" fillId="11" borderId="18" xfId="0" applyNumberFormat="1" applyFont="1" applyFill="1" applyBorder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15" borderId="53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167" fontId="5" fillId="15" borderId="54" xfId="0" applyNumberFormat="1" applyFont="1" applyFill="1" applyBorder="1" applyAlignment="1">
      <alignment horizontal="center" vertical="center"/>
    </xf>
    <xf numFmtId="167" fontId="5" fillId="3" borderId="54" xfId="0" applyNumberFormat="1" applyFont="1" applyFill="1" applyBorder="1" applyAlignment="1">
      <alignment horizontal="center" vertical="center"/>
    </xf>
    <xf numFmtId="167" fontId="5" fillId="5" borderId="54" xfId="0" applyNumberFormat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3" borderId="9" xfId="0" applyFont="1" applyFill="1" applyBorder="1" applyAlignment="1">
      <alignment horizontal="center" vertical="center"/>
    </xf>
    <xf numFmtId="0" fontId="9" fillId="24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6" fillId="19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ercent" xfId="1" builtinId="5"/>
    <cellStyle name="Project Start" xfId="3" xr:uid="{7446A74D-F101-47A4-8E4D-CE5D772C2EB6}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B1:BP40"/>
  <sheetViews>
    <sheetView showGridLines="0" workbookViewId="0">
      <pane ySplit="1" topLeftCell="A2" activePane="bottomLeft" state="frozen"/>
      <selection pane="bottomLeft" activeCell="I7" sqref="I7:M7"/>
    </sheetView>
  </sheetViews>
  <sheetFormatPr defaultColWidth="10.875" defaultRowHeight="15.75" x14ac:dyDescent="0.25"/>
  <cols>
    <col min="1" max="1" width="2.5" customWidth="1"/>
    <col min="2" max="2" width="11" customWidth="1"/>
    <col min="3" max="3" width="30.375" customWidth="1"/>
    <col min="4" max="4" width="11.625" customWidth="1"/>
    <col min="5" max="7" width="9.875" customWidth="1"/>
    <col min="8" max="8" width="14.5" customWidth="1"/>
    <col min="9" max="68" width="3.375" customWidth="1"/>
  </cols>
  <sheetData>
    <row r="1" spans="2:68" s="1" customFormat="1" ht="35.1" customHeight="1" x14ac:dyDescent="0.3">
      <c r="B1" s="75" t="s">
        <v>56</v>
      </c>
      <c r="C1" s="80"/>
    </row>
    <row r="2" spans="2:68" s="1" customFormat="1" ht="35.1" customHeight="1" thickBot="1" x14ac:dyDescent="0.35">
      <c r="B2" s="78" t="s">
        <v>58</v>
      </c>
      <c r="C2" s="79"/>
    </row>
    <row r="3" spans="2:68" s="1" customFormat="1" ht="35.1" customHeight="1" thickTop="1" x14ac:dyDescent="0.3">
      <c r="B3" s="77" t="s">
        <v>57</v>
      </c>
      <c r="C3" s="74"/>
    </row>
    <row r="4" spans="2:68" s="1" customFormat="1" ht="24" customHeight="1" x14ac:dyDescent="0.3">
      <c r="B4" s="76" t="s">
        <v>59</v>
      </c>
      <c r="C4" s="73"/>
    </row>
    <row r="5" spans="2:68" s="1" customFormat="1" ht="18" customHeight="1" thickBot="1" x14ac:dyDescent="0.35">
      <c r="B5" s="2"/>
    </row>
    <row r="6" spans="2:68" ht="20.100000000000001" customHeight="1" thickBot="1" x14ac:dyDescent="0.3">
      <c r="B6" s="4"/>
      <c r="C6" s="5"/>
      <c r="D6" s="5"/>
      <c r="E6" s="5"/>
      <c r="F6" s="5"/>
      <c r="G6" s="5"/>
      <c r="H6" s="5"/>
      <c r="I6" s="119" t="s">
        <v>1</v>
      </c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1"/>
      <c r="X6" s="113" t="s">
        <v>2</v>
      </c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5"/>
      <c r="AM6" s="116" t="s">
        <v>3</v>
      </c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8"/>
      <c r="BB6" s="103" t="s">
        <v>4</v>
      </c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5"/>
    </row>
    <row r="7" spans="2:68" ht="20.100000000000001" customHeight="1" x14ac:dyDescent="0.25">
      <c r="B7" s="6" t="s">
        <v>60</v>
      </c>
      <c r="C7" s="7" t="s">
        <v>60</v>
      </c>
      <c r="D7" s="7" t="s">
        <v>60</v>
      </c>
      <c r="E7" s="95" t="s">
        <v>64</v>
      </c>
      <c r="F7" s="96" t="s">
        <v>65</v>
      </c>
      <c r="G7" s="8" t="s">
        <v>0</v>
      </c>
      <c r="H7" s="67" t="s">
        <v>67</v>
      </c>
      <c r="I7" s="99" t="s">
        <v>5</v>
      </c>
      <c r="J7" s="100"/>
      <c r="K7" s="100"/>
      <c r="L7" s="100"/>
      <c r="M7" s="100"/>
      <c r="N7" s="100" t="s">
        <v>6</v>
      </c>
      <c r="O7" s="100"/>
      <c r="P7" s="100"/>
      <c r="Q7" s="100"/>
      <c r="R7" s="100"/>
      <c r="S7" s="100" t="s">
        <v>7</v>
      </c>
      <c r="T7" s="100"/>
      <c r="U7" s="100"/>
      <c r="V7" s="100"/>
      <c r="W7" s="122"/>
      <c r="X7" s="110" t="s">
        <v>8</v>
      </c>
      <c r="Y7" s="111"/>
      <c r="Z7" s="111"/>
      <c r="AA7" s="111"/>
      <c r="AB7" s="111"/>
      <c r="AC7" s="111" t="s">
        <v>9</v>
      </c>
      <c r="AD7" s="111"/>
      <c r="AE7" s="111"/>
      <c r="AF7" s="111"/>
      <c r="AG7" s="111"/>
      <c r="AH7" s="111" t="s">
        <v>10</v>
      </c>
      <c r="AI7" s="111"/>
      <c r="AJ7" s="111"/>
      <c r="AK7" s="111"/>
      <c r="AL7" s="112"/>
      <c r="AM7" s="101" t="s">
        <v>11</v>
      </c>
      <c r="AN7" s="102"/>
      <c r="AO7" s="102"/>
      <c r="AP7" s="102"/>
      <c r="AQ7" s="102"/>
      <c r="AR7" s="102" t="s">
        <v>12</v>
      </c>
      <c r="AS7" s="102"/>
      <c r="AT7" s="102"/>
      <c r="AU7" s="102"/>
      <c r="AV7" s="102"/>
      <c r="AW7" s="102" t="s">
        <v>13</v>
      </c>
      <c r="AX7" s="102"/>
      <c r="AY7" s="102"/>
      <c r="AZ7" s="102"/>
      <c r="BA7" s="106"/>
      <c r="BB7" s="107" t="s">
        <v>14</v>
      </c>
      <c r="BC7" s="108"/>
      <c r="BD7" s="108"/>
      <c r="BE7" s="108"/>
      <c r="BF7" s="108"/>
      <c r="BG7" s="108" t="s">
        <v>15</v>
      </c>
      <c r="BH7" s="108"/>
      <c r="BI7" s="108"/>
      <c r="BJ7" s="108"/>
      <c r="BK7" s="108"/>
      <c r="BL7" s="108" t="s">
        <v>16</v>
      </c>
      <c r="BM7" s="108"/>
      <c r="BN7" s="108"/>
      <c r="BO7" s="108"/>
      <c r="BP7" s="109"/>
    </row>
    <row r="8" spans="2:68" ht="20.100000000000001" customHeight="1" thickBot="1" x14ac:dyDescent="0.3">
      <c r="B8" s="9" t="s">
        <v>61</v>
      </c>
      <c r="C8" s="10" t="s">
        <v>62</v>
      </c>
      <c r="D8" s="10" t="s">
        <v>63</v>
      </c>
      <c r="E8" s="97" t="s">
        <v>59</v>
      </c>
      <c r="F8" s="98" t="s">
        <v>59</v>
      </c>
      <c r="G8" s="11" t="s">
        <v>68</v>
      </c>
      <c r="H8" s="68" t="s">
        <v>66</v>
      </c>
      <c r="I8" s="12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3" t="s">
        <v>17</v>
      </c>
      <c r="T8" s="13" t="s">
        <v>18</v>
      </c>
      <c r="U8" s="13" t="s">
        <v>19</v>
      </c>
      <c r="V8" s="13" t="s">
        <v>20</v>
      </c>
      <c r="W8" s="14" t="s">
        <v>21</v>
      </c>
      <c r="X8" s="15" t="s">
        <v>17</v>
      </c>
      <c r="Y8" s="16" t="s">
        <v>18</v>
      </c>
      <c r="Z8" s="16" t="s">
        <v>19</v>
      </c>
      <c r="AA8" s="16" t="s">
        <v>20</v>
      </c>
      <c r="AB8" s="16" t="s">
        <v>21</v>
      </c>
      <c r="AC8" s="16" t="s">
        <v>17</v>
      </c>
      <c r="AD8" s="16" t="s">
        <v>18</v>
      </c>
      <c r="AE8" s="16" t="s">
        <v>19</v>
      </c>
      <c r="AF8" s="16" t="s">
        <v>20</v>
      </c>
      <c r="AG8" s="16" t="s">
        <v>21</v>
      </c>
      <c r="AH8" s="16" t="s">
        <v>17</v>
      </c>
      <c r="AI8" s="16" t="s">
        <v>18</v>
      </c>
      <c r="AJ8" s="16" t="s">
        <v>19</v>
      </c>
      <c r="AK8" s="16" t="s">
        <v>20</v>
      </c>
      <c r="AL8" s="17" t="s">
        <v>21</v>
      </c>
      <c r="AM8" s="41" t="s">
        <v>17</v>
      </c>
      <c r="AN8" s="42" t="s">
        <v>18</v>
      </c>
      <c r="AO8" s="42" t="s">
        <v>19</v>
      </c>
      <c r="AP8" s="42" t="s">
        <v>20</v>
      </c>
      <c r="AQ8" s="42" t="s">
        <v>21</v>
      </c>
      <c r="AR8" s="42" t="s">
        <v>17</v>
      </c>
      <c r="AS8" s="42" t="s">
        <v>18</v>
      </c>
      <c r="AT8" s="42" t="s">
        <v>19</v>
      </c>
      <c r="AU8" s="42" t="s">
        <v>20</v>
      </c>
      <c r="AV8" s="42" t="s">
        <v>21</v>
      </c>
      <c r="AW8" s="42" t="s">
        <v>17</v>
      </c>
      <c r="AX8" s="42" t="s">
        <v>18</v>
      </c>
      <c r="AY8" s="42" t="s">
        <v>19</v>
      </c>
      <c r="AZ8" s="42" t="s">
        <v>20</v>
      </c>
      <c r="BA8" s="43" t="s">
        <v>21</v>
      </c>
      <c r="BB8" s="18" t="s">
        <v>17</v>
      </c>
      <c r="BC8" s="19" t="s">
        <v>18</v>
      </c>
      <c r="BD8" s="19" t="s">
        <v>19</v>
      </c>
      <c r="BE8" s="19" t="s">
        <v>20</v>
      </c>
      <c r="BF8" s="19" t="s">
        <v>21</v>
      </c>
      <c r="BG8" s="19" t="s">
        <v>17</v>
      </c>
      <c r="BH8" s="19" t="s">
        <v>18</v>
      </c>
      <c r="BI8" s="19" t="s">
        <v>19</v>
      </c>
      <c r="BJ8" s="19" t="s">
        <v>20</v>
      </c>
      <c r="BK8" s="19" t="s">
        <v>21</v>
      </c>
      <c r="BL8" s="19" t="s">
        <v>17</v>
      </c>
      <c r="BM8" s="19" t="s">
        <v>18</v>
      </c>
      <c r="BN8" s="19" t="s">
        <v>19</v>
      </c>
      <c r="BO8" s="19" t="s">
        <v>20</v>
      </c>
      <c r="BP8" s="20" t="s">
        <v>21</v>
      </c>
    </row>
    <row r="9" spans="2:68" ht="20.100000000000001" customHeight="1" thickTop="1" x14ac:dyDescent="0.25">
      <c r="B9" s="49">
        <v>1</v>
      </c>
      <c r="C9" s="50" t="s">
        <v>27</v>
      </c>
      <c r="D9" s="51"/>
      <c r="E9" s="87"/>
      <c r="F9" s="85"/>
      <c r="G9" s="52" t="str">
        <f>IF(F9-E9=0,"",F9-E9)</f>
        <v/>
      </c>
      <c r="H9" s="69"/>
      <c r="I9" s="64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3"/>
      <c r="X9" s="21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21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3"/>
      <c r="BB9" s="21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4"/>
    </row>
    <row r="10" spans="2:68" ht="20.100000000000001" customHeight="1" x14ac:dyDescent="0.25">
      <c r="B10" s="53">
        <v>1.1000000000000001</v>
      </c>
      <c r="C10" s="54" t="s">
        <v>28</v>
      </c>
      <c r="D10" s="55" t="s">
        <v>50</v>
      </c>
      <c r="E10" s="88">
        <v>44997</v>
      </c>
      <c r="F10" s="91">
        <v>45000</v>
      </c>
      <c r="G10" s="93">
        <f t="shared" ref="G10:G33" si="0">IF(F10-E10=0,"",F10-E10)</f>
        <v>3</v>
      </c>
      <c r="H10" s="70">
        <v>1</v>
      </c>
      <c r="I10" s="65"/>
      <c r="J10" s="26"/>
      <c r="K10" s="26"/>
      <c r="L10" s="26"/>
      <c r="M10" s="81"/>
      <c r="N10" s="81"/>
      <c r="O10" s="81"/>
      <c r="P10" s="81"/>
      <c r="Q10" s="27"/>
      <c r="R10" s="27"/>
      <c r="S10" s="26"/>
      <c r="T10" s="26"/>
      <c r="U10" s="26"/>
      <c r="V10" s="26"/>
      <c r="W10" s="28"/>
      <c r="X10" s="25"/>
      <c r="Y10" s="26"/>
      <c r="Z10" s="26"/>
      <c r="AA10" s="26"/>
      <c r="AB10" s="26"/>
      <c r="AC10" s="29"/>
      <c r="AD10" s="29"/>
      <c r="AE10" s="29"/>
      <c r="AF10" s="29"/>
      <c r="AG10" s="29"/>
      <c r="AH10" s="26"/>
      <c r="AI10" s="26"/>
      <c r="AJ10" s="26"/>
      <c r="AK10" s="26"/>
      <c r="AL10" s="28"/>
      <c r="AM10" s="25"/>
      <c r="AN10" s="26"/>
      <c r="AO10" s="26"/>
      <c r="AP10" s="26"/>
      <c r="AQ10" s="26"/>
      <c r="AR10" s="44"/>
      <c r="AS10" s="44"/>
      <c r="AT10" s="44"/>
      <c r="AU10" s="44"/>
      <c r="AV10" s="44"/>
      <c r="AW10" s="26"/>
      <c r="AX10" s="26"/>
      <c r="AY10" s="26"/>
      <c r="AZ10" s="26"/>
      <c r="BA10" s="28"/>
      <c r="BB10" s="25"/>
      <c r="BC10" s="26"/>
      <c r="BD10" s="26"/>
      <c r="BE10" s="26"/>
      <c r="BF10" s="26"/>
      <c r="BG10" s="30"/>
      <c r="BH10" s="30"/>
      <c r="BI10" s="30"/>
      <c r="BJ10" s="30"/>
      <c r="BK10" s="30"/>
      <c r="BL10" s="26"/>
      <c r="BM10" s="26"/>
      <c r="BN10" s="26"/>
      <c r="BO10" s="26"/>
      <c r="BP10" s="31"/>
    </row>
    <row r="11" spans="2:68" ht="20.100000000000001" customHeight="1" x14ac:dyDescent="0.25">
      <c r="B11" s="53" t="s">
        <v>22</v>
      </c>
      <c r="C11" s="56" t="s">
        <v>29</v>
      </c>
      <c r="D11" s="57" t="s">
        <v>51</v>
      </c>
      <c r="E11" s="88">
        <v>45000</v>
      </c>
      <c r="F11" s="91">
        <v>45001</v>
      </c>
      <c r="G11" s="93">
        <f t="shared" si="0"/>
        <v>1</v>
      </c>
      <c r="H11" s="70">
        <v>1</v>
      </c>
      <c r="I11" s="65"/>
      <c r="J11" s="26"/>
      <c r="K11" s="26"/>
      <c r="L11" s="26"/>
      <c r="M11" s="26"/>
      <c r="N11" s="27"/>
      <c r="O11" s="27"/>
      <c r="P11" s="81"/>
      <c r="Q11" s="81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.100000000000001" customHeight="1" x14ac:dyDescent="0.25">
      <c r="B12" s="53">
        <v>1.2</v>
      </c>
      <c r="C12" s="54" t="s">
        <v>31</v>
      </c>
      <c r="D12" s="55" t="s">
        <v>52</v>
      </c>
      <c r="E12" s="88">
        <v>45000</v>
      </c>
      <c r="F12" s="91">
        <v>45006</v>
      </c>
      <c r="G12" s="93">
        <f t="shared" si="0"/>
        <v>6</v>
      </c>
      <c r="H12" s="70">
        <v>0.9</v>
      </c>
      <c r="I12" s="65"/>
      <c r="J12" s="26"/>
      <c r="K12" s="26"/>
      <c r="L12" s="26"/>
      <c r="M12" s="26"/>
      <c r="N12" s="27"/>
      <c r="O12" s="27"/>
      <c r="P12" s="81"/>
      <c r="Q12" s="81"/>
      <c r="R12" s="81"/>
      <c r="S12" s="81"/>
      <c r="T12" s="81"/>
      <c r="U12" s="81"/>
      <c r="V12" s="81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.100000000000001" customHeight="1" x14ac:dyDescent="0.25">
      <c r="B13" s="53">
        <v>1.3</v>
      </c>
      <c r="C13" s="54" t="s">
        <v>32</v>
      </c>
      <c r="D13" s="55" t="s">
        <v>53</v>
      </c>
      <c r="E13" s="88">
        <v>45001</v>
      </c>
      <c r="F13" s="91">
        <v>45007</v>
      </c>
      <c r="G13" s="93">
        <f t="shared" si="0"/>
        <v>6</v>
      </c>
      <c r="H13" s="70">
        <v>0.4</v>
      </c>
      <c r="I13" s="65"/>
      <c r="J13" s="26"/>
      <c r="K13" s="26"/>
      <c r="L13" s="26"/>
      <c r="M13" s="26"/>
      <c r="N13" s="27"/>
      <c r="O13" s="27"/>
      <c r="P13" s="27"/>
      <c r="Q13" s="81"/>
      <c r="R13" s="81"/>
      <c r="S13" s="81"/>
      <c r="T13" s="81"/>
      <c r="U13" s="81"/>
      <c r="V13" s="81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.100000000000001" customHeight="1" x14ac:dyDescent="0.25">
      <c r="B14" s="53">
        <v>1.4</v>
      </c>
      <c r="C14" s="54" t="s">
        <v>33</v>
      </c>
      <c r="D14" s="55" t="s">
        <v>54</v>
      </c>
      <c r="E14" s="88">
        <v>45002</v>
      </c>
      <c r="F14" s="91">
        <v>45007</v>
      </c>
      <c r="G14" s="93">
        <f t="shared" si="0"/>
        <v>5</v>
      </c>
      <c r="H14" s="70">
        <v>0.7</v>
      </c>
      <c r="I14" s="65"/>
      <c r="J14" s="26"/>
      <c r="K14" s="26"/>
      <c r="L14" s="26"/>
      <c r="M14" s="26"/>
      <c r="N14" s="27"/>
      <c r="O14" s="27"/>
      <c r="P14" s="27"/>
      <c r="Q14" s="27"/>
      <c r="R14" s="81"/>
      <c r="S14" s="81"/>
      <c r="T14" s="81"/>
      <c r="U14" s="81"/>
      <c r="V14" s="81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.100000000000001" customHeight="1" x14ac:dyDescent="0.25">
      <c r="B15" s="53">
        <v>1.5</v>
      </c>
      <c r="C15" s="54" t="s">
        <v>34</v>
      </c>
      <c r="D15" s="55" t="s">
        <v>55</v>
      </c>
      <c r="E15" s="88">
        <v>45003</v>
      </c>
      <c r="F15" s="91">
        <v>45007</v>
      </c>
      <c r="G15" s="93">
        <f t="shared" si="0"/>
        <v>4</v>
      </c>
      <c r="H15" s="70">
        <v>0.6</v>
      </c>
      <c r="I15" s="65"/>
      <c r="J15" s="26"/>
      <c r="K15" s="26"/>
      <c r="L15" s="26"/>
      <c r="M15" s="26"/>
      <c r="N15" s="27"/>
      <c r="O15" s="27"/>
      <c r="P15" s="27"/>
      <c r="Q15" s="27"/>
      <c r="R15" s="27"/>
      <c r="S15" s="81"/>
      <c r="T15" s="81"/>
      <c r="U15" s="81"/>
      <c r="V15" s="81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.100000000000001" customHeight="1" x14ac:dyDescent="0.25">
      <c r="B16" s="53">
        <v>1.6</v>
      </c>
      <c r="C16" s="54" t="s">
        <v>30</v>
      </c>
      <c r="D16" s="55" t="s">
        <v>55</v>
      </c>
      <c r="E16" s="88">
        <v>45008</v>
      </c>
      <c r="F16" s="91">
        <v>45008</v>
      </c>
      <c r="G16" s="93" t="str">
        <f t="shared" si="0"/>
        <v/>
      </c>
      <c r="H16" s="70">
        <v>0.5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26"/>
      <c r="T16" s="26"/>
      <c r="U16" s="26"/>
      <c r="V16" s="26"/>
      <c r="W16" s="84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.100000000000001" customHeight="1" x14ac:dyDescent="0.25">
      <c r="B17" s="53">
        <v>2</v>
      </c>
      <c r="C17" s="58" t="s">
        <v>35</v>
      </c>
      <c r="D17" s="59"/>
      <c r="E17" s="89"/>
      <c r="F17" s="86"/>
      <c r="G17" s="60" t="str">
        <f t="shared" si="0"/>
        <v/>
      </c>
      <c r="H17" s="71"/>
      <c r="I17" s="64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X17" s="21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21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3"/>
      <c r="BB17" s="21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4"/>
    </row>
    <row r="18" spans="2:68" ht="20.100000000000001" customHeight="1" x14ac:dyDescent="0.25">
      <c r="B18" s="53">
        <v>2.1</v>
      </c>
      <c r="C18" s="54" t="s">
        <v>70</v>
      </c>
      <c r="D18" s="55" t="s">
        <v>53</v>
      </c>
      <c r="E18" s="88">
        <v>45009</v>
      </c>
      <c r="F18" s="91">
        <v>45013</v>
      </c>
      <c r="G18" s="93">
        <f t="shared" si="0"/>
        <v>4</v>
      </c>
      <c r="H18" s="70">
        <v>0.05</v>
      </c>
      <c r="I18" s="65"/>
      <c r="J18" s="26"/>
      <c r="K18" s="26"/>
      <c r="L18" s="26"/>
      <c r="M18" s="26"/>
      <c r="N18" s="27"/>
      <c r="O18" s="27"/>
      <c r="P18" s="27"/>
      <c r="Q18" s="27"/>
      <c r="R18" s="27"/>
      <c r="S18" s="26"/>
      <c r="T18" s="26"/>
      <c r="U18" s="26"/>
      <c r="V18" s="26"/>
      <c r="W18" s="28"/>
      <c r="X18" s="32"/>
      <c r="Y18" s="33"/>
      <c r="Z18" s="33"/>
      <c r="AA18" s="33"/>
      <c r="AB18" s="33"/>
      <c r="AC18" s="29"/>
      <c r="AD18" s="29"/>
      <c r="AE18" s="29"/>
      <c r="AF18" s="29"/>
      <c r="AG18" s="29"/>
      <c r="AH18" s="26"/>
      <c r="AI18" s="26"/>
      <c r="AJ18" s="26"/>
      <c r="AK18" s="26"/>
      <c r="AL18" s="28"/>
      <c r="AM18" s="25"/>
      <c r="AN18" s="26"/>
      <c r="AO18" s="26"/>
      <c r="AP18" s="26"/>
      <c r="AQ18" s="26"/>
      <c r="AR18" s="44"/>
      <c r="AS18" s="44"/>
      <c r="AT18" s="44"/>
      <c r="AU18" s="44"/>
      <c r="AV18" s="44"/>
      <c r="AW18" s="26"/>
      <c r="AX18" s="26"/>
      <c r="AY18" s="26"/>
      <c r="AZ18" s="26"/>
      <c r="BA18" s="28"/>
      <c r="BB18" s="25"/>
      <c r="BC18" s="26"/>
      <c r="BD18" s="26"/>
      <c r="BE18" s="26"/>
      <c r="BF18" s="26"/>
      <c r="BG18" s="30"/>
      <c r="BH18" s="30"/>
      <c r="BI18" s="30"/>
      <c r="BJ18" s="30"/>
      <c r="BK18" s="30"/>
      <c r="BL18" s="26"/>
      <c r="BM18" s="26"/>
      <c r="BN18" s="26"/>
      <c r="BO18" s="26"/>
      <c r="BP18" s="31"/>
    </row>
    <row r="19" spans="2:68" ht="20.100000000000001" customHeight="1" x14ac:dyDescent="0.25">
      <c r="B19" s="53">
        <v>2.2000000000000002</v>
      </c>
      <c r="C19" s="54" t="s">
        <v>36</v>
      </c>
      <c r="D19" s="55" t="s">
        <v>54</v>
      </c>
      <c r="E19" s="88">
        <v>45014</v>
      </c>
      <c r="F19" s="91">
        <v>45018</v>
      </c>
      <c r="G19" s="93">
        <f t="shared" si="0"/>
        <v>4</v>
      </c>
      <c r="H19" s="70">
        <v>0.3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25"/>
      <c r="Y19" s="26"/>
      <c r="Z19" s="26"/>
      <c r="AA19" s="26"/>
      <c r="AB19" s="26"/>
      <c r="AC19" s="33"/>
      <c r="AD19" s="33"/>
      <c r="AE19" s="33"/>
      <c r="AF19" s="33"/>
      <c r="AG19" s="33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.100000000000001" customHeight="1" x14ac:dyDescent="0.25">
      <c r="B20" s="53">
        <v>2.2999999999999998</v>
      </c>
      <c r="C20" s="54" t="s">
        <v>37</v>
      </c>
      <c r="D20" s="55" t="s">
        <v>55</v>
      </c>
      <c r="E20" s="88"/>
      <c r="F20" s="91"/>
      <c r="G20" s="93" t="str">
        <f t="shared" si="0"/>
        <v/>
      </c>
      <c r="H20" s="70">
        <v>0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.100000000000001" customHeight="1" x14ac:dyDescent="0.25">
      <c r="B21" s="53">
        <v>2.4</v>
      </c>
      <c r="C21" s="54" t="s">
        <v>38</v>
      </c>
      <c r="D21" s="55" t="s">
        <v>55</v>
      </c>
      <c r="E21" s="88"/>
      <c r="F21" s="91"/>
      <c r="G21" s="93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.100000000000001" customHeight="1" x14ac:dyDescent="0.25">
      <c r="B22" s="53">
        <v>3</v>
      </c>
      <c r="C22" s="58" t="s">
        <v>39</v>
      </c>
      <c r="D22" s="59"/>
      <c r="E22" s="89"/>
      <c r="F22" s="86"/>
      <c r="G22" s="60" t="str">
        <f t="shared" si="0"/>
        <v/>
      </c>
      <c r="H22" s="71"/>
      <c r="I22" s="6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X22" s="21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3"/>
      <c r="AM22" s="21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3"/>
      <c r="BB22" s="21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4"/>
    </row>
    <row r="23" spans="2:68" ht="20.100000000000001" customHeight="1" x14ac:dyDescent="0.25">
      <c r="B23" s="53">
        <v>3.1</v>
      </c>
      <c r="C23" s="54" t="s">
        <v>71</v>
      </c>
      <c r="D23" s="55" t="s">
        <v>52</v>
      </c>
      <c r="E23" s="88"/>
      <c r="F23" s="91"/>
      <c r="G23" s="93" t="str">
        <f t="shared" si="0"/>
        <v/>
      </c>
      <c r="H23" s="70">
        <v>0</v>
      </c>
      <c r="I23" s="65"/>
      <c r="J23" s="26"/>
      <c r="K23" s="26"/>
      <c r="L23" s="26"/>
      <c r="M23" s="26"/>
      <c r="N23" s="27"/>
      <c r="O23" s="27"/>
      <c r="P23" s="27"/>
      <c r="Q23" s="27"/>
      <c r="R23" s="27"/>
      <c r="S23" s="26"/>
      <c r="T23" s="26"/>
      <c r="U23" s="26"/>
      <c r="V23" s="26"/>
      <c r="W23" s="28"/>
      <c r="X23" s="25"/>
      <c r="Y23" s="26"/>
      <c r="Z23" s="26"/>
      <c r="AA23" s="26"/>
      <c r="AB23" s="26"/>
      <c r="AC23" s="29"/>
      <c r="AD23" s="29"/>
      <c r="AE23" s="29"/>
      <c r="AF23" s="29"/>
      <c r="AG23" s="29"/>
      <c r="AH23" s="26"/>
      <c r="AI23" s="26"/>
      <c r="AJ23" s="26"/>
      <c r="AK23" s="26"/>
      <c r="AL23" s="28"/>
      <c r="AM23" s="25"/>
      <c r="AN23" s="26"/>
      <c r="AO23" s="26"/>
      <c r="AP23" s="26"/>
      <c r="AQ23" s="26"/>
      <c r="AR23" s="44"/>
      <c r="AS23" s="44"/>
      <c r="AT23" s="44"/>
      <c r="AU23" s="44"/>
      <c r="AV23" s="44"/>
      <c r="AW23" s="26"/>
      <c r="AX23" s="26"/>
      <c r="AY23" s="26"/>
      <c r="AZ23" s="26"/>
      <c r="BA23" s="28"/>
      <c r="BB23" s="25"/>
      <c r="BC23" s="26"/>
      <c r="BD23" s="26"/>
      <c r="BE23" s="26"/>
      <c r="BF23" s="26"/>
      <c r="BG23" s="30"/>
      <c r="BH23" s="30"/>
      <c r="BI23" s="30"/>
      <c r="BJ23" s="30"/>
      <c r="BK23" s="30"/>
      <c r="BL23" s="26"/>
      <c r="BM23" s="26"/>
      <c r="BN23" s="26"/>
      <c r="BO23" s="26"/>
      <c r="BP23" s="31"/>
    </row>
    <row r="24" spans="2:68" ht="20.100000000000001" customHeight="1" x14ac:dyDescent="0.25">
      <c r="B24" s="53">
        <v>3.2</v>
      </c>
      <c r="C24" s="54" t="s">
        <v>40</v>
      </c>
      <c r="D24" s="55" t="s">
        <v>50</v>
      </c>
      <c r="E24" s="88"/>
      <c r="F24" s="91"/>
      <c r="G24" s="93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.100000000000001" customHeight="1" x14ac:dyDescent="0.25">
      <c r="B25" s="53" t="s">
        <v>23</v>
      </c>
      <c r="C25" s="56" t="s">
        <v>42</v>
      </c>
      <c r="D25" s="57" t="s">
        <v>51</v>
      </c>
      <c r="E25" s="88"/>
      <c r="F25" s="91"/>
      <c r="G25" s="93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.100000000000001" customHeight="1" x14ac:dyDescent="0.25">
      <c r="B26" s="53" t="s">
        <v>24</v>
      </c>
      <c r="C26" s="56" t="s">
        <v>41</v>
      </c>
      <c r="D26" s="57" t="s">
        <v>51</v>
      </c>
      <c r="E26" s="88"/>
      <c r="F26" s="91"/>
      <c r="G26" s="93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 t="s">
        <v>69</v>
      </c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.100000000000001" customHeight="1" x14ac:dyDescent="0.25">
      <c r="B27" s="53">
        <v>3.3</v>
      </c>
      <c r="C27" s="54" t="s">
        <v>43</v>
      </c>
      <c r="D27" s="55" t="s">
        <v>52</v>
      </c>
      <c r="E27" s="88"/>
      <c r="F27" s="91"/>
      <c r="G27" s="93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/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.100000000000001" customHeight="1" x14ac:dyDescent="0.25">
      <c r="B28" s="53" t="s">
        <v>25</v>
      </c>
      <c r="C28" s="56" t="s">
        <v>44</v>
      </c>
      <c r="D28" s="57" t="s">
        <v>55</v>
      </c>
      <c r="E28" s="88"/>
      <c r="F28" s="91"/>
      <c r="G28" s="93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.100000000000001" customHeight="1" x14ac:dyDescent="0.25">
      <c r="B29" s="53">
        <v>4</v>
      </c>
      <c r="C29" s="58" t="s">
        <v>45</v>
      </c>
      <c r="D29" s="59"/>
      <c r="E29" s="89"/>
      <c r="F29" s="86"/>
      <c r="G29" s="60" t="str">
        <f t="shared" si="0"/>
        <v/>
      </c>
      <c r="H29" s="71"/>
      <c r="I29" s="6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X29" s="21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3"/>
      <c r="AM29" s="21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3"/>
      <c r="BB29" s="21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4"/>
    </row>
    <row r="30" spans="2:68" ht="20.100000000000001" customHeight="1" x14ac:dyDescent="0.25">
      <c r="B30" s="53">
        <v>4.0999999999999996</v>
      </c>
      <c r="C30" s="54" t="s">
        <v>46</v>
      </c>
      <c r="D30" s="55" t="s">
        <v>53</v>
      </c>
      <c r="E30" s="88"/>
      <c r="F30" s="91"/>
      <c r="G30" s="93" t="str">
        <f t="shared" si="0"/>
        <v/>
      </c>
      <c r="H30" s="70">
        <v>0</v>
      </c>
      <c r="I30" s="65"/>
      <c r="J30" s="26"/>
      <c r="K30" s="26"/>
      <c r="L30" s="26"/>
      <c r="M30" s="26"/>
      <c r="N30" s="27"/>
      <c r="O30" s="27"/>
      <c r="P30" s="27"/>
      <c r="Q30" s="27"/>
      <c r="R30" s="27"/>
      <c r="S30" s="26"/>
      <c r="T30" s="26"/>
      <c r="U30" s="26"/>
      <c r="V30" s="26"/>
      <c r="W30" s="28"/>
      <c r="X30" s="25"/>
      <c r="Y30" s="26"/>
      <c r="Z30" s="26"/>
      <c r="AA30" s="26"/>
      <c r="AB30" s="26"/>
      <c r="AC30" s="29"/>
      <c r="AD30" s="29"/>
      <c r="AE30" s="29"/>
      <c r="AF30" s="29"/>
      <c r="AG30" s="29"/>
      <c r="AH30" s="26"/>
      <c r="AI30" s="26"/>
      <c r="AJ30" s="26"/>
      <c r="AK30" s="26"/>
      <c r="AL30" s="28"/>
      <c r="AM30" s="25"/>
      <c r="AN30" s="26"/>
      <c r="AO30" s="26"/>
      <c r="AP30" s="26"/>
      <c r="AQ30" s="26"/>
      <c r="AR30" s="44"/>
      <c r="AS30" s="44"/>
      <c r="AT30" s="44"/>
      <c r="AU30" s="44"/>
      <c r="AV30" s="44"/>
      <c r="AW30" s="26"/>
      <c r="AX30" s="26"/>
      <c r="AY30" s="26"/>
      <c r="AZ30" s="26"/>
      <c r="BA30" s="28"/>
      <c r="BB30" s="25"/>
      <c r="BC30" s="26"/>
      <c r="BD30" s="26"/>
      <c r="BE30" s="26"/>
      <c r="BF30" s="26"/>
      <c r="BG30" s="30"/>
      <c r="BH30" s="30"/>
      <c r="BI30" s="30"/>
      <c r="BJ30" s="30"/>
      <c r="BK30" s="30"/>
      <c r="BL30" s="26"/>
      <c r="BM30" s="26"/>
      <c r="BN30" s="26"/>
      <c r="BO30" s="26"/>
      <c r="BP30" s="31"/>
    </row>
    <row r="31" spans="2:68" ht="20.100000000000001" customHeight="1" x14ac:dyDescent="0.25">
      <c r="B31" s="53">
        <v>4.2</v>
      </c>
      <c r="C31" s="54" t="s">
        <v>47</v>
      </c>
      <c r="D31" s="55" t="s">
        <v>54</v>
      </c>
      <c r="E31" s="88"/>
      <c r="F31" s="91"/>
      <c r="G31" s="93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.100000000000001" customHeight="1" x14ac:dyDescent="0.25">
      <c r="B32" s="53">
        <v>4.3</v>
      </c>
      <c r="C32" s="54" t="s">
        <v>48</v>
      </c>
      <c r="D32" s="55" t="s">
        <v>55</v>
      </c>
      <c r="E32" s="88"/>
      <c r="F32" s="91"/>
      <c r="G32" s="93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.100000000000001" customHeight="1" thickBot="1" x14ac:dyDescent="0.3">
      <c r="B33" s="61" t="s">
        <v>26</v>
      </c>
      <c r="C33" s="62" t="s">
        <v>49</v>
      </c>
      <c r="D33" s="63" t="s">
        <v>55</v>
      </c>
      <c r="E33" s="90"/>
      <c r="F33" s="92"/>
      <c r="G33" s="94" t="str">
        <f t="shared" si="0"/>
        <v/>
      </c>
      <c r="H33" s="72">
        <v>0</v>
      </c>
      <c r="I33" s="66"/>
      <c r="J33" s="35"/>
      <c r="K33" s="35"/>
      <c r="L33" s="35"/>
      <c r="M33" s="35"/>
      <c r="N33" s="36"/>
      <c r="O33" s="36"/>
      <c r="P33" s="36"/>
      <c r="Q33" s="36"/>
      <c r="R33" s="36"/>
      <c r="S33" s="35"/>
      <c r="T33" s="35"/>
      <c r="U33" s="35"/>
      <c r="V33" s="35"/>
      <c r="W33" s="37"/>
      <c r="X33" s="34"/>
      <c r="Y33" s="35"/>
      <c r="Z33" s="35"/>
      <c r="AA33" s="35"/>
      <c r="AB33" s="35"/>
      <c r="AC33" s="38"/>
      <c r="AD33" s="38"/>
      <c r="AE33" s="38"/>
      <c r="AF33" s="38"/>
      <c r="AG33" s="38"/>
      <c r="AH33" s="35"/>
      <c r="AI33" s="35"/>
      <c r="AJ33" s="35"/>
      <c r="AK33" s="35"/>
      <c r="AL33" s="37"/>
      <c r="AM33" s="34"/>
      <c r="AN33" s="35"/>
      <c r="AO33" s="35"/>
      <c r="AP33" s="35"/>
      <c r="AQ33" s="35"/>
      <c r="AR33" s="45"/>
      <c r="AS33" s="45"/>
      <c r="AT33" s="45"/>
      <c r="AU33" s="45"/>
      <c r="AV33" s="45"/>
      <c r="AW33" s="35"/>
      <c r="AX33" s="35"/>
      <c r="AY33" s="35"/>
      <c r="AZ33" s="35"/>
      <c r="BA33" s="37"/>
      <c r="BB33" s="34"/>
      <c r="BC33" s="35"/>
      <c r="BD33" s="35"/>
      <c r="BE33" s="35"/>
      <c r="BF33" s="35"/>
      <c r="BG33" s="39"/>
      <c r="BH33" s="39"/>
      <c r="BI33" s="39"/>
      <c r="BJ33" s="39"/>
      <c r="BK33" s="39"/>
      <c r="BL33" s="35"/>
      <c r="BM33" s="35"/>
      <c r="BN33" s="35"/>
      <c r="BO33" s="35"/>
      <c r="BP33" s="40"/>
    </row>
    <row r="40" spans="2:68" ht="19.5" x14ac:dyDescent="0.3">
      <c r="C40" s="3"/>
    </row>
  </sheetData>
  <mergeCells count="16">
    <mergeCell ref="S7:W7"/>
    <mergeCell ref="I7:M7"/>
    <mergeCell ref="N7:R7"/>
    <mergeCell ref="AM7:AQ7"/>
    <mergeCell ref="BB6:BP6"/>
    <mergeCell ref="AR7:AV7"/>
    <mergeCell ref="AW7:BA7"/>
    <mergeCell ref="BB7:BF7"/>
    <mergeCell ref="BG7:BK7"/>
    <mergeCell ref="BL7:BP7"/>
    <mergeCell ref="X7:AB7"/>
    <mergeCell ref="AC7:AG7"/>
    <mergeCell ref="AH7:AL7"/>
    <mergeCell ref="X6:AL6"/>
    <mergeCell ref="AM6:BA6"/>
    <mergeCell ref="I6:W6"/>
  </mergeCells>
  <conditionalFormatting sqref="H9:H33">
    <cfRule type="dataBar" priority="2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33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H9:H33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BP48"/>
  <sheetViews>
    <sheetView showGridLines="0" tabSelected="1" zoomScale="58" zoomScaleNormal="66" workbookViewId="0">
      <pane ySplit="9" topLeftCell="A16" activePane="bottomLeft" state="frozen"/>
      <selection pane="bottomLeft" activeCell="D29" sqref="D29"/>
    </sheetView>
  </sheetViews>
  <sheetFormatPr defaultColWidth="10.875" defaultRowHeight="15.75" x14ac:dyDescent="0.25"/>
  <cols>
    <col min="1" max="1" width="2.5" customWidth="1"/>
    <col min="2" max="2" width="11" customWidth="1"/>
    <col min="3" max="3" width="50.375" customWidth="1"/>
    <col min="4" max="4" width="27" customWidth="1"/>
    <col min="5" max="7" width="9.875" customWidth="1"/>
    <col min="8" max="8" width="14.5" customWidth="1"/>
    <col min="9" max="68" width="3.375" customWidth="1"/>
  </cols>
  <sheetData>
    <row r="1" spans="2:68" s="46" customFormat="1" ht="50.1" customHeight="1" x14ac:dyDescent="0.25">
      <c r="B1" s="47" t="s">
        <v>76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N1"/>
      <c r="O1"/>
      <c r="P1"/>
      <c r="Q1" s="48"/>
      <c r="R1" s="48"/>
      <c r="S1" s="48"/>
    </row>
    <row r="2" spans="2:68" s="1" customFormat="1" ht="35.1" customHeight="1" x14ac:dyDescent="0.3">
      <c r="B2" s="75" t="s">
        <v>56</v>
      </c>
      <c r="C2" s="80" t="s">
        <v>72</v>
      </c>
    </row>
    <row r="3" spans="2:68" s="1" customFormat="1" ht="34.5" customHeight="1" thickBot="1" x14ac:dyDescent="0.35">
      <c r="B3" s="78" t="s">
        <v>58</v>
      </c>
      <c r="C3" s="79" t="s">
        <v>73</v>
      </c>
    </row>
    <row r="4" spans="2:68" s="1" customFormat="1" ht="35.1" customHeight="1" thickTop="1" x14ac:dyDescent="0.3">
      <c r="B4" s="77" t="s">
        <v>57</v>
      </c>
      <c r="C4" s="74" t="s">
        <v>74</v>
      </c>
    </row>
    <row r="5" spans="2:68" s="1" customFormat="1" ht="24" customHeight="1" x14ac:dyDescent="0.3">
      <c r="B5" s="76" t="s">
        <v>75</v>
      </c>
      <c r="C5" s="132">
        <f>DATE(2025,3,17)</f>
        <v>45733</v>
      </c>
    </row>
    <row r="6" spans="2:68" s="1" customFormat="1" ht="18" customHeight="1" thickBot="1" x14ac:dyDescent="0.35">
      <c r="B6" s="2"/>
    </row>
    <row r="7" spans="2:68" ht="19.5" customHeight="1" thickBot="1" x14ac:dyDescent="0.3">
      <c r="B7" s="4"/>
      <c r="C7" s="5"/>
      <c r="D7" s="5"/>
      <c r="E7" s="5"/>
      <c r="F7" s="5"/>
      <c r="G7" s="5"/>
      <c r="H7" s="5"/>
      <c r="I7" s="119" t="s">
        <v>1</v>
      </c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1"/>
      <c r="X7" s="113" t="s">
        <v>2</v>
      </c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5"/>
      <c r="AM7" s="116" t="s">
        <v>3</v>
      </c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8"/>
      <c r="BB7" s="103" t="s">
        <v>4</v>
      </c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5"/>
    </row>
    <row r="8" spans="2:68" ht="19.5" customHeight="1" x14ac:dyDescent="0.25">
      <c r="B8" s="6" t="s">
        <v>60</v>
      </c>
      <c r="C8" s="7" t="s">
        <v>60</v>
      </c>
      <c r="D8" s="8" t="s">
        <v>60</v>
      </c>
      <c r="E8" s="95" t="s">
        <v>64</v>
      </c>
      <c r="F8" s="96" t="s">
        <v>65</v>
      </c>
      <c r="G8" s="8" t="s">
        <v>0</v>
      </c>
      <c r="H8" s="67" t="s">
        <v>67</v>
      </c>
      <c r="I8" s="133">
        <f>C5</f>
        <v>45733</v>
      </c>
      <c r="J8" s="134"/>
      <c r="K8" s="134"/>
      <c r="L8" s="134"/>
      <c r="M8" s="134"/>
      <c r="N8" s="134">
        <f>I8+7</f>
        <v>45740</v>
      </c>
      <c r="O8" s="100"/>
      <c r="P8" s="100"/>
      <c r="Q8" s="100"/>
      <c r="R8" s="100"/>
      <c r="S8" s="134">
        <f>N8+7</f>
        <v>45747</v>
      </c>
      <c r="T8" s="100"/>
      <c r="U8" s="100"/>
      <c r="V8" s="100"/>
      <c r="W8" s="100"/>
      <c r="X8" s="141">
        <f>S8+7</f>
        <v>45754</v>
      </c>
      <c r="Y8" s="139"/>
      <c r="Z8" s="139"/>
      <c r="AA8" s="139"/>
      <c r="AB8" s="140"/>
      <c r="AC8" s="141">
        <f t="shared" ref="AC8" si="0">X8+7</f>
        <v>45761</v>
      </c>
      <c r="AD8" s="139"/>
      <c r="AE8" s="139"/>
      <c r="AF8" s="139"/>
      <c r="AG8" s="140"/>
      <c r="AH8" s="141">
        <f t="shared" ref="AH8" si="1">AC8+7</f>
        <v>45768</v>
      </c>
      <c r="AI8" s="139"/>
      <c r="AJ8" s="139"/>
      <c r="AK8" s="139"/>
      <c r="AL8" s="140"/>
      <c r="AM8" s="142">
        <f>AH8+7</f>
        <v>45775</v>
      </c>
      <c r="AN8" s="137"/>
      <c r="AO8" s="137"/>
      <c r="AP8" s="137"/>
      <c r="AQ8" s="138"/>
      <c r="AR8" s="142">
        <f t="shared" ref="AR8" si="2">AM8+7</f>
        <v>45782</v>
      </c>
      <c r="AS8" s="137"/>
      <c r="AT8" s="137"/>
      <c r="AU8" s="137"/>
      <c r="AV8" s="138"/>
      <c r="AW8" s="142">
        <f t="shared" ref="AW8" si="3">AR8+7</f>
        <v>45789</v>
      </c>
      <c r="AX8" s="137"/>
      <c r="AY8" s="137"/>
      <c r="AZ8" s="137"/>
      <c r="BA8" s="138"/>
      <c r="BB8" s="143">
        <f>AW8+7</f>
        <v>45796</v>
      </c>
      <c r="BC8" s="135"/>
      <c r="BD8" s="135"/>
      <c r="BE8" s="135"/>
      <c r="BF8" s="136"/>
      <c r="BG8" s="143">
        <f t="shared" ref="BG8" si="4">BB8+7</f>
        <v>45803</v>
      </c>
      <c r="BH8" s="135"/>
      <c r="BI8" s="135"/>
      <c r="BJ8" s="135"/>
      <c r="BK8" s="136"/>
      <c r="BL8" s="143">
        <f t="shared" ref="BL8" si="5">BG8+7</f>
        <v>45810</v>
      </c>
      <c r="BM8" s="135"/>
      <c r="BN8" s="135"/>
      <c r="BO8" s="135"/>
      <c r="BP8" s="136"/>
    </row>
    <row r="9" spans="2:68" ht="19.5" customHeight="1" thickBot="1" x14ac:dyDescent="0.3">
      <c r="B9" s="9" t="s">
        <v>61</v>
      </c>
      <c r="C9" s="10" t="s">
        <v>62</v>
      </c>
      <c r="D9" s="11" t="s">
        <v>63</v>
      </c>
      <c r="E9" s="97" t="s">
        <v>59</v>
      </c>
      <c r="F9" s="98" t="s">
        <v>59</v>
      </c>
      <c r="G9" s="11" t="s">
        <v>68</v>
      </c>
      <c r="H9" s="68" t="s">
        <v>66</v>
      </c>
      <c r="I9" s="12" t="s">
        <v>17</v>
      </c>
      <c r="J9" s="12" t="s">
        <v>18</v>
      </c>
      <c r="K9" s="12" t="s">
        <v>19</v>
      </c>
      <c r="L9" s="12" t="s">
        <v>18</v>
      </c>
      <c r="M9" s="12" t="s">
        <v>21</v>
      </c>
      <c r="N9" s="12" t="s">
        <v>17</v>
      </c>
      <c r="O9" s="12" t="s">
        <v>18</v>
      </c>
      <c r="P9" s="12" t="s">
        <v>19</v>
      </c>
      <c r="Q9" s="12" t="s">
        <v>18</v>
      </c>
      <c r="R9" s="12" t="s">
        <v>21</v>
      </c>
      <c r="S9" s="12" t="s">
        <v>17</v>
      </c>
      <c r="T9" s="12" t="s">
        <v>18</v>
      </c>
      <c r="U9" s="12" t="s">
        <v>19</v>
      </c>
      <c r="V9" s="12" t="s">
        <v>18</v>
      </c>
      <c r="W9" s="12" t="s">
        <v>21</v>
      </c>
      <c r="X9" s="146" t="s">
        <v>17</v>
      </c>
      <c r="Y9" s="146" t="s">
        <v>18</v>
      </c>
      <c r="Z9" s="146" t="s">
        <v>19</v>
      </c>
      <c r="AA9" s="146" t="s">
        <v>18</v>
      </c>
      <c r="AB9" s="146" t="s">
        <v>21</v>
      </c>
      <c r="AC9" s="146" t="s">
        <v>17</v>
      </c>
      <c r="AD9" s="146" t="s">
        <v>18</v>
      </c>
      <c r="AE9" s="146" t="s">
        <v>19</v>
      </c>
      <c r="AF9" s="146" t="s">
        <v>18</v>
      </c>
      <c r="AG9" s="146" t="s">
        <v>21</v>
      </c>
      <c r="AH9" s="146" t="s">
        <v>17</v>
      </c>
      <c r="AI9" s="146" t="s">
        <v>18</v>
      </c>
      <c r="AJ9" s="146" t="s">
        <v>19</v>
      </c>
      <c r="AK9" s="146" t="s">
        <v>18</v>
      </c>
      <c r="AL9" s="146" t="s">
        <v>21</v>
      </c>
      <c r="AM9" s="147" t="s">
        <v>17</v>
      </c>
      <c r="AN9" s="147" t="s">
        <v>18</v>
      </c>
      <c r="AO9" s="147" t="s">
        <v>19</v>
      </c>
      <c r="AP9" s="147" t="s">
        <v>18</v>
      </c>
      <c r="AQ9" s="147" t="s">
        <v>21</v>
      </c>
      <c r="AR9" s="147" t="s">
        <v>17</v>
      </c>
      <c r="AS9" s="147" t="s">
        <v>18</v>
      </c>
      <c r="AT9" s="147" t="s">
        <v>19</v>
      </c>
      <c r="AU9" s="147" t="s">
        <v>18</v>
      </c>
      <c r="AV9" s="147" t="s">
        <v>21</v>
      </c>
      <c r="AW9" s="147" t="s">
        <v>17</v>
      </c>
      <c r="AX9" s="147" t="s">
        <v>18</v>
      </c>
      <c r="AY9" s="147" t="s">
        <v>19</v>
      </c>
      <c r="AZ9" s="147" t="s">
        <v>18</v>
      </c>
      <c r="BA9" s="147" t="s">
        <v>21</v>
      </c>
      <c r="BB9" s="148" t="s">
        <v>17</v>
      </c>
      <c r="BC9" s="148" t="s">
        <v>18</v>
      </c>
      <c r="BD9" s="148" t="s">
        <v>19</v>
      </c>
      <c r="BE9" s="148" t="s">
        <v>18</v>
      </c>
      <c r="BF9" s="148" t="s">
        <v>21</v>
      </c>
      <c r="BG9" s="148" t="s">
        <v>17</v>
      </c>
      <c r="BH9" s="148" t="s">
        <v>18</v>
      </c>
      <c r="BI9" s="148" t="s">
        <v>19</v>
      </c>
      <c r="BJ9" s="148" t="s">
        <v>18</v>
      </c>
      <c r="BK9" s="148" t="s">
        <v>21</v>
      </c>
      <c r="BL9" s="148" t="s">
        <v>17</v>
      </c>
      <c r="BM9" s="148" t="s">
        <v>18</v>
      </c>
      <c r="BN9" s="148" t="s">
        <v>19</v>
      </c>
      <c r="BO9" s="148" t="s">
        <v>18</v>
      </c>
      <c r="BP9" s="148" t="s">
        <v>21</v>
      </c>
    </row>
    <row r="10" spans="2:68" ht="19.5" customHeight="1" thickTop="1" x14ac:dyDescent="0.25">
      <c r="B10" s="49">
        <v>1</v>
      </c>
      <c r="C10" s="50" t="s">
        <v>77</v>
      </c>
      <c r="D10" s="144" t="s">
        <v>128</v>
      </c>
      <c r="E10" s="87">
        <f>E11</f>
        <v>45733</v>
      </c>
      <c r="F10" s="85">
        <f>F21</f>
        <v>45750</v>
      </c>
      <c r="G10" s="52">
        <f>IF(F10-E10=0,"",F10-E10)</f>
        <v>17</v>
      </c>
      <c r="H10" s="69"/>
      <c r="I10" s="64">
        <v>17</v>
      </c>
      <c r="J10" s="22">
        <f>I10+1</f>
        <v>18</v>
      </c>
      <c r="K10" s="22">
        <f t="shared" ref="K10:W10" si="6">J10+1</f>
        <v>19</v>
      </c>
      <c r="L10" s="22">
        <f t="shared" si="6"/>
        <v>20</v>
      </c>
      <c r="M10" s="22">
        <f t="shared" si="6"/>
        <v>21</v>
      </c>
      <c r="N10" s="22">
        <v>24</v>
      </c>
      <c r="O10" s="22">
        <f t="shared" si="6"/>
        <v>25</v>
      </c>
      <c r="P10" s="22">
        <f t="shared" si="6"/>
        <v>26</v>
      </c>
      <c r="Q10" s="22">
        <f t="shared" si="6"/>
        <v>27</v>
      </c>
      <c r="R10" s="22">
        <f t="shared" si="6"/>
        <v>28</v>
      </c>
      <c r="S10" s="22">
        <v>31</v>
      </c>
      <c r="T10" s="22">
        <v>1</v>
      </c>
      <c r="U10" s="22">
        <f t="shared" si="6"/>
        <v>2</v>
      </c>
      <c r="V10" s="22">
        <f t="shared" si="6"/>
        <v>3</v>
      </c>
      <c r="W10" s="22">
        <f t="shared" si="6"/>
        <v>4</v>
      </c>
      <c r="X10" s="21">
        <v>7</v>
      </c>
      <c r="Y10" s="22">
        <f>X10+1</f>
        <v>8</v>
      </c>
      <c r="Z10" s="22">
        <f t="shared" ref="Z10:BB10" si="7">Y10+1</f>
        <v>9</v>
      </c>
      <c r="AA10" s="22">
        <f t="shared" si="7"/>
        <v>10</v>
      </c>
      <c r="AB10" s="22">
        <f t="shared" si="7"/>
        <v>11</v>
      </c>
      <c r="AC10" s="22">
        <v>14</v>
      </c>
      <c r="AD10" s="22">
        <f t="shared" si="7"/>
        <v>15</v>
      </c>
      <c r="AE10" s="22">
        <f t="shared" si="7"/>
        <v>16</v>
      </c>
      <c r="AF10" s="22">
        <f t="shared" si="7"/>
        <v>17</v>
      </c>
      <c r="AG10" s="22">
        <f t="shared" si="7"/>
        <v>18</v>
      </c>
      <c r="AH10" s="22">
        <v>21</v>
      </c>
      <c r="AI10" s="22">
        <f t="shared" si="7"/>
        <v>22</v>
      </c>
      <c r="AJ10" s="22">
        <f t="shared" si="7"/>
        <v>23</v>
      </c>
      <c r="AK10" s="22">
        <f t="shared" si="7"/>
        <v>24</v>
      </c>
      <c r="AL10" s="22">
        <f t="shared" si="7"/>
        <v>25</v>
      </c>
      <c r="AM10" s="22">
        <v>28</v>
      </c>
      <c r="AN10" s="22">
        <f t="shared" si="7"/>
        <v>29</v>
      </c>
      <c r="AO10" s="22">
        <f t="shared" si="7"/>
        <v>30</v>
      </c>
      <c r="AP10" s="22">
        <v>1</v>
      </c>
      <c r="AQ10" s="22">
        <f t="shared" si="7"/>
        <v>2</v>
      </c>
      <c r="AR10" s="22">
        <v>5</v>
      </c>
      <c r="AS10" s="22">
        <f t="shared" si="7"/>
        <v>6</v>
      </c>
      <c r="AT10" s="22">
        <f t="shared" si="7"/>
        <v>7</v>
      </c>
      <c r="AU10" s="22">
        <f t="shared" si="7"/>
        <v>8</v>
      </c>
      <c r="AV10" s="22">
        <f t="shared" si="7"/>
        <v>9</v>
      </c>
      <c r="AW10" s="22">
        <v>12</v>
      </c>
      <c r="AX10" s="22">
        <f t="shared" si="7"/>
        <v>13</v>
      </c>
      <c r="AY10" s="22">
        <f t="shared" si="7"/>
        <v>14</v>
      </c>
      <c r="AZ10" s="22">
        <f t="shared" si="7"/>
        <v>15</v>
      </c>
      <c r="BA10" s="22">
        <f t="shared" si="7"/>
        <v>16</v>
      </c>
      <c r="BB10" s="22">
        <v>19</v>
      </c>
      <c r="BC10" s="22">
        <f>BB10+1</f>
        <v>20</v>
      </c>
      <c r="BD10" s="22">
        <f t="shared" ref="BD10:BP10" si="8">BC10+1</f>
        <v>21</v>
      </c>
      <c r="BE10" s="22">
        <f t="shared" si="8"/>
        <v>22</v>
      </c>
      <c r="BF10" s="22">
        <f t="shared" si="8"/>
        <v>23</v>
      </c>
      <c r="BG10" s="22">
        <v>26</v>
      </c>
      <c r="BH10" s="22">
        <f t="shared" si="8"/>
        <v>27</v>
      </c>
      <c r="BI10" s="22">
        <f t="shared" si="8"/>
        <v>28</v>
      </c>
      <c r="BJ10" s="22">
        <f t="shared" si="8"/>
        <v>29</v>
      </c>
      <c r="BK10" s="22">
        <f t="shared" si="8"/>
        <v>30</v>
      </c>
      <c r="BL10" s="22">
        <v>2</v>
      </c>
      <c r="BM10" s="22">
        <f t="shared" si="8"/>
        <v>3</v>
      </c>
      <c r="BN10" s="22"/>
      <c r="BO10" s="22"/>
      <c r="BP10" s="22"/>
    </row>
    <row r="11" spans="2:68" ht="20.100000000000001" customHeight="1" x14ac:dyDescent="0.25">
      <c r="B11" s="53">
        <v>1.1000000000000001</v>
      </c>
      <c r="C11" s="54" t="s">
        <v>83</v>
      </c>
      <c r="D11" s="145" t="s">
        <v>130</v>
      </c>
      <c r="E11" s="88">
        <f>C5</f>
        <v>45733</v>
      </c>
      <c r="F11" s="91">
        <f>E11+2</f>
        <v>45735</v>
      </c>
      <c r="G11" s="93">
        <f t="shared" ref="G11:G40" si="9">IF(F11-E11=0,"",F11-E11)</f>
        <v>2</v>
      </c>
      <c r="H11" s="70">
        <v>1</v>
      </c>
      <c r="I11" s="81"/>
      <c r="J11" s="81"/>
      <c r="K11" s="81"/>
      <c r="L11" s="26"/>
      <c r="M11" s="26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.100000000000001" customHeight="1" x14ac:dyDescent="0.25">
      <c r="B12" s="53" t="s">
        <v>22</v>
      </c>
      <c r="C12" s="56" t="s">
        <v>84</v>
      </c>
      <c r="D12" s="57"/>
      <c r="E12" s="88">
        <f>F11</f>
        <v>45735</v>
      </c>
      <c r="F12" s="91">
        <f>E12+1</f>
        <v>45736</v>
      </c>
      <c r="G12" s="93">
        <f t="shared" si="9"/>
        <v>1</v>
      </c>
      <c r="H12" s="70">
        <v>1</v>
      </c>
      <c r="I12" s="65"/>
      <c r="J12" s="26"/>
      <c r="K12" s="81"/>
      <c r="L12" s="81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.100000000000001" customHeight="1" x14ac:dyDescent="0.25">
      <c r="B13" s="53">
        <v>1.2</v>
      </c>
      <c r="C13" s="54" t="s">
        <v>85</v>
      </c>
      <c r="D13" s="145" t="s">
        <v>131</v>
      </c>
      <c r="E13" s="88">
        <f>F12</f>
        <v>45736</v>
      </c>
      <c r="F13" s="91">
        <f>E13+3</f>
        <v>45739</v>
      </c>
      <c r="G13" s="93">
        <f t="shared" si="9"/>
        <v>3</v>
      </c>
      <c r="H13" s="70">
        <v>1</v>
      </c>
      <c r="I13" s="65"/>
      <c r="J13" s="26"/>
      <c r="K13" s="26"/>
      <c r="L13" s="81"/>
      <c r="M13" s="81"/>
      <c r="N13" s="27"/>
      <c r="O13" s="27"/>
      <c r="P13" s="27"/>
      <c r="Q13" s="27"/>
      <c r="R13" s="27"/>
      <c r="S13" s="26"/>
      <c r="T13" s="26"/>
      <c r="U13" s="26"/>
      <c r="V13" s="26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.100000000000001" customHeight="1" x14ac:dyDescent="0.25">
      <c r="B14" s="53" t="s">
        <v>86</v>
      </c>
      <c r="C14" s="54" t="s">
        <v>87</v>
      </c>
      <c r="D14" s="145"/>
      <c r="E14" s="88">
        <f>F13</f>
        <v>45739</v>
      </c>
      <c r="F14" s="91">
        <f>E14+1</f>
        <v>45740</v>
      </c>
      <c r="G14" s="93">
        <f t="shared" si="9"/>
        <v>1</v>
      </c>
      <c r="H14" s="70">
        <v>1</v>
      </c>
      <c r="I14" s="65"/>
      <c r="J14" s="26"/>
      <c r="K14" s="26"/>
      <c r="L14" s="26"/>
      <c r="M14" s="26"/>
      <c r="N14" s="81"/>
      <c r="O14" s="27"/>
      <c r="P14" s="27"/>
      <c r="Q14" s="27"/>
      <c r="R14" s="27"/>
      <c r="S14" s="26"/>
      <c r="T14" s="26"/>
      <c r="U14" s="26"/>
      <c r="V14" s="26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.100000000000001" customHeight="1" x14ac:dyDescent="0.25">
      <c r="B15" s="53" t="s">
        <v>88</v>
      </c>
      <c r="C15" s="54" t="s">
        <v>89</v>
      </c>
      <c r="D15" s="145"/>
      <c r="E15" s="88">
        <f>F14</f>
        <v>45740</v>
      </c>
      <c r="F15" s="91">
        <f>E15+1</f>
        <v>45741</v>
      </c>
      <c r="G15" s="93">
        <f t="shared" si="9"/>
        <v>1</v>
      </c>
      <c r="H15" s="70">
        <v>1</v>
      </c>
      <c r="I15" s="65"/>
      <c r="J15" s="26"/>
      <c r="K15" s="26"/>
      <c r="L15" s="26"/>
      <c r="M15" s="26"/>
      <c r="N15" s="81"/>
      <c r="O15" s="81"/>
      <c r="P15" s="27"/>
      <c r="Q15" s="27"/>
      <c r="R15" s="27"/>
      <c r="S15" s="26"/>
      <c r="T15" s="26"/>
      <c r="U15" s="26"/>
      <c r="V15" s="26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.100000000000001" customHeight="1" x14ac:dyDescent="0.25">
      <c r="B16" s="53" t="s">
        <v>90</v>
      </c>
      <c r="C16" s="54" t="s">
        <v>91</v>
      </c>
      <c r="D16" s="145"/>
      <c r="E16" s="88">
        <f>F15</f>
        <v>45741</v>
      </c>
      <c r="F16" s="91">
        <f>E16+1</f>
        <v>45742</v>
      </c>
      <c r="G16" s="93">
        <f t="shared" si="9"/>
        <v>1</v>
      </c>
      <c r="H16" s="70">
        <v>1</v>
      </c>
      <c r="I16" s="65"/>
      <c r="J16" s="26"/>
      <c r="K16" s="26"/>
      <c r="L16" s="26"/>
      <c r="M16" s="26"/>
      <c r="N16" s="27"/>
      <c r="O16" s="81"/>
      <c r="P16" s="81"/>
      <c r="Q16" s="27"/>
      <c r="R16" s="27"/>
      <c r="S16" s="26"/>
      <c r="T16" s="26"/>
      <c r="U16" s="26"/>
      <c r="V16" s="26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.100000000000001" customHeight="1" x14ac:dyDescent="0.25">
      <c r="B17" s="53" t="s">
        <v>93</v>
      </c>
      <c r="C17" s="54" t="s">
        <v>92</v>
      </c>
      <c r="D17" s="145" t="s">
        <v>129</v>
      </c>
      <c r="E17" s="88">
        <f>F16</f>
        <v>45742</v>
      </c>
      <c r="F17" s="91">
        <f>E17+4</f>
        <v>45746</v>
      </c>
      <c r="G17" s="93">
        <f t="shared" si="9"/>
        <v>4</v>
      </c>
      <c r="H17" s="70">
        <v>1</v>
      </c>
      <c r="I17" s="65"/>
      <c r="J17" s="26"/>
      <c r="K17" s="26"/>
      <c r="L17" s="26"/>
      <c r="M17" s="26"/>
      <c r="N17" s="27"/>
      <c r="O17" s="27"/>
      <c r="P17" s="81"/>
      <c r="Q17" s="81"/>
      <c r="R17" s="81"/>
      <c r="S17" s="26"/>
      <c r="T17" s="26"/>
      <c r="U17" s="26"/>
      <c r="V17" s="26"/>
      <c r="W17" s="28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.100000000000001" customHeight="1" x14ac:dyDescent="0.25">
      <c r="B18" s="53" t="s">
        <v>94</v>
      </c>
      <c r="C18" s="54" t="s">
        <v>96</v>
      </c>
      <c r="D18" s="55"/>
      <c r="E18" s="88">
        <f>F17</f>
        <v>45746</v>
      </c>
      <c r="F18" s="91">
        <f>E18+1</f>
        <v>45747</v>
      </c>
      <c r="G18" s="93">
        <f t="shared" si="9"/>
        <v>1</v>
      </c>
      <c r="H18" s="70">
        <v>1</v>
      </c>
      <c r="I18" s="65"/>
      <c r="J18" s="26"/>
      <c r="K18" s="26"/>
      <c r="L18" s="26"/>
      <c r="M18" s="26"/>
      <c r="N18" s="27"/>
      <c r="O18" s="27"/>
      <c r="P18" s="27"/>
      <c r="Q18" s="27"/>
      <c r="R18" s="27"/>
      <c r="S18" s="81"/>
      <c r="T18" s="26"/>
      <c r="U18" s="26"/>
      <c r="V18" s="26"/>
      <c r="W18" s="28"/>
      <c r="X18" s="25"/>
      <c r="Y18" s="26"/>
      <c r="Z18" s="26"/>
      <c r="AA18" s="26"/>
      <c r="AB18" s="26"/>
      <c r="AC18" s="29"/>
      <c r="AD18" s="29"/>
      <c r="AE18" s="29"/>
      <c r="AF18" s="29"/>
      <c r="AG18" s="29"/>
      <c r="AH18" s="26"/>
      <c r="AI18" s="26"/>
      <c r="AJ18" s="26"/>
      <c r="AK18" s="26"/>
      <c r="AL18" s="28"/>
      <c r="AM18" s="25"/>
      <c r="AN18" s="26"/>
      <c r="AO18" s="26"/>
      <c r="AP18" s="26"/>
      <c r="AQ18" s="26"/>
      <c r="AR18" s="44"/>
      <c r="AS18" s="44"/>
      <c r="AT18" s="44"/>
      <c r="AU18" s="44"/>
      <c r="AV18" s="44"/>
      <c r="AW18" s="26"/>
      <c r="AX18" s="26"/>
      <c r="AY18" s="26"/>
      <c r="AZ18" s="26"/>
      <c r="BA18" s="28"/>
      <c r="BB18" s="25"/>
      <c r="BC18" s="26"/>
      <c r="BD18" s="26"/>
      <c r="BE18" s="26"/>
      <c r="BF18" s="26"/>
      <c r="BG18" s="30"/>
      <c r="BH18" s="30"/>
      <c r="BI18" s="30"/>
      <c r="BJ18" s="30"/>
      <c r="BK18" s="30"/>
      <c r="BL18" s="26"/>
      <c r="BM18" s="26"/>
      <c r="BN18" s="26"/>
      <c r="BO18" s="26"/>
      <c r="BP18" s="31"/>
    </row>
    <row r="19" spans="2:68" ht="20.100000000000001" customHeight="1" x14ac:dyDescent="0.25">
      <c r="B19" s="53" t="s">
        <v>95</v>
      </c>
      <c r="C19" s="54" t="s">
        <v>97</v>
      </c>
      <c r="D19" s="55"/>
      <c r="E19" s="88">
        <f>F18</f>
        <v>45747</v>
      </c>
      <c r="F19" s="91">
        <f>E19+1</f>
        <v>45748</v>
      </c>
      <c r="G19" s="93">
        <f t="shared" si="9"/>
        <v>1</v>
      </c>
      <c r="H19" s="70">
        <v>1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81"/>
      <c r="T19" s="81"/>
      <c r="U19" s="26"/>
      <c r="V19" s="26"/>
      <c r="W19" s="28"/>
      <c r="X19" s="25"/>
      <c r="Y19" s="26"/>
      <c r="Z19" s="26"/>
      <c r="AA19" s="26"/>
      <c r="AB19" s="26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.100000000000001" customHeight="1" x14ac:dyDescent="0.25">
      <c r="B20" s="53" t="s">
        <v>98</v>
      </c>
      <c r="C20" s="54" t="s">
        <v>100</v>
      </c>
      <c r="D20" s="55"/>
      <c r="E20" s="88">
        <f>F19</f>
        <v>45748</v>
      </c>
      <c r="F20" s="91">
        <f>E20+1</f>
        <v>45749</v>
      </c>
      <c r="G20" s="93">
        <f t="shared" si="9"/>
        <v>1</v>
      </c>
      <c r="H20" s="70">
        <v>1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81"/>
      <c r="U20" s="81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.100000000000001" customHeight="1" x14ac:dyDescent="0.25">
      <c r="B21" s="53" t="s">
        <v>99</v>
      </c>
      <c r="C21" s="54" t="s">
        <v>97</v>
      </c>
      <c r="D21" s="55"/>
      <c r="E21" s="88">
        <f>F20</f>
        <v>45749</v>
      </c>
      <c r="F21" s="91">
        <f>E21+1</f>
        <v>45750</v>
      </c>
      <c r="G21" s="93">
        <f t="shared" si="9"/>
        <v>1</v>
      </c>
      <c r="H21" s="70">
        <v>1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81"/>
      <c r="V21" s="81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.100000000000001" customHeight="1" x14ac:dyDescent="0.25">
      <c r="B22" s="53">
        <v>2</v>
      </c>
      <c r="C22" s="58" t="s">
        <v>78</v>
      </c>
      <c r="D22" s="150" t="s">
        <v>133</v>
      </c>
      <c r="E22" s="89">
        <f>F21</f>
        <v>45750</v>
      </c>
      <c r="F22" s="86">
        <f>E22+18</f>
        <v>45768</v>
      </c>
      <c r="G22" s="60">
        <f t="shared" si="9"/>
        <v>18</v>
      </c>
      <c r="H22" s="71"/>
      <c r="I22" s="6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X22" s="21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3"/>
      <c r="AM22" s="21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3"/>
      <c r="BB22" s="21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4"/>
    </row>
    <row r="23" spans="2:68" ht="20.100000000000001" customHeight="1" x14ac:dyDescent="0.25">
      <c r="B23" s="53">
        <v>2.1</v>
      </c>
      <c r="C23" s="54" t="s">
        <v>101</v>
      </c>
      <c r="D23" s="55"/>
      <c r="E23" s="88">
        <f>E22</f>
        <v>45750</v>
      </c>
      <c r="F23" s="91">
        <f>E23+4</f>
        <v>45754</v>
      </c>
      <c r="G23" s="93">
        <f t="shared" si="9"/>
        <v>4</v>
      </c>
      <c r="H23" s="70">
        <v>1</v>
      </c>
      <c r="I23" s="65"/>
      <c r="J23" s="26"/>
      <c r="K23" s="26"/>
      <c r="L23" s="26"/>
      <c r="M23" s="26"/>
      <c r="N23" s="27"/>
      <c r="O23" s="27"/>
      <c r="P23" s="27"/>
      <c r="Q23" s="27"/>
      <c r="R23" s="27"/>
      <c r="S23" s="26"/>
      <c r="T23" s="26"/>
      <c r="U23" s="26"/>
      <c r="V23" s="33"/>
      <c r="W23" s="33"/>
      <c r="X23" s="33"/>
      <c r="Y23" s="149"/>
      <c r="Z23" s="26"/>
      <c r="AA23" s="26"/>
      <c r="AB23" s="26"/>
      <c r="AC23" s="29"/>
      <c r="AD23" s="29"/>
      <c r="AE23" s="29"/>
      <c r="AF23" s="29"/>
      <c r="AG23" s="29"/>
      <c r="AH23" s="26"/>
      <c r="AI23" s="26"/>
      <c r="AJ23" s="26"/>
      <c r="AK23" s="26"/>
      <c r="AL23" s="28"/>
      <c r="AM23" s="25"/>
      <c r="AN23" s="26"/>
      <c r="AO23" s="26"/>
      <c r="AP23" s="26"/>
      <c r="AQ23" s="26"/>
      <c r="AR23" s="44"/>
      <c r="AS23" s="44"/>
      <c r="AT23" s="44"/>
      <c r="AU23" s="44"/>
      <c r="AV23" s="44"/>
      <c r="AW23" s="26"/>
      <c r="AX23" s="26"/>
      <c r="AY23" s="26"/>
      <c r="AZ23" s="26"/>
      <c r="BA23" s="28"/>
      <c r="BB23" s="25"/>
      <c r="BC23" s="26"/>
      <c r="BD23" s="26"/>
      <c r="BE23" s="26"/>
      <c r="BF23" s="26"/>
      <c r="BG23" s="30"/>
      <c r="BH23" s="30"/>
      <c r="BI23" s="30"/>
      <c r="BJ23" s="30"/>
      <c r="BK23" s="30"/>
      <c r="BL23" s="26"/>
      <c r="BM23" s="26"/>
      <c r="BN23" s="26"/>
      <c r="BO23" s="26"/>
      <c r="BP23" s="31"/>
    </row>
    <row r="24" spans="2:68" ht="20.100000000000001" customHeight="1" x14ac:dyDescent="0.25">
      <c r="B24" s="53">
        <v>2.2000000000000002</v>
      </c>
      <c r="C24" s="54" t="s">
        <v>102</v>
      </c>
      <c r="D24" s="55"/>
      <c r="E24" s="88">
        <f>F23</f>
        <v>45754</v>
      </c>
      <c r="F24" s="91">
        <f>E24+4</f>
        <v>45758</v>
      </c>
      <c r="G24" s="93">
        <f t="shared" si="9"/>
        <v>4</v>
      </c>
      <c r="H24" s="70">
        <v>1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33"/>
      <c r="Y24" s="33"/>
      <c r="Z24" s="33"/>
      <c r="AA24" s="33"/>
      <c r="AB24" s="33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.100000000000001" customHeight="1" x14ac:dyDescent="0.25">
      <c r="B25" s="53">
        <v>2.2999999999999998</v>
      </c>
      <c r="C25" s="54" t="s">
        <v>103</v>
      </c>
      <c r="D25" s="145" t="s">
        <v>133</v>
      </c>
      <c r="E25" s="88">
        <f>F24</f>
        <v>45758</v>
      </c>
      <c r="F25" s="91">
        <f>E25+4</f>
        <v>45762</v>
      </c>
      <c r="G25" s="93">
        <f t="shared" si="9"/>
        <v>4</v>
      </c>
      <c r="H25" s="70">
        <v>1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33"/>
      <c r="AC25" s="33"/>
      <c r="AD25" s="33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.100000000000001" customHeight="1" x14ac:dyDescent="0.25">
      <c r="B26" s="53">
        <v>2.4</v>
      </c>
      <c r="C26" s="54" t="s">
        <v>104</v>
      </c>
      <c r="D26" s="55"/>
      <c r="E26" s="88">
        <f>F25</f>
        <v>45762</v>
      </c>
      <c r="F26" s="91">
        <f>E26+2</f>
        <v>45764</v>
      </c>
      <c r="G26" s="93">
        <f t="shared" si="9"/>
        <v>2</v>
      </c>
      <c r="H26" s="70">
        <v>1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33"/>
      <c r="AE26" s="33"/>
      <c r="AF26" s="33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.100000000000001" customHeight="1" x14ac:dyDescent="0.25">
      <c r="B27" s="53" t="s">
        <v>105</v>
      </c>
      <c r="C27" s="54" t="s">
        <v>106</v>
      </c>
      <c r="D27" s="55"/>
      <c r="E27" s="88">
        <f>F26</f>
        <v>45764</v>
      </c>
      <c r="F27" s="91">
        <f>E27+2</f>
        <v>45766</v>
      </c>
      <c r="G27" s="93">
        <f t="shared" si="9"/>
        <v>2</v>
      </c>
      <c r="H27" s="70">
        <v>1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/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33"/>
      <c r="AG27" s="33"/>
      <c r="AH27" s="33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.100000000000001" customHeight="1" x14ac:dyDescent="0.25">
      <c r="B28" s="53" t="s">
        <v>107</v>
      </c>
      <c r="C28" s="54" t="s">
        <v>108</v>
      </c>
      <c r="D28" s="55"/>
      <c r="E28" s="88">
        <f>F27</f>
        <v>45766</v>
      </c>
      <c r="F28" s="91">
        <f>E28+2</f>
        <v>45768</v>
      </c>
      <c r="G28" s="93">
        <f t="shared" si="9"/>
        <v>2</v>
      </c>
      <c r="H28" s="70">
        <v>1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33"/>
      <c r="AI28" s="33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.100000000000001" customHeight="1" x14ac:dyDescent="0.25">
      <c r="B29" s="53">
        <v>3</v>
      </c>
      <c r="C29" s="58" t="s">
        <v>79</v>
      </c>
      <c r="D29" s="59"/>
      <c r="E29" s="89">
        <f>F22</f>
        <v>45768</v>
      </c>
      <c r="F29" s="86">
        <f>E29+21</f>
        <v>45789</v>
      </c>
      <c r="G29" s="60">
        <f t="shared" si="9"/>
        <v>21</v>
      </c>
      <c r="H29" s="71"/>
      <c r="I29" s="6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X29" s="21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3"/>
      <c r="AM29" s="21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3"/>
      <c r="BB29" s="21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4"/>
    </row>
    <row r="30" spans="2:68" ht="20.100000000000001" customHeight="1" x14ac:dyDescent="0.25">
      <c r="B30" s="53">
        <v>3.1</v>
      </c>
      <c r="C30" s="54" t="s">
        <v>109</v>
      </c>
      <c r="D30" s="145" t="s">
        <v>132</v>
      </c>
      <c r="E30" s="88">
        <f>E29</f>
        <v>45768</v>
      </c>
      <c r="F30" s="91">
        <f>E30+4</f>
        <v>45772</v>
      </c>
      <c r="G30" s="93">
        <f t="shared" si="9"/>
        <v>4</v>
      </c>
      <c r="H30" s="70">
        <v>1</v>
      </c>
      <c r="I30" s="65"/>
      <c r="J30" s="26"/>
      <c r="K30" s="26"/>
      <c r="L30" s="26"/>
      <c r="M30" s="26"/>
      <c r="N30" s="27"/>
      <c r="O30" s="27"/>
      <c r="P30" s="27"/>
      <c r="Q30" s="27"/>
      <c r="R30" s="27"/>
      <c r="S30" s="26"/>
      <c r="T30" s="26"/>
      <c r="U30" s="26"/>
      <c r="V30" s="26"/>
      <c r="W30" s="28"/>
      <c r="X30" s="25"/>
      <c r="Y30" s="26"/>
      <c r="Z30" s="26"/>
      <c r="AA30" s="26"/>
      <c r="AB30" s="26"/>
      <c r="AC30" s="29"/>
      <c r="AD30" s="29"/>
      <c r="AE30" s="29"/>
      <c r="AF30" s="29"/>
      <c r="AG30" s="29"/>
      <c r="AH30" s="82"/>
      <c r="AI30" s="82"/>
      <c r="AJ30" s="82"/>
      <c r="AK30" s="82"/>
      <c r="AL30" s="82"/>
      <c r="AM30" s="25"/>
      <c r="AN30" s="149"/>
      <c r="AO30" s="26"/>
      <c r="AP30" s="26"/>
      <c r="AQ30" s="26"/>
      <c r="AR30" s="44"/>
      <c r="AS30" s="44"/>
      <c r="AT30" s="44"/>
      <c r="AU30" s="44"/>
      <c r="AV30" s="44"/>
      <c r="AW30" s="26"/>
      <c r="AX30" s="26"/>
      <c r="AY30" s="26"/>
      <c r="AZ30" s="26"/>
      <c r="BA30" s="28"/>
      <c r="BB30" s="25"/>
      <c r="BC30" s="26"/>
      <c r="BD30" s="26"/>
      <c r="BE30" s="26"/>
      <c r="BF30" s="26"/>
      <c r="BG30" s="30"/>
      <c r="BH30" s="30"/>
      <c r="BI30" s="30"/>
      <c r="BJ30" s="30"/>
      <c r="BK30" s="30"/>
      <c r="BL30" s="26"/>
      <c r="BM30" s="26"/>
      <c r="BN30" s="26"/>
      <c r="BO30" s="26"/>
      <c r="BP30" s="31"/>
    </row>
    <row r="31" spans="2:68" ht="20.100000000000001" customHeight="1" x14ac:dyDescent="0.25">
      <c r="B31" s="53">
        <v>3.2</v>
      </c>
      <c r="C31" s="54" t="s">
        <v>111</v>
      </c>
      <c r="D31" s="145"/>
      <c r="E31" s="88">
        <f>F30</f>
        <v>45772</v>
      </c>
      <c r="F31" s="91">
        <f>E31+5</f>
        <v>45777</v>
      </c>
      <c r="G31" s="93">
        <f t="shared" si="9"/>
        <v>5</v>
      </c>
      <c r="H31" s="70">
        <v>1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82"/>
      <c r="AM31" s="82"/>
      <c r="AN31" s="82"/>
      <c r="AO31" s="82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.100000000000001" customHeight="1" x14ac:dyDescent="0.25">
      <c r="B32" s="53" t="s">
        <v>110</v>
      </c>
      <c r="C32" s="54" t="s">
        <v>112</v>
      </c>
      <c r="D32" s="145" t="s">
        <v>134</v>
      </c>
      <c r="E32" s="88">
        <f>F31</f>
        <v>45777</v>
      </c>
      <c r="F32" s="91">
        <f>E32+4</f>
        <v>45781</v>
      </c>
      <c r="G32" s="93">
        <f t="shared" si="9"/>
        <v>4</v>
      </c>
      <c r="H32" s="70">
        <v>1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82"/>
      <c r="AP32" s="82"/>
      <c r="AQ32" s="82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.100000000000001" customHeight="1" x14ac:dyDescent="0.25">
      <c r="B33" s="53" t="s">
        <v>113</v>
      </c>
      <c r="C33" s="54" t="s">
        <v>116</v>
      </c>
      <c r="D33" s="145"/>
      <c r="E33" s="88">
        <f>F32</f>
        <v>45781</v>
      </c>
      <c r="F33" s="91">
        <f>E33+4</f>
        <v>45785</v>
      </c>
      <c r="G33" s="93">
        <f t="shared" si="9"/>
        <v>4</v>
      </c>
      <c r="H33" s="70">
        <v>1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 t="s">
        <v>69</v>
      </c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82"/>
      <c r="AS33" s="82"/>
      <c r="AT33" s="82"/>
      <c r="AU33" s="82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.100000000000001" customHeight="1" x14ac:dyDescent="0.25">
      <c r="B34" s="53" t="s">
        <v>114</v>
      </c>
      <c r="C34" s="54" t="s">
        <v>117</v>
      </c>
      <c r="D34" s="145"/>
      <c r="E34" s="88">
        <f>F33</f>
        <v>45785</v>
      </c>
      <c r="F34" s="91">
        <f>E34+2</f>
        <v>45787</v>
      </c>
      <c r="G34" s="93">
        <f t="shared" si="9"/>
        <v>2</v>
      </c>
      <c r="H34" s="70">
        <v>1</v>
      </c>
      <c r="I34" s="65"/>
      <c r="J34" s="26"/>
      <c r="K34" s="26"/>
      <c r="L34" s="26"/>
      <c r="M34" s="26"/>
      <c r="N34" s="27"/>
      <c r="O34" s="27"/>
      <c r="P34" s="27"/>
      <c r="Q34" s="27"/>
      <c r="R34" s="27"/>
      <c r="S34" s="26"/>
      <c r="T34" s="26"/>
      <c r="U34" s="26"/>
      <c r="V34" s="26"/>
      <c r="W34" s="28"/>
      <c r="X34" s="25"/>
      <c r="Y34" s="26"/>
      <c r="Z34" s="26"/>
      <c r="AA34" s="26"/>
      <c r="AB34" s="26"/>
      <c r="AC34" s="29"/>
      <c r="AD34" s="29"/>
      <c r="AE34" s="29"/>
      <c r="AF34" s="29"/>
      <c r="AG34" s="29"/>
      <c r="AH34" s="26"/>
      <c r="AI34" s="26"/>
      <c r="AJ34" s="26"/>
      <c r="AK34" s="26"/>
      <c r="AL34" s="28"/>
      <c r="AM34" s="25"/>
      <c r="AN34" s="26"/>
      <c r="AO34" s="26"/>
      <c r="AP34" s="26"/>
      <c r="AQ34" s="26"/>
      <c r="AR34" s="44"/>
      <c r="AS34" s="44"/>
      <c r="AT34" s="44"/>
      <c r="AU34" s="82"/>
      <c r="AV34" s="82"/>
      <c r="AW34" s="82"/>
      <c r="AX34" s="26"/>
      <c r="AY34" s="26"/>
      <c r="AZ34" s="26"/>
      <c r="BA34" s="28"/>
      <c r="BB34" s="25"/>
      <c r="BC34" s="26"/>
      <c r="BD34" s="26"/>
      <c r="BE34" s="26"/>
      <c r="BF34" s="26"/>
      <c r="BG34" s="30"/>
      <c r="BH34" s="30"/>
      <c r="BI34" s="30"/>
      <c r="BJ34" s="30"/>
      <c r="BK34" s="30"/>
      <c r="BL34" s="26"/>
      <c r="BM34" s="26"/>
      <c r="BN34" s="26"/>
      <c r="BO34" s="26"/>
      <c r="BP34" s="31"/>
    </row>
    <row r="35" spans="2:68" x14ac:dyDescent="0.25">
      <c r="B35" s="53" t="s">
        <v>115</v>
      </c>
      <c r="C35" s="54" t="s">
        <v>118</v>
      </c>
      <c r="D35" s="145"/>
      <c r="E35" s="88">
        <f>F34</f>
        <v>45787</v>
      </c>
      <c r="F35" s="91">
        <f>E35+2</f>
        <v>45789</v>
      </c>
      <c r="G35" s="93">
        <f t="shared" si="9"/>
        <v>2</v>
      </c>
      <c r="H35" s="70">
        <v>1</v>
      </c>
      <c r="I35" s="65"/>
      <c r="J35" s="26"/>
      <c r="K35" s="26"/>
      <c r="L35" s="26"/>
      <c r="M35" s="26"/>
      <c r="N35" s="27"/>
      <c r="O35" s="27"/>
      <c r="P35" s="27"/>
      <c r="Q35" s="27"/>
      <c r="R35" s="27"/>
      <c r="S35" s="26"/>
      <c r="T35" s="26"/>
      <c r="U35" s="26"/>
      <c r="V35" s="26"/>
      <c r="W35" s="28"/>
      <c r="X35" s="25"/>
      <c r="Y35" s="26"/>
      <c r="Z35" s="26"/>
      <c r="AA35" s="26"/>
      <c r="AB35" s="26"/>
      <c r="AC35" s="29"/>
      <c r="AD35" s="29"/>
      <c r="AE35" s="29"/>
      <c r="AF35" s="29"/>
      <c r="AG35" s="29"/>
      <c r="AH35" s="26"/>
      <c r="AI35" s="26"/>
      <c r="AJ35" s="26"/>
      <c r="AK35" s="26"/>
      <c r="AL35" s="28"/>
      <c r="AM35" s="25"/>
      <c r="AN35" s="26"/>
      <c r="AO35" s="26"/>
      <c r="AP35" s="26"/>
      <c r="AQ35" s="26"/>
      <c r="AR35" s="44"/>
      <c r="AS35" s="44"/>
      <c r="AT35" s="44"/>
      <c r="AU35" s="44"/>
      <c r="AV35" s="82"/>
      <c r="AW35" s="82"/>
      <c r="AX35" s="26"/>
      <c r="AY35" s="26"/>
      <c r="AZ35" s="26"/>
      <c r="BA35" s="28"/>
      <c r="BB35" s="25"/>
      <c r="BC35" s="26"/>
      <c r="BD35" s="26"/>
      <c r="BE35" s="26"/>
      <c r="BF35" s="26"/>
      <c r="BG35" s="30"/>
      <c r="BH35" s="30"/>
      <c r="BI35" s="30"/>
      <c r="BJ35" s="30"/>
      <c r="BK35" s="30"/>
      <c r="BL35" s="26"/>
      <c r="BM35" s="26"/>
      <c r="BN35" s="26"/>
      <c r="BO35" s="26"/>
      <c r="BP35" s="31"/>
    </row>
    <row r="36" spans="2:68" x14ac:dyDescent="0.25">
      <c r="B36" s="53">
        <v>4</v>
      </c>
      <c r="C36" s="58" t="s">
        <v>80</v>
      </c>
      <c r="D36" s="150"/>
      <c r="E36" s="89">
        <f>F29+1</f>
        <v>45790</v>
      </c>
      <c r="F36" s="86">
        <f>E36+7</f>
        <v>45797</v>
      </c>
      <c r="G36" s="60">
        <f t="shared" si="9"/>
        <v>7</v>
      </c>
      <c r="H36" s="71"/>
      <c r="I36" s="6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X36" s="21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21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3"/>
      <c r="BB36" s="21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4"/>
    </row>
    <row r="37" spans="2:68" x14ac:dyDescent="0.25">
      <c r="B37" s="53">
        <v>4.0999999999999996</v>
      </c>
      <c r="C37" s="54" t="s">
        <v>119</v>
      </c>
      <c r="D37" s="145" t="s">
        <v>135</v>
      </c>
      <c r="E37" s="88">
        <f>E36</f>
        <v>45790</v>
      </c>
      <c r="F37" s="91">
        <f>E37+1</f>
        <v>45791</v>
      </c>
      <c r="G37" s="93">
        <f t="shared" si="9"/>
        <v>1</v>
      </c>
      <c r="H37" s="70">
        <v>1</v>
      </c>
      <c r="I37" s="65"/>
      <c r="J37" s="26"/>
      <c r="K37" s="26"/>
      <c r="L37" s="26"/>
      <c r="M37" s="26"/>
      <c r="N37" s="27"/>
      <c r="O37" s="27"/>
      <c r="P37" s="27"/>
      <c r="Q37" s="27"/>
      <c r="R37" s="27"/>
      <c r="S37" s="26"/>
      <c r="T37" s="26"/>
      <c r="U37" s="26"/>
      <c r="V37" s="26"/>
      <c r="W37" s="28"/>
      <c r="X37" s="25"/>
      <c r="Y37" s="26"/>
      <c r="Z37" s="26"/>
      <c r="AA37" s="26"/>
      <c r="AB37" s="26"/>
      <c r="AC37" s="29"/>
      <c r="AD37" s="29"/>
      <c r="AE37" s="29"/>
      <c r="AF37" s="29"/>
      <c r="AG37" s="29"/>
      <c r="AH37" s="26"/>
      <c r="AI37" s="26"/>
      <c r="AJ37" s="26"/>
      <c r="AK37" s="26"/>
      <c r="AL37" s="28"/>
      <c r="AM37" s="25"/>
      <c r="AN37" s="26"/>
      <c r="AO37" s="26"/>
      <c r="AP37" s="26"/>
      <c r="AQ37" s="26"/>
      <c r="AR37" s="44"/>
      <c r="AS37" s="44"/>
      <c r="AT37" s="44"/>
      <c r="AU37" s="44"/>
      <c r="AV37" s="44"/>
      <c r="AW37" s="83"/>
      <c r="AX37" s="83"/>
      <c r="AY37" s="83"/>
      <c r="AZ37" s="26"/>
      <c r="BA37" s="28"/>
      <c r="BB37" s="25"/>
      <c r="BC37" s="149"/>
      <c r="BD37" s="26"/>
      <c r="BE37" s="26"/>
      <c r="BF37" s="26"/>
      <c r="BG37" s="30"/>
      <c r="BH37" s="30"/>
      <c r="BI37" s="30"/>
      <c r="BJ37" s="30"/>
      <c r="BK37" s="30"/>
      <c r="BL37" s="26"/>
      <c r="BM37" s="26"/>
      <c r="BN37" s="26"/>
      <c r="BO37" s="26"/>
      <c r="BP37" s="31"/>
    </row>
    <row r="38" spans="2:68" x14ac:dyDescent="0.25">
      <c r="B38" s="53">
        <v>4.2</v>
      </c>
      <c r="C38" s="54" t="s">
        <v>120</v>
      </c>
      <c r="D38" s="145"/>
      <c r="E38" s="88">
        <f>F37</f>
        <v>45791</v>
      </c>
      <c r="F38" s="91">
        <f>E38+1</f>
        <v>45792</v>
      </c>
      <c r="G38" s="93">
        <v>1</v>
      </c>
      <c r="H38" s="70">
        <v>1</v>
      </c>
      <c r="I38" s="65"/>
      <c r="J38" s="26"/>
      <c r="K38" s="26"/>
      <c r="L38" s="26"/>
      <c r="M38" s="26"/>
      <c r="N38" s="27"/>
      <c r="O38" s="27"/>
      <c r="P38" s="27"/>
      <c r="Q38" s="27"/>
      <c r="R38" s="27"/>
      <c r="S38" s="26"/>
      <c r="T38" s="26"/>
      <c r="U38" s="26"/>
      <c r="V38" s="26"/>
      <c r="W38" s="28"/>
      <c r="X38" s="25"/>
      <c r="Y38" s="26"/>
      <c r="Z38" s="26"/>
      <c r="AA38" s="26"/>
      <c r="AB38" s="26"/>
      <c r="AC38" s="29"/>
      <c r="AD38" s="29"/>
      <c r="AE38" s="29"/>
      <c r="AF38" s="29"/>
      <c r="AG38" s="29"/>
      <c r="AH38" s="26"/>
      <c r="AI38" s="26"/>
      <c r="AJ38" s="26"/>
      <c r="AK38" s="26"/>
      <c r="AL38" s="28"/>
      <c r="AM38" s="25"/>
      <c r="AN38" s="26"/>
      <c r="AO38" s="26"/>
      <c r="AP38" s="26"/>
      <c r="AQ38" s="26"/>
      <c r="AR38" s="44"/>
      <c r="AS38" s="44"/>
      <c r="AT38" s="44"/>
      <c r="AU38" s="44"/>
      <c r="AV38" s="44"/>
      <c r="AW38" s="26"/>
      <c r="AX38" s="26"/>
      <c r="AY38" s="83"/>
      <c r="AZ38" s="83"/>
      <c r="BA38" s="28"/>
      <c r="BB38" s="25"/>
      <c r="BC38" s="26"/>
      <c r="BD38" s="26"/>
      <c r="BE38" s="26"/>
      <c r="BF38" s="26"/>
      <c r="BG38" s="30"/>
      <c r="BH38" s="30"/>
      <c r="BI38" s="30"/>
      <c r="BJ38" s="30"/>
      <c r="BK38" s="30"/>
      <c r="BL38" s="26"/>
      <c r="BM38" s="26"/>
      <c r="BN38" s="26"/>
      <c r="BO38" s="26"/>
      <c r="BP38" s="31"/>
    </row>
    <row r="39" spans="2:68" x14ac:dyDescent="0.25">
      <c r="B39" s="53">
        <v>4.3</v>
      </c>
      <c r="C39" s="54" t="s">
        <v>121</v>
      </c>
      <c r="D39" s="145"/>
      <c r="E39" s="88">
        <f>F38</f>
        <v>45792</v>
      </c>
      <c r="F39" s="91">
        <f>E39+3</f>
        <v>45795</v>
      </c>
      <c r="G39" s="93">
        <f t="shared" si="9"/>
        <v>3</v>
      </c>
      <c r="H39" s="70">
        <v>1</v>
      </c>
      <c r="I39" s="65"/>
      <c r="J39" s="26"/>
      <c r="K39" s="26"/>
      <c r="L39" s="26"/>
      <c r="M39" s="26"/>
      <c r="N39" s="27"/>
      <c r="O39" s="27"/>
      <c r="P39" s="27"/>
      <c r="Q39" s="27"/>
      <c r="R39" s="27"/>
      <c r="S39" s="26"/>
      <c r="T39" s="26"/>
      <c r="U39" s="26"/>
      <c r="V39" s="26"/>
      <c r="W39" s="28"/>
      <c r="X39" s="25"/>
      <c r="Y39" s="26"/>
      <c r="Z39" s="26"/>
      <c r="AA39" s="26"/>
      <c r="AB39" s="26"/>
      <c r="AC39" s="29"/>
      <c r="AD39" s="29"/>
      <c r="AE39" s="29"/>
      <c r="AF39" s="29"/>
      <c r="AG39" s="29"/>
      <c r="AH39" s="26"/>
      <c r="AI39" s="26"/>
      <c r="AJ39" s="26"/>
      <c r="AK39" s="26"/>
      <c r="AL39" s="28"/>
      <c r="AM39" s="25"/>
      <c r="AN39" s="26"/>
      <c r="AO39" s="26"/>
      <c r="AP39" s="26"/>
      <c r="AQ39" s="26"/>
      <c r="AR39" s="44"/>
      <c r="AS39" s="44"/>
      <c r="AT39" s="44"/>
      <c r="AU39" s="44"/>
      <c r="AV39" s="44"/>
      <c r="AW39" s="26"/>
      <c r="AX39" s="26"/>
      <c r="AY39" s="26"/>
      <c r="AZ39" s="83"/>
      <c r="BA39" s="83"/>
      <c r="BB39" s="83"/>
      <c r="BC39" s="26"/>
      <c r="BD39" s="26"/>
      <c r="BE39" s="26"/>
      <c r="BF39" s="26"/>
      <c r="BG39" s="30"/>
      <c r="BH39" s="30"/>
      <c r="BI39" s="30"/>
      <c r="BJ39" s="30"/>
      <c r="BK39" s="30"/>
      <c r="BL39" s="26"/>
      <c r="BM39" s="26"/>
      <c r="BN39" s="26"/>
      <c r="BO39" s="26"/>
      <c r="BP39" s="31"/>
    </row>
    <row r="40" spans="2:68" ht="16.5" thickBot="1" x14ac:dyDescent="0.3">
      <c r="B40" s="61" t="s">
        <v>26</v>
      </c>
      <c r="C40" s="62" t="s">
        <v>122</v>
      </c>
      <c r="D40" s="151"/>
      <c r="E40" s="90">
        <f>F39</f>
        <v>45795</v>
      </c>
      <c r="F40" s="92">
        <f>E40+1</f>
        <v>45796</v>
      </c>
      <c r="G40" s="94">
        <f t="shared" si="9"/>
        <v>1</v>
      </c>
      <c r="H40" s="70">
        <v>1</v>
      </c>
      <c r="I40" s="66"/>
      <c r="J40" s="35"/>
      <c r="K40" s="35"/>
      <c r="L40" s="35"/>
      <c r="M40" s="35"/>
      <c r="N40" s="36"/>
      <c r="O40" s="36"/>
      <c r="P40" s="36"/>
      <c r="Q40" s="36"/>
      <c r="R40" s="36"/>
      <c r="S40" s="35"/>
      <c r="T40" s="35"/>
      <c r="U40" s="35"/>
      <c r="V40" s="35"/>
      <c r="W40" s="37"/>
      <c r="X40" s="34"/>
      <c r="Y40" s="35"/>
      <c r="Z40" s="35"/>
      <c r="AA40" s="35"/>
      <c r="AB40" s="35"/>
      <c r="AC40" s="38"/>
      <c r="AD40" s="38"/>
      <c r="AE40" s="38"/>
      <c r="AF40" s="38"/>
      <c r="AG40" s="38"/>
      <c r="AH40" s="35"/>
      <c r="AI40" s="35"/>
      <c r="AJ40" s="35"/>
      <c r="AK40" s="35"/>
      <c r="AL40" s="37"/>
      <c r="AM40" s="34"/>
      <c r="AN40" s="35"/>
      <c r="AO40" s="35"/>
      <c r="AP40" s="35"/>
      <c r="AQ40" s="35"/>
      <c r="AR40" s="45"/>
      <c r="AS40" s="45"/>
      <c r="AT40" s="45"/>
      <c r="AU40" s="45"/>
      <c r="AV40" s="45"/>
      <c r="AW40" s="35"/>
      <c r="AX40" s="35"/>
      <c r="AY40" s="35"/>
      <c r="AZ40" s="35"/>
      <c r="BA40" s="83"/>
      <c r="BB40" s="83"/>
      <c r="BC40" s="35"/>
      <c r="BD40" s="35"/>
      <c r="BE40" s="35"/>
      <c r="BF40" s="35"/>
      <c r="BG40" s="39"/>
      <c r="BH40" s="39"/>
      <c r="BI40" s="39"/>
      <c r="BJ40" s="39"/>
      <c r="BK40" s="39"/>
      <c r="BL40" s="35"/>
      <c r="BM40" s="35"/>
      <c r="BN40" s="35"/>
      <c r="BO40" s="35"/>
      <c r="BP40" s="40"/>
    </row>
    <row r="41" spans="2:68" ht="16.5" thickBot="1" x14ac:dyDescent="0.3">
      <c r="B41" s="61" t="s">
        <v>81</v>
      </c>
      <c r="C41" s="62" t="s">
        <v>123</v>
      </c>
      <c r="D41" s="151" t="s">
        <v>136</v>
      </c>
      <c r="E41" s="90">
        <f>F40</f>
        <v>45796</v>
      </c>
      <c r="F41" s="92">
        <f>E41+1</f>
        <v>45797</v>
      </c>
      <c r="G41" s="94">
        <f t="shared" ref="G41" si="10">IF(F41-E41=0,"",F41-E41)</f>
        <v>1</v>
      </c>
      <c r="H41" s="70">
        <v>1</v>
      </c>
      <c r="I41" s="123"/>
      <c r="J41" s="124"/>
      <c r="K41" s="124"/>
      <c r="L41" s="124"/>
      <c r="M41" s="124"/>
      <c r="N41" s="125"/>
      <c r="O41" s="125"/>
      <c r="P41" s="125"/>
      <c r="Q41" s="125"/>
      <c r="R41" s="125"/>
      <c r="S41" s="124"/>
      <c r="T41" s="124"/>
      <c r="U41" s="124"/>
      <c r="V41" s="124"/>
      <c r="W41" s="126"/>
      <c r="X41" s="127"/>
      <c r="Y41" s="124"/>
      <c r="Z41" s="124"/>
      <c r="AA41" s="124"/>
      <c r="AB41" s="124"/>
      <c r="AC41" s="128"/>
      <c r="AD41" s="128"/>
      <c r="AE41" s="128"/>
      <c r="AF41" s="128"/>
      <c r="AG41" s="128"/>
      <c r="AH41" s="124"/>
      <c r="AI41" s="124"/>
      <c r="AJ41" s="124"/>
      <c r="AK41" s="124"/>
      <c r="AL41" s="126"/>
      <c r="AM41" s="127"/>
      <c r="AN41" s="124"/>
      <c r="AO41" s="124"/>
      <c r="AP41" s="124"/>
      <c r="AQ41" s="124"/>
      <c r="AR41" s="129"/>
      <c r="AS41" s="129"/>
      <c r="AT41" s="129"/>
      <c r="AU41" s="129"/>
      <c r="AV41" s="129"/>
      <c r="AW41" s="124"/>
      <c r="AX41" s="124"/>
      <c r="AY41" s="124"/>
      <c r="AZ41" s="124"/>
      <c r="BA41" s="126"/>
      <c r="BB41" s="83"/>
      <c r="BC41" s="83"/>
      <c r="BD41" s="124"/>
      <c r="BE41" s="124"/>
      <c r="BF41" s="124"/>
      <c r="BG41" s="130"/>
      <c r="BH41" s="130"/>
      <c r="BI41" s="130"/>
      <c r="BJ41" s="130"/>
      <c r="BK41" s="130"/>
      <c r="BL41" s="124"/>
      <c r="BM41" s="124"/>
      <c r="BN41" s="124"/>
      <c r="BO41" s="124"/>
      <c r="BP41" s="131"/>
    </row>
    <row r="42" spans="2:68" x14ac:dyDescent="0.25">
      <c r="B42" s="53">
        <v>4.4000000000000004</v>
      </c>
      <c r="C42" s="58" t="s">
        <v>82</v>
      </c>
      <c r="D42" s="150"/>
      <c r="E42" s="89">
        <f>F36+2</f>
        <v>45799</v>
      </c>
      <c r="F42" s="86">
        <f>E42+12</f>
        <v>45811</v>
      </c>
      <c r="G42" s="60">
        <f t="shared" ref="G42:G46" si="11">IF(F42-E42=0,"",F42-E42)</f>
        <v>12</v>
      </c>
      <c r="H42" s="71"/>
      <c r="I42" s="6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3"/>
      <c r="X42" s="21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3"/>
      <c r="AM42" s="21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3"/>
      <c r="BB42" s="21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4"/>
    </row>
    <row r="43" spans="2:68" x14ac:dyDescent="0.25">
      <c r="B43" s="53">
        <v>4.5</v>
      </c>
      <c r="C43" s="54" t="s">
        <v>124</v>
      </c>
      <c r="D43" s="145" t="s">
        <v>137</v>
      </c>
      <c r="E43" s="88">
        <f>E42</f>
        <v>45799</v>
      </c>
      <c r="F43" s="91">
        <f>E43+3</f>
        <v>45802</v>
      </c>
      <c r="G43" s="93">
        <f t="shared" si="11"/>
        <v>3</v>
      </c>
      <c r="H43" s="70">
        <v>1</v>
      </c>
      <c r="I43" s="65"/>
      <c r="J43" s="26"/>
      <c r="K43" s="26"/>
      <c r="L43" s="26"/>
      <c r="M43" s="26"/>
      <c r="N43" s="27"/>
      <c r="O43" s="27"/>
      <c r="P43" s="27"/>
      <c r="Q43" s="27"/>
      <c r="R43" s="27"/>
      <c r="S43" s="26"/>
      <c r="T43" s="26"/>
      <c r="U43" s="26"/>
      <c r="V43" s="26"/>
      <c r="W43" s="28"/>
      <c r="X43" s="25"/>
      <c r="Y43" s="26"/>
      <c r="Z43" s="26"/>
      <c r="AA43" s="26"/>
      <c r="AB43" s="26"/>
      <c r="AC43" s="29"/>
      <c r="AD43" s="29"/>
      <c r="AE43" s="29"/>
      <c r="AF43" s="29"/>
      <c r="AG43" s="29"/>
      <c r="AH43" s="26"/>
      <c r="AI43" s="26"/>
      <c r="AJ43" s="26"/>
      <c r="AK43" s="26"/>
      <c r="AL43" s="28"/>
      <c r="AM43" s="25"/>
      <c r="AN43" s="26"/>
      <c r="AO43" s="26"/>
      <c r="AP43" s="26"/>
      <c r="AQ43" s="26"/>
      <c r="AR43" s="44"/>
      <c r="AS43" s="44"/>
      <c r="AT43" s="44"/>
      <c r="AU43" s="44"/>
      <c r="AV43" s="44"/>
      <c r="AW43" s="26"/>
      <c r="AX43" s="26"/>
      <c r="AY43" s="26"/>
      <c r="AZ43" s="26"/>
      <c r="BA43" s="28"/>
      <c r="BB43" s="25"/>
      <c r="BC43" s="149"/>
      <c r="BD43" s="26"/>
      <c r="BE43" s="83"/>
      <c r="BF43" s="83"/>
      <c r="BG43" s="83"/>
      <c r="BH43" s="83"/>
      <c r="BI43" s="30"/>
      <c r="BJ43" s="30"/>
      <c r="BK43" s="30"/>
      <c r="BL43" s="26"/>
      <c r="BM43" s="26"/>
      <c r="BN43" s="26"/>
      <c r="BO43" s="26"/>
      <c r="BP43" s="31"/>
    </row>
    <row r="44" spans="2:68" x14ac:dyDescent="0.25">
      <c r="B44" s="53">
        <v>4.5999999999999996</v>
      </c>
      <c r="C44" s="54" t="s">
        <v>125</v>
      </c>
      <c r="D44" s="145"/>
      <c r="E44" s="88">
        <f>F43</f>
        <v>45802</v>
      </c>
      <c r="F44" s="91">
        <f>E44+3</f>
        <v>45805</v>
      </c>
      <c r="G44" s="93">
        <f t="shared" si="11"/>
        <v>3</v>
      </c>
      <c r="H44" s="70">
        <v>1</v>
      </c>
      <c r="I44" s="65"/>
      <c r="J44" s="26"/>
      <c r="K44" s="26"/>
      <c r="L44" s="26"/>
      <c r="M44" s="26"/>
      <c r="N44" s="27"/>
      <c r="O44" s="27"/>
      <c r="P44" s="27"/>
      <c r="Q44" s="27"/>
      <c r="R44" s="27"/>
      <c r="S44" s="26"/>
      <c r="T44" s="26"/>
      <c r="U44" s="26"/>
      <c r="V44" s="26"/>
      <c r="W44" s="28"/>
      <c r="X44" s="25"/>
      <c r="Y44" s="26"/>
      <c r="Z44" s="26"/>
      <c r="AA44" s="26"/>
      <c r="AB44" s="26"/>
      <c r="AC44" s="29"/>
      <c r="AD44" s="29"/>
      <c r="AE44" s="29"/>
      <c r="AF44" s="29"/>
      <c r="AG44" s="29"/>
      <c r="AH44" s="26"/>
      <c r="AI44" s="26"/>
      <c r="AJ44" s="26"/>
      <c r="AK44" s="26"/>
      <c r="AL44" s="28"/>
      <c r="AM44" s="25"/>
      <c r="AN44" s="26"/>
      <c r="AO44" s="26"/>
      <c r="AP44" s="26"/>
      <c r="AQ44" s="26"/>
      <c r="AR44" s="44"/>
      <c r="AS44" s="44"/>
      <c r="AT44" s="44"/>
      <c r="AU44" s="44"/>
      <c r="AV44" s="44"/>
      <c r="AW44" s="26"/>
      <c r="AX44" s="26"/>
      <c r="AY44" s="26"/>
      <c r="AZ44" s="26"/>
      <c r="BA44" s="28"/>
      <c r="BB44" s="25"/>
      <c r="BC44" s="26"/>
      <c r="BD44" s="26"/>
      <c r="BE44" s="26"/>
      <c r="BF44" s="26"/>
      <c r="BG44" s="30"/>
      <c r="BH44" s="83"/>
      <c r="BI44" s="83"/>
      <c r="BJ44" s="83"/>
      <c r="BK44" s="30"/>
      <c r="BL44" s="26"/>
      <c r="BM44" s="26"/>
      <c r="BN44" s="26"/>
      <c r="BO44" s="26"/>
      <c r="BP44" s="31"/>
    </row>
    <row r="45" spans="2:68" x14ac:dyDescent="0.25">
      <c r="B45" s="53">
        <v>4.7</v>
      </c>
      <c r="C45" s="54" t="s">
        <v>126</v>
      </c>
      <c r="D45" s="145"/>
      <c r="E45" s="88">
        <f>F44</f>
        <v>45805</v>
      </c>
      <c r="F45" s="91">
        <f>E45+3</f>
        <v>45808</v>
      </c>
      <c r="G45" s="93">
        <f t="shared" si="11"/>
        <v>3</v>
      </c>
      <c r="H45" s="70">
        <v>1</v>
      </c>
      <c r="I45" s="65"/>
      <c r="J45" s="26"/>
      <c r="K45" s="26"/>
      <c r="L45" s="26"/>
      <c r="M45" s="26"/>
      <c r="N45" s="27"/>
      <c r="O45" s="27"/>
      <c r="P45" s="27"/>
      <c r="Q45" s="27"/>
      <c r="R45" s="27"/>
      <c r="S45" s="26"/>
      <c r="T45" s="26"/>
      <c r="U45" s="26"/>
      <c r="V45" s="26"/>
      <c r="W45" s="28"/>
      <c r="X45" s="25"/>
      <c r="Y45" s="26"/>
      <c r="Z45" s="26"/>
      <c r="AA45" s="26"/>
      <c r="AB45" s="26"/>
      <c r="AC45" s="29"/>
      <c r="AD45" s="29"/>
      <c r="AE45" s="29"/>
      <c r="AF45" s="29"/>
      <c r="AG45" s="29"/>
      <c r="AH45" s="26"/>
      <c r="AI45" s="26"/>
      <c r="AJ45" s="26"/>
      <c r="AK45" s="26"/>
      <c r="AL45" s="28"/>
      <c r="AM45" s="25"/>
      <c r="AN45" s="26"/>
      <c r="AO45" s="26"/>
      <c r="AP45" s="26"/>
      <c r="AQ45" s="26"/>
      <c r="AR45" s="44"/>
      <c r="AS45" s="44"/>
      <c r="AT45" s="44"/>
      <c r="AU45" s="44"/>
      <c r="AV45" s="44"/>
      <c r="AW45" s="26"/>
      <c r="AX45" s="26"/>
      <c r="AY45" s="26"/>
      <c r="AZ45" s="26"/>
      <c r="BA45" s="28"/>
      <c r="BB45" s="25"/>
      <c r="BC45" s="26"/>
      <c r="BD45" s="149"/>
      <c r="BE45" s="26"/>
      <c r="BF45" s="26"/>
      <c r="BG45" s="30"/>
      <c r="BH45" s="30"/>
      <c r="BI45" s="83"/>
      <c r="BJ45" s="83"/>
      <c r="BK45" s="83"/>
      <c r="BL45" s="83"/>
      <c r="BM45" s="26"/>
      <c r="BN45" s="26"/>
      <c r="BO45" s="26"/>
      <c r="BP45" s="31"/>
    </row>
    <row r="46" spans="2:68" ht="16.5" thickBot="1" x14ac:dyDescent="0.3">
      <c r="B46" s="61" t="s">
        <v>81</v>
      </c>
      <c r="C46" s="62" t="s">
        <v>127</v>
      </c>
      <c r="D46" s="63"/>
      <c r="E46" s="90">
        <f>F45</f>
        <v>45808</v>
      </c>
      <c r="F46" s="92">
        <f>E46+3</f>
        <v>45811</v>
      </c>
      <c r="G46" s="94">
        <f t="shared" si="11"/>
        <v>3</v>
      </c>
      <c r="H46" s="70">
        <v>1</v>
      </c>
      <c r="I46" s="66"/>
      <c r="J46" s="35"/>
      <c r="K46" s="35"/>
      <c r="L46" s="35"/>
      <c r="M46" s="35"/>
      <c r="N46" s="36"/>
      <c r="O46" s="36"/>
      <c r="P46" s="36"/>
      <c r="Q46" s="36"/>
      <c r="R46" s="36"/>
      <c r="S46" s="35"/>
      <c r="T46" s="35"/>
      <c r="U46" s="35"/>
      <c r="V46" s="35"/>
      <c r="W46" s="37"/>
      <c r="X46" s="34"/>
      <c r="Y46" s="35"/>
      <c r="Z46" s="35"/>
      <c r="AA46" s="35"/>
      <c r="AB46" s="35"/>
      <c r="AC46" s="38"/>
      <c r="AD46" s="38"/>
      <c r="AE46" s="38"/>
      <c r="AF46" s="38"/>
      <c r="AG46" s="38"/>
      <c r="AH46" s="35"/>
      <c r="AI46" s="35"/>
      <c r="AJ46" s="35"/>
      <c r="AK46" s="35"/>
      <c r="AL46" s="37"/>
      <c r="AM46" s="34"/>
      <c r="AN46" s="35"/>
      <c r="AO46" s="35"/>
      <c r="AP46" s="35"/>
      <c r="AQ46" s="35"/>
      <c r="AR46" s="45"/>
      <c r="AS46" s="45"/>
      <c r="AT46" s="45"/>
      <c r="AU46" s="45"/>
      <c r="AV46" s="45"/>
      <c r="AW46" s="35"/>
      <c r="AX46" s="35"/>
      <c r="AY46" s="35"/>
      <c r="AZ46" s="35"/>
      <c r="BA46" s="37"/>
      <c r="BB46" s="34"/>
      <c r="BC46" s="35"/>
      <c r="BD46" s="35"/>
      <c r="BE46" s="35"/>
      <c r="BF46" s="35"/>
      <c r="BG46" s="39"/>
      <c r="BH46" s="39"/>
      <c r="BI46" s="39"/>
      <c r="BJ46" s="39"/>
      <c r="BK46" s="83"/>
      <c r="BL46" s="83"/>
      <c r="BM46" s="83"/>
      <c r="BN46" s="35"/>
      <c r="BO46" s="35"/>
      <c r="BP46" s="40"/>
    </row>
    <row r="48" spans="2:68" ht="19.5" x14ac:dyDescent="0.3">
      <c r="C48" s="3"/>
    </row>
  </sheetData>
  <mergeCells count="16">
    <mergeCell ref="BL8:BP8"/>
    <mergeCell ref="I7:W7"/>
    <mergeCell ref="X7:AL7"/>
    <mergeCell ref="AM7:BA7"/>
    <mergeCell ref="BB7:BP7"/>
    <mergeCell ref="I8:M8"/>
    <mergeCell ref="N8:R8"/>
    <mergeCell ref="S8:W8"/>
    <mergeCell ref="X8:AB8"/>
    <mergeCell ref="AC8:AG8"/>
    <mergeCell ref="AH8:AL8"/>
    <mergeCell ref="AM8:AQ8"/>
    <mergeCell ref="AR8:AV8"/>
    <mergeCell ref="AW8:BA8"/>
    <mergeCell ref="BB8:BF8"/>
    <mergeCell ref="BG8:BK8"/>
  </mergeCells>
  <phoneticPr fontId="12" type="noConversion"/>
  <conditionalFormatting sqref="H10:H46">
    <cfRule type="dataBar" priority="6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40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Gantt Chart - EX</vt:lpstr>
      <vt:lpstr>Simple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ADRIANO AFFAR</cp:lastModifiedBy>
  <dcterms:created xsi:type="dcterms:W3CDTF">2016-03-21T16:06:55Z</dcterms:created>
  <dcterms:modified xsi:type="dcterms:W3CDTF">2025-06-03T09:33:21Z</dcterms:modified>
</cp:coreProperties>
</file>