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 calcMode="manual"/>
</workbook>
</file>

<file path=xl/calcChain.xml><?xml version="1.0" encoding="utf-8"?>
<calcChain xmlns="http://schemas.openxmlformats.org/spreadsheetml/2006/main">
  <c r="C20" i="12" l="1"/>
  <c r="C6" i="10" l="1"/>
  <c r="C12" i="10" s="1"/>
  <c r="D6" i="10"/>
  <c r="D12" i="10" s="1"/>
  <c r="E6" i="10"/>
  <c r="E12" i="10" s="1"/>
  <c r="F6" i="10"/>
  <c r="F12" i="10" s="1"/>
  <c r="G6" i="10"/>
  <c r="G12" i="10"/>
  <c r="C16" i="10"/>
  <c r="D16" i="10"/>
  <c r="E16" i="10"/>
  <c r="F16" i="10"/>
  <c r="G16" i="10"/>
  <c r="C17" i="10"/>
  <c r="D17" i="10"/>
  <c r="D32" i="10" s="1"/>
  <c r="E17" i="10"/>
  <c r="F17" i="10"/>
  <c r="G17" i="10"/>
  <c r="C20" i="10"/>
  <c r="D20" i="10"/>
  <c r="E20" i="10"/>
  <c r="F20" i="10"/>
  <c r="G20" i="10"/>
  <c r="G32" i="10" s="1"/>
  <c r="G33" i="10" l="1"/>
  <c r="G36" i="10" s="1"/>
  <c r="G38" i="10" s="1"/>
  <c r="F33" i="10"/>
  <c r="F36" i="10" s="1"/>
  <c r="F38" i="10" s="1"/>
  <c r="D33" i="10"/>
  <c r="D36" i="10" s="1"/>
  <c r="D38" i="10" s="1"/>
  <c r="F32" i="10"/>
  <c r="C33" i="10"/>
  <c r="C36" i="10" s="1"/>
  <c r="E33" i="10"/>
  <c r="E36" i="10" s="1"/>
  <c r="E38" i="10" s="1"/>
  <c r="E32" i="10"/>
  <c r="C32" i="10"/>
  <c r="C38" i="10" l="1"/>
  <c r="D37" i="12" l="1"/>
  <c r="E37" i="12"/>
  <c r="F37" i="12"/>
  <c r="G37" i="12"/>
  <c r="C37" i="12"/>
  <c r="D37" i="11"/>
  <c r="E37" i="11"/>
  <c r="F37" i="11"/>
  <c r="G37" i="11"/>
  <c r="C37" i="11"/>
  <c r="D37" i="1"/>
  <c r="E37" i="1"/>
  <c r="F37" i="1"/>
  <c r="G37" i="1"/>
  <c r="C37" i="1"/>
  <c r="D34" i="12"/>
  <c r="E34" i="12"/>
  <c r="F34" i="12"/>
  <c r="G34" i="12"/>
  <c r="D35" i="12"/>
  <c r="E35" i="12"/>
  <c r="F35" i="12"/>
  <c r="G35" i="12"/>
  <c r="C35" i="12"/>
  <c r="C34" i="12"/>
  <c r="D34" i="11"/>
  <c r="E34" i="11"/>
  <c r="F34" i="11"/>
  <c r="G34" i="11"/>
  <c r="D35" i="11"/>
  <c r="E35" i="11"/>
  <c r="F35" i="11"/>
  <c r="G35" i="11"/>
  <c r="C35" i="11"/>
  <c r="C34" i="11"/>
  <c r="G20" i="1"/>
  <c r="F20" i="1"/>
  <c r="E20" i="1"/>
  <c r="D20" i="1"/>
  <c r="C20" i="1"/>
  <c r="G17" i="1"/>
  <c r="F17" i="1"/>
  <c r="E17" i="1"/>
  <c r="D17" i="1"/>
  <c r="C17" i="1"/>
  <c r="G16" i="1"/>
  <c r="F16" i="1"/>
  <c r="E16" i="1"/>
  <c r="D16" i="1"/>
  <c r="C16" i="1"/>
  <c r="G6" i="1"/>
  <c r="F6" i="1"/>
  <c r="E6" i="1"/>
  <c r="D6" i="1"/>
  <c r="D12" i="1" s="1"/>
  <c r="C6" i="1"/>
  <c r="G20" i="11"/>
  <c r="F20" i="11"/>
  <c r="E20" i="11"/>
  <c r="D20" i="11"/>
  <c r="C20" i="11"/>
  <c r="G17" i="11"/>
  <c r="F17" i="11"/>
  <c r="E17" i="11"/>
  <c r="D17" i="11"/>
  <c r="C17" i="11"/>
  <c r="G16" i="11"/>
  <c r="F16" i="11"/>
  <c r="E16" i="11"/>
  <c r="D16" i="11"/>
  <c r="C16" i="11"/>
  <c r="G6" i="11"/>
  <c r="G33" i="11" s="1"/>
  <c r="F6" i="11"/>
  <c r="E6" i="11"/>
  <c r="E12" i="11" s="1"/>
  <c r="D6" i="11"/>
  <c r="C6" i="11"/>
  <c r="G20" i="12"/>
  <c r="F20" i="12"/>
  <c r="E20" i="12"/>
  <c r="D20" i="12"/>
  <c r="G17" i="12"/>
  <c r="G32" i="12" s="1"/>
  <c r="F17" i="12"/>
  <c r="E17" i="12"/>
  <c r="D17" i="12"/>
  <c r="C17" i="12"/>
  <c r="C32" i="12" s="1"/>
  <c r="G16" i="12"/>
  <c r="F16" i="12"/>
  <c r="E16" i="12"/>
  <c r="D16" i="12"/>
  <c r="C16" i="12"/>
  <c r="G12" i="12"/>
  <c r="G6" i="12"/>
  <c r="F6" i="12"/>
  <c r="E6" i="12"/>
  <c r="D6" i="12"/>
  <c r="C6" i="12"/>
  <c r="C33" i="12" l="1"/>
  <c r="C36" i="12" s="1"/>
  <c r="C38" i="12" s="1"/>
  <c r="F33" i="11"/>
  <c r="C33" i="1"/>
  <c r="C36" i="1" s="1"/>
  <c r="G33" i="12"/>
  <c r="D33" i="12"/>
  <c r="D32" i="12"/>
  <c r="F12" i="12"/>
  <c r="D32" i="1"/>
  <c r="F32" i="12"/>
  <c r="E32" i="1"/>
  <c r="E32" i="12"/>
  <c r="F32" i="1"/>
  <c r="G32" i="1"/>
  <c r="C32" i="11"/>
  <c r="E33" i="1"/>
  <c r="E36" i="1" s="1"/>
  <c r="G36" i="11"/>
  <c r="G38" i="11" s="1"/>
  <c r="C38" i="1"/>
  <c r="C12" i="12"/>
  <c r="E33" i="12"/>
  <c r="E36" i="12" s="1"/>
  <c r="D12" i="12"/>
  <c r="D33" i="11"/>
  <c r="D36" i="11" s="1"/>
  <c r="D38" i="11" s="1"/>
  <c r="F32" i="11"/>
  <c r="F12" i="11"/>
  <c r="D32" i="11"/>
  <c r="G32" i="11"/>
  <c r="G12" i="11"/>
  <c r="E33" i="11"/>
  <c r="E36" i="11" s="1"/>
  <c r="E38" i="11" s="1"/>
  <c r="C33" i="11"/>
  <c r="G36" i="12"/>
  <c r="G38" i="12" s="1"/>
  <c r="F33" i="1"/>
  <c r="F36" i="1" s="1"/>
  <c r="F38" i="1" s="1"/>
  <c r="C32" i="1"/>
  <c r="G33" i="1"/>
  <c r="G36" i="1" s="1"/>
  <c r="G38" i="1" s="1"/>
  <c r="E38" i="1"/>
  <c r="F36" i="11"/>
  <c r="F38" i="11" s="1"/>
  <c r="E12" i="12"/>
  <c r="C12" i="1"/>
  <c r="E32" i="11"/>
  <c r="F33" i="12"/>
  <c r="E12" i="1"/>
  <c r="D33" i="1"/>
  <c r="D36" i="1" s="1"/>
  <c r="D38" i="1" s="1"/>
  <c r="C12" i="11"/>
  <c r="F12" i="1"/>
  <c r="D12" i="11"/>
  <c r="G12" i="1"/>
  <c r="F36" i="12" l="1"/>
  <c r="E38" i="12"/>
  <c r="D36" i="12"/>
  <c r="C36" i="11"/>
  <c r="D38" i="12" l="1"/>
  <c r="F38" i="12"/>
  <c r="C38" i="11"/>
</calcChain>
</file>

<file path=xl/sharedStrings.xml><?xml version="1.0" encoding="utf-8"?>
<sst xmlns="http://schemas.openxmlformats.org/spreadsheetml/2006/main" count="248" uniqueCount="68">
  <si>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</si>
  <si>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</si>
  <si>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</si>
  <si>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</si>
  <si>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</si>
  <si>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</si>
  <si>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</si>
  <si>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</si>
  <si>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</si>
  <si>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</si>
  <si>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</si>
  <si>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</si>
  <si>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</si>
  <si>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</si>
  <si>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</si>
  <si>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</si>
  <si>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</si>
  <si>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</si>
  <si>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</si>
  <si>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</si>
  <si>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</si>
  <si>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</si>
  <si>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</si>
  <si>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</si>
  <si>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</si>
  <si>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</si>
  <si>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</si>
  <si>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</si>
  <si>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</si>
  <si>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</si>
  <si>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</si>
  <si>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</si>
  <si>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</si>
  <si>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</si>
  <si>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5.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</si>
  <si>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6.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</si>
  <si>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7.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 </t>
    </r>
  </si>
  <si>
    <r>
      <t>8.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</si>
  <si>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9.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</si>
  <si>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10.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 </t>
    </r>
  </si>
  <si>
    <r>
      <t>11.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 </t>
    </r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</si>
  <si>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</si>
  <si>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</si>
  <si>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</si>
  <si>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</si>
  <si>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</si>
  <si>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</si>
  <si>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</si>
  <si>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</si>
  <si>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</si>
  <si>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</si>
  <si>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</si>
  <si>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</si>
  <si>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</si>
  <si>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</si>
  <si>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</si>
  <si>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</si>
  <si>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</si>
  <si>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</si>
  <si>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</si>
  <si>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</si>
  <si>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</si>
  <si>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</si>
  <si>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</si>
  <si>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</si>
  <si>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</si>
  <si>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Bihar</t>
  </si>
  <si>
    <t>As on 31.03.2017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</si>
</sst>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1" fontId="7" fillId="0" borderId="1" xfId="0" applyNumberFormat="1" applyFont="1" applyFill="1" applyBorder="1" applyProtection="1"/>
    <xf numFmtId="0" fontId="7" fillId="0" borderId="0" xfId="0" applyFont="1" applyFill="1" applyProtection="1">
      <protection locked="0"/>
    </xf>
    <xf numFmtId="0" fontId="7" fillId="0" borderId="1" xfId="0" applyFont="1" applyFill="1" applyBorder="1" applyProtection="1">
      <protection locked="0"/>
    </xf>
    <xf numFmtId="1" fontId="7" fillId="0" borderId="1" xfId="0" applyNumberFormat="1" applyFont="1" applyFill="1" applyBorder="1" applyProtection="1"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0" xfId="0" applyFont="1" applyFill="1" applyProtection="1"/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left" vertical="top" wrapText="1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Protection="1"/>
    <xf numFmtId="0" fontId="16" fillId="0" borderId="0" xfId="0" applyFont="1" applyFill="1" applyProtection="1">
      <protection locked="0"/>
    </xf>
    <xf numFmtId="1" fontId="10" fillId="3" borderId="1" xfId="0" applyNumberFormat="1" applyFont="1" applyFill="1" applyBorder="1" applyProtection="1">
      <protection locked="0"/>
    </xf>
    <xf numFmtId="1" fontId="10" fillId="3" borderId="1" xfId="0" applyNumberFormat="1" applyFont="1" applyFill="1" applyBorder="1" applyProtection="1"/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8"/>
  <sheetViews>
    <sheetView tabSelected="1" zoomScaleNormal="100" zoomScaleSheetLayoutView="100" workbookViewId="0">
      <pane xSplit="2" ySplit="5" topLeftCell="C6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F2" sqref="F2"/>
    </sheetView>
  </sheetViews>
  <sheetFormatPr defaultColWidth="8.85546875" defaultRowHeight="15" x14ac:dyDescent="0.25"/>
  <cols>
    <col min="1" max="1" width="11" style="2" customWidth="1"/>
    <col min="2" max="2" width="44" style="2" customWidth="1"/>
    <col min="3" max="5" width="10.7109375" style="2" customWidth="1"/>
    <col min="6" max="6" width="10.7109375" style="7" customWidth="1"/>
    <col min="7" max="7" width="11.85546875" style="6" customWidth="1"/>
    <col min="8" max="8" width="11.28515625" style="7" customWidth="1"/>
    <col min="9" max="9" width="11.7109375" style="6" customWidth="1"/>
    <col min="10" max="10" width="9.140625" style="7" customWidth="1"/>
    <col min="11" max="11" width="10.85546875" style="7" customWidth="1"/>
    <col min="12" max="12" width="10.85546875" style="6" customWidth="1"/>
    <col min="13" max="13" width="11" style="7" customWidth="1"/>
    <col min="14" max="16" width="11.42578125" style="7" customWidth="1"/>
    <col min="17" max="44" width="9.140625" style="7" customWidth="1"/>
    <col min="45" max="45" width="12.42578125" style="7" customWidth="1"/>
    <col min="46" max="67" width="9.140625" style="7" customWidth="1"/>
    <col min="68" max="68" width="12.140625" style="7" customWidth="1"/>
    <col min="69" max="72" width="9.140625" style="7" customWidth="1"/>
    <col min="73" max="77" width="9.140625" style="7" hidden="1" customWidth="1"/>
    <col min="78" max="78" width="9.140625" style="7" customWidth="1"/>
    <col min="79" max="83" width="9.140625" style="7" hidden="1" customWidth="1"/>
    <col min="84" max="84" width="9.140625" style="7" customWidth="1"/>
    <col min="85" max="89" width="9.140625" style="7" hidden="1" customWidth="1"/>
    <col min="90" max="90" width="9.140625" style="7" customWidth="1"/>
    <col min="91" max="95" width="9.140625" style="7" hidden="1" customWidth="1"/>
    <col min="96" max="96" width="9.140625" style="7" customWidth="1"/>
    <col min="97" max="101" width="9.140625" style="7" hidden="1" customWidth="1"/>
    <col min="102" max="102" width="9.140625" style="6" customWidth="1"/>
    <col min="103" max="107" width="9.140625" style="6" hidden="1" customWidth="1"/>
    <col min="108" max="108" width="9.140625" style="6" customWidth="1"/>
    <col min="109" max="113" width="9.140625" style="6" hidden="1" customWidth="1"/>
    <col min="114" max="114" width="9.140625" style="6" customWidth="1"/>
    <col min="115" max="119" width="9.140625" style="6" hidden="1" customWidth="1"/>
    <col min="120" max="120" width="9.140625" style="6" customWidth="1"/>
    <col min="121" max="150" width="9.140625" style="7" customWidth="1"/>
    <col min="151" max="151" width="9.140625" style="7" hidden="1" customWidth="1"/>
    <col min="152" max="159" width="9.140625" style="7" customWidth="1"/>
    <col min="160" max="160" width="9.140625" style="7" hidden="1" customWidth="1"/>
    <col min="161" max="165" width="9.140625" style="7" customWidth="1"/>
    <col min="166" max="166" width="9.140625" style="7" hidden="1" customWidth="1"/>
    <col min="167" max="176" width="9.140625" style="7" customWidth="1"/>
    <col min="177" max="180" width="8.85546875" style="7"/>
    <col min="181" max="181" width="12.7109375" style="7" bestFit="1" customWidth="1"/>
    <col min="182" max="16384" width="8.85546875" style="2"/>
  </cols>
  <sheetData>
    <row r="1" spans="1:181" ht="21" x14ac:dyDescent="0.35">
      <c r="A1" s="2" t="s">
        <v>53</v>
      </c>
      <c r="B1" s="31" t="s">
        <v>66</v>
      </c>
      <c r="F1" s="7" t="s">
        <v>67</v>
      </c>
      <c r="K1" s="8"/>
    </row>
    <row r="2" spans="1:181" ht="15.75" x14ac:dyDescent="0.25">
      <c r="A2" s="12" t="s">
        <v>48</v>
      </c>
    </row>
    <row r="3" spans="1:181" ht="15.75" x14ac:dyDescent="0.25">
      <c r="A3" s="12"/>
    </row>
    <row r="4" spans="1:181" ht="15.75" x14ac:dyDescent="0.25">
      <c r="A4" s="12"/>
      <c r="E4" s="11"/>
      <c r="F4" s="11" t="s">
        <v>57</v>
      </c>
    </row>
    <row r="5" spans="1:181" ht="15.75" x14ac:dyDescent="0.25">
      <c r="A5" s="13" t="s">
        <v>0</v>
      </c>
      <c r="B5" s="14" t="s">
        <v>1</v>
      </c>
      <c r="C5" s="3" t="s">
        <v>21</v>
      </c>
      <c r="D5" s="3" t="s">
        <v>22</v>
      </c>
      <c r="E5" s="3" t="s">
        <v>23</v>
      </c>
      <c r="F5" s="3" t="s">
        <v>56</v>
      </c>
      <c r="G5" s="30" t="s">
        <v>65</v>
      </c>
    </row>
    <row r="6" spans="1:181" s="17" customFormat="1" ht="15.75" x14ac:dyDescent="0.25">
      <c r="A6" s="15" t="s">
        <v>26</v>
      </c>
      <c r="B6" s="16" t="s">
        <v>2</v>
      </c>
      <c r="C6" s="1">
        <f>SUM(C7:C10)</f>
        <v>6206654.8836538931</v>
      </c>
      <c r="D6" s="1">
        <f t="shared" ref="D6:G6" si="0">SUM(D7:D10)</f>
        <v>7669988.9975151103</v>
      </c>
      <c r="E6" s="1">
        <f t="shared" si="0"/>
        <v>7371939.1164244739</v>
      </c>
      <c r="F6" s="1">
        <f t="shared" si="0"/>
        <v>7951889.9643007116</v>
      </c>
      <c r="G6" s="1">
        <f t="shared" si="0"/>
        <v>8095024.3510122318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6"/>
      <c r="FW6" s="6"/>
      <c r="FX6" s="6"/>
      <c r="FY6" s="7"/>
    </row>
    <row r="7" spans="1:181" ht="15.75" x14ac:dyDescent="0.25">
      <c r="A7" s="18">
        <v>1.1000000000000001</v>
      </c>
      <c r="B7" s="19" t="s">
        <v>59</v>
      </c>
      <c r="C7" s="4">
        <v>4260777.8293962758</v>
      </c>
      <c r="D7" s="4">
        <v>5336543.9191903519</v>
      </c>
      <c r="E7" s="4">
        <v>4522338.7723673517</v>
      </c>
      <c r="F7" s="4">
        <v>4688237.0811875137</v>
      </c>
      <c r="G7" s="4">
        <v>4577220.2744098762</v>
      </c>
      <c r="H7" s="9"/>
      <c r="I7" s="8"/>
      <c r="J7" s="9"/>
      <c r="K7" s="9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6"/>
      <c r="FW7" s="6"/>
      <c r="FX7" s="6"/>
    </row>
    <row r="8" spans="1:181" ht="15.75" x14ac:dyDescent="0.25">
      <c r="A8" s="18">
        <v>1.2</v>
      </c>
      <c r="B8" s="19" t="s">
        <v>60</v>
      </c>
      <c r="C8" s="4">
        <v>1202820.9947011655</v>
      </c>
      <c r="D8" s="4">
        <v>1481101.5409834122</v>
      </c>
      <c r="E8" s="4">
        <v>1831596.4425843169</v>
      </c>
      <c r="F8" s="4">
        <v>2060296.0296500307</v>
      </c>
      <c r="G8" s="4">
        <v>2247037.8665594961</v>
      </c>
      <c r="H8" s="9"/>
      <c r="I8" s="8"/>
      <c r="J8" s="9"/>
      <c r="K8" s="9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6"/>
      <c r="FW8" s="6"/>
      <c r="FX8" s="6"/>
    </row>
    <row r="9" spans="1:181" ht="15.75" x14ac:dyDescent="0.25">
      <c r="A9" s="18">
        <v>1.3</v>
      </c>
      <c r="B9" s="19" t="s">
        <v>61</v>
      </c>
      <c r="C9" s="4">
        <v>418681.87787035201</v>
      </c>
      <c r="D9" s="4">
        <v>457077.25929720863</v>
      </c>
      <c r="E9" s="4">
        <v>500975.84985009028</v>
      </c>
      <c r="F9" s="4">
        <v>550132.49993141717</v>
      </c>
      <c r="G9" s="4">
        <v>591041.69750453811</v>
      </c>
      <c r="H9" s="9"/>
      <c r="I9" s="8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6"/>
      <c r="FW9" s="6"/>
      <c r="FX9" s="6"/>
    </row>
    <row r="10" spans="1:181" ht="15.75" x14ac:dyDescent="0.25">
      <c r="A10" s="18">
        <v>1.4</v>
      </c>
      <c r="B10" s="19" t="s">
        <v>62</v>
      </c>
      <c r="C10" s="4">
        <v>324374.18168609997</v>
      </c>
      <c r="D10" s="4">
        <v>395266.27804413752</v>
      </c>
      <c r="E10" s="4">
        <v>517028.05162271514</v>
      </c>
      <c r="F10" s="4">
        <v>653224.35353175004</v>
      </c>
      <c r="G10" s="4">
        <v>679724.5125383212</v>
      </c>
      <c r="H10" s="9"/>
      <c r="I10" s="8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6"/>
      <c r="FW10" s="6"/>
      <c r="FX10" s="6"/>
    </row>
    <row r="11" spans="1:181" ht="15.75" x14ac:dyDescent="0.25">
      <c r="A11" s="20" t="s">
        <v>31</v>
      </c>
      <c r="B11" s="19" t="s">
        <v>3</v>
      </c>
      <c r="C11" s="4">
        <v>19858.161910799034</v>
      </c>
      <c r="D11" s="4">
        <v>23428.983460153202</v>
      </c>
      <c r="E11" s="4">
        <v>150804.00393910834</v>
      </c>
      <c r="F11" s="4">
        <v>68107.432951318391</v>
      </c>
      <c r="G11" s="4">
        <v>68549.16882301966</v>
      </c>
      <c r="H11" s="9"/>
      <c r="I11" s="8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6"/>
      <c r="FW11" s="6"/>
      <c r="FX11" s="6"/>
    </row>
    <row r="12" spans="1:181" ht="15.75" x14ac:dyDescent="0.25">
      <c r="A12" s="24"/>
      <c r="B12" s="25" t="s">
        <v>28</v>
      </c>
      <c r="C12" s="32">
        <f>C6+C11</f>
        <v>6226513.0455646925</v>
      </c>
      <c r="D12" s="32">
        <f t="shared" ref="D12:G12" si="1">D6+D11</f>
        <v>7693417.9809752638</v>
      </c>
      <c r="E12" s="32">
        <f t="shared" si="1"/>
        <v>7522743.1203635819</v>
      </c>
      <c r="F12" s="32">
        <f t="shared" si="1"/>
        <v>8019997.3972520297</v>
      </c>
      <c r="G12" s="32">
        <f t="shared" si="1"/>
        <v>8163573.5198352514</v>
      </c>
      <c r="H12" s="9"/>
      <c r="I12" s="8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6"/>
      <c r="FW12" s="6"/>
      <c r="FX12" s="6"/>
    </row>
    <row r="13" spans="1:181" s="17" customFormat="1" ht="15.75" x14ac:dyDescent="0.25">
      <c r="A13" s="15" t="s">
        <v>32</v>
      </c>
      <c r="B13" s="16" t="s">
        <v>4</v>
      </c>
      <c r="C13" s="1">
        <v>1466570.1934122564</v>
      </c>
      <c r="D13" s="1">
        <v>1035091.8742251106</v>
      </c>
      <c r="E13" s="1">
        <v>2120942.3573147808</v>
      </c>
      <c r="F13" s="1">
        <v>2189965.3832516852</v>
      </c>
      <c r="G13" s="1">
        <v>2892955.7279804833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6"/>
      <c r="FW13" s="6"/>
      <c r="FX13" s="6"/>
      <c r="FY13" s="7"/>
    </row>
    <row r="14" spans="1:181" ht="30" x14ac:dyDescent="0.25">
      <c r="A14" s="20" t="s">
        <v>33</v>
      </c>
      <c r="B14" s="19" t="s">
        <v>5</v>
      </c>
      <c r="C14" s="1">
        <v>365886.63761964731</v>
      </c>
      <c r="D14" s="1">
        <v>442205.67464877083</v>
      </c>
      <c r="E14" s="1">
        <v>385931.0968</v>
      </c>
      <c r="F14" s="1">
        <v>345168.36840000004</v>
      </c>
      <c r="G14" s="1">
        <v>363129.95404536207</v>
      </c>
      <c r="H14" s="9"/>
      <c r="I14" s="8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8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8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8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6"/>
      <c r="FW14" s="6"/>
      <c r="FX14" s="6"/>
    </row>
    <row r="15" spans="1:181" ht="15.75" x14ac:dyDescent="0.25">
      <c r="A15" s="20" t="s">
        <v>34</v>
      </c>
      <c r="B15" s="19" t="s">
        <v>6</v>
      </c>
      <c r="C15" s="1">
        <v>2701685.2699767421</v>
      </c>
      <c r="D15" s="1">
        <v>2781004.6481367447</v>
      </c>
      <c r="E15" s="1">
        <v>3184759.9117061207</v>
      </c>
      <c r="F15" s="1">
        <v>3449762.7249325137</v>
      </c>
      <c r="G15" s="1">
        <v>3667664.1691178591</v>
      </c>
      <c r="H15" s="9"/>
      <c r="I15" s="8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8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8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8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6"/>
      <c r="FW15" s="6"/>
      <c r="FX15" s="6"/>
    </row>
    <row r="16" spans="1:181" ht="15.75" x14ac:dyDescent="0.25">
      <c r="A16" s="24"/>
      <c r="B16" s="25" t="s">
        <v>29</v>
      </c>
      <c r="C16" s="32">
        <f>+C13+C14+C15</f>
        <v>4534142.1010086462</v>
      </c>
      <c r="D16" s="32">
        <f t="shared" ref="D16:G16" si="2">+D13+D14+D15</f>
        <v>4258302.1970106261</v>
      </c>
      <c r="E16" s="32">
        <f t="shared" si="2"/>
        <v>5691633.3658209015</v>
      </c>
      <c r="F16" s="32">
        <f t="shared" si="2"/>
        <v>5984896.4765841989</v>
      </c>
      <c r="G16" s="32">
        <f t="shared" si="2"/>
        <v>6923749.8511437047</v>
      </c>
      <c r="H16" s="9"/>
      <c r="I16" s="8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8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8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8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6"/>
      <c r="FW16" s="6"/>
      <c r="FX16" s="6"/>
    </row>
    <row r="17" spans="1:181" s="17" customFormat="1" ht="15.75" x14ac:dyDescent="0.25">
      <c r="A17" s="15" t="s">
        <v>35</v>
      </c>
      <c r="B17" s="16" t="s">
        <v>7</v>
      </c>
      <c r="C17" s="1">
        <f>C18+C19</f>
        <v>4390442.1029920243</v>
      </c>
      <c r="D17" s="1">
        <f t="shared" ref="D17:G17" si="3">D18+D19</f>
        <v>5175534.4086576644</v>
      </c>
      <c r="E17" s="1">
        <f t="shared" si="3"/>
        <v>5205102.1867613448</v>
      </c>
      <c r="F17" s="1">
        <f t="shared" si="3"/>
        <v>7448372.68851713</v>
      </c>
      <c r="G17" s="1">
        <f t="shared" si="3"/>
        <v>8789191.4789074268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6"/>
      <c r="FW17" s="6"/>
      <c r="FX17" s="6"/>
      <c r="FY17" s="7"/>
    </row>
    <row r="18" spans="1:181" ht="15.75" x14ac:dyDescent="0.25">
      <c r="A18" s="18">
        <v>6.1</v>
      </c>
      <c r="B18" s="19" t="s">
        <v>8</v>
      </c>
      <c r="C18" s="4">
        <v>4110861.4885999998</v>
      </c>
      <c r="D18" s="4">
        <v>4867227.3859999999</v>
      </c>
      <c r="E18" s="4">
        <v>4873546.8706999999</v>
      </c>
      <c r="F18" s="4">
        <v>7081391.1739999996</v>
      </c>
      <c r="G18" s="4">
        <v>8383018.4756115312</v>
      </c>
      <c r="H18" s="9"/>
      <c r="I18" s="8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6"/>
      <c r="FW18" s="6"/>
      <c r="FX18" s="6"/>
    </row>
    <row r="19" spans="1:181" ht="15.75" x14ac:dyDescent="0.25">
      <c r="A19" s="18">
        <v>6.2</v>
      </c>
      <c r="B19" s="19" t="s">
        <v>9</v>
      </c>
      <c r="C19" s="4">
        <v>279580.614392024</v>
      </c>
      <c r="D19" s="4">
        <v>308307.02265766461</v>
      </c>
      <c r="E19" s="4">
        <v>331555.31606134516</v>
      </c>
      <c r="F19" s="4">
        <v>366981.51451712992</v>
      </c>
      <c r="G19" s="4">
        <v>406173.00329589518</v>
      </c>
      <c r="H19" s="9"/>
      <c r="I19" s="8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6"/>
      <c r="FW19" s="6"/>
      <c r="FX19" s="6"/>
    </row>
    <row r="20" spans="1:181" s="17" customFormat="1" ht="30" x14ac:dyDescent="0.25">
      <c r="A20" s="21" t="s">
        <v>36</v>
      </c>
      <c r="B20" s="23" t="s">
        <v>10</v>
      </c>
      <c r="C20" s="1">
        <f>SUM(C21:C27)</f>
        <v>1754480.2409202266</v>
      </c>
      <c r="D20" s="1">
        <f t="shared" ref="D20:G20" si="4">SUM(D21:D27)</f>
        <v>2161628.6629588734</v>
      </c>
      <c r="E20" s="1">
        <f t="shared" si="4"/>
        <v>2684992.5989448512</v>
      </c>
      <c r="F20" s="1">
        <f t="shared" si="4"/>
        <v>3147173.2236560937</v>
      </c>
      <c r="G20" s="1">
        <f t="shared" si="4"/>
        <v>3658194.2212127959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6"/>
      <c r="FW20" s="6"/>
      <c r="FX20" s="6"/>
      <c r="FY20" s="7"/>
    </row>
    <row r="21" spans="1:181" ht="15.75" x14ac:dyDescent="0.25">
      <c r="A21" s="18">
        <v>7.1</v>
      </c>
      <c r="B21" s="19" t="s">
        <v>11</v>
      </c>
      <c r="C21" s="4">
        <v>275142.06802183919</v>
      </c>
      <c r="D21" s="4">
        <v>334829.36249358236</v>
      </c>
      <c r="E21" s="4">
        <v>395680.62390485144</v>
      </c>
      <c r="F21" s="4">
        <v>462412.96287609311</v>
      </c>
      <c r="G21" s="4">
        <v>540399.84603154415</v>
      </c>
      <c r="H21" s="9"/>
      <c r="I21" s="8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6"/>
      <c r="FW21" s="6"/>
      <c r="FX21" s="6"/>
    </row>
    <row r="22" spans="1:181" ht="15.75" x14ac:dyDescent="0.25">
      <c r="A22" s="18">
        <v>7.2</v>
      </c>
      <c r="B22" s="19" t="s">
        <v>12</v>
      </c>
      <c r="C22" s="4">
        <v>840471.7365044317</v>
      </c>
      <c r="D22" s="4">
        <v>1069739.6288693473</v>
      </c>
      <c r="E22" s="4">
        <v>1347912.4735999999</v>
      </c>
      <c r="F22" s="4">
        <v>1572287.9088000001</v>
      </c>
      <c r="G22" s="4">
        <v>1833695.7388381215</v>
      </c>
      <c r="H22" s="9"/>
      <c r="I22" s="8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6"/>
      <c r="FW22" s="6"/>
      <c r="FX22" s="6"/>
    </row>
    <row r="23" spans="1:181" ht="15.75" x14ac:dyDescent="0.25">
      <c r="A23" s="18">
        <v>7.3</v>
      </c>
      <c r="B23" s="19" t="s">
        <v>13</v>
      </c>
      <c r="C23" s="4">
        <v>4894.9704000000002</v>
      </c>
      <c r="D23" s="4">
        <v>2558.8240999999998</v>
      </c>
      <c r="E23" s="4">
        <v>1727.7568000000001</v>
      </c>
      <c r="F23" s="4">
        <v>2227.9079999999999</v>
      </c>
      <c r="G23" s="4">
        <v>2227.9079999999999</v>
      </c>
      <c r="H23" s="9"/>
      <c r="I23" s="8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6"/>
      <c r="FW23" s="6"/>
      <c r="FX23" s="6"/>
    </row>
    <row r="24" spans="1:181" ht="15.75" x14ac:dyDescent="0.25">
      <c r="A24" s="18">
        <v>7.4</v>
      </c>
      <c r="B24" s="19" t="s">
        <v>14</v>
      </c>
      <c r="C24" s="4">
        <v>3079.0625</v>
      </c>
      <c r="D24" s="4">
        <v>5847.7555000000002</v>
      </c>
      <c r="E24" s="4">
        <v>4557.4143999999997</v>
      </c>
      <c r="F24" s="4">
        <v>13599.111000000003</v>
      </c>
      <c r="G24" s="4">
        <v>13599.111000000003</v>
      </c>
      <c r="H24" s="9"/>
      <c r="I24" s="8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6"/>
      <c r="FW24" s="6"/>
      <c r="FX24" s="6"/>
    </row>
    <row r="25" spans="1:181" ht="15.75" x14ac:dyDescent="0.25">
      <c r="A25" s="18">
        <v>7.5</v>
      </c>
      <c r="B25" s="19" t="s">
        <v>15</v>
      </c>
      <c r="C25" s="4">
        <v>89270.150599999994</v>
      </c>
      <c r="D25" s="4">
        <v>112021.71289999998</v>
      </c>
      <c r="E25" s="4">
        <v>142482.27840000001</v>
      </c>
      <c r="F25" s="4">
        <v>166600.20000000001</v>
      </c>
      <c r="G25" s="4">
        <v>194712.29351893716</v>
      </c>
      <c r="H25" s="9"/>
      <c r="I25" s="8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6"/>
      <c r="FW25" s="6"/>
      <c r="FX25" s="6"/>
    </row>
    <row r="26" spans="1:181" ht="15.75" x14ac:dyDescent="0.25">
      <c r="A26" s="18">
        <v>7.6</v>
      </c>
      <c r="B26" s="19" t="s">
        <v>16</v>
      </c>
      <c r="C26" s="4">
        <v>7399.8239999999996</v>
      </c>
      <c r="D26" s="4">
        <v>8433.9267716126196</v>
      </c>
      <c r="E26" s="4">
        <v>8456.9865000000009</v>
      </c>
      <c r="F26" s="4">
        <v>10618.16</v>
      </c>
      <c r="G26" s="4">
        <v>10618.16</v>
      </c>
      <c r="H26" s="9"/>
      <c r="I26" s="8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6"/>
      <c r="FW26" s="6"/>
      <c r="FX26" s="6"/>
    </row>
    <row r="27" spans="1:181" ht="30" x14ac:dyDescent="0.25">
      <c r="A27" s="18">
        <v>7.7</v>
      </c>
      <c r="B27" s="19" t="s">
        <v>17</v>
      </c>
      <c r="C27" s="4">
        <v>534222.42889395577</v>
      </c>
      <c r="D27" s="4">
        <v>628197.45232433104</v>
      </c>
      <c r="E27" s="4">
        <v>784175.06533999997</v>
      </c>
      <c r="F27" s="4">
        <v>919426.97298000008</v>
      </c>
      <c r="G27" s="4">
        <v>1062941.1638241932</v>
      </c>
      <c r="H27" s="9"/>
      <c r="I27" s="8"/>
      <c r="J27" s="9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6"/>
      <c r="FW27" s="6"/>
      <c r="FX27" s="6"/>
    </row>
    <row r="28" spans="1:181" ht="15.75" x14ac:dyDescent="0.25">
      <c r="A28" s="20" t="s">
        <v>37</v>
      </c>
      <c r="B28" s="19" t="s">
        <v>18</v>
      </c>
      <c r="C28" s="4">
        <v>883932</v>
      </c>
      <c r="D28" s="4">
        <v>977417</v>
      </c>
      <c r="E28" s="4">
        <v>1122273</v>
      </c>
      <c r="F28" s="4">
        <v>1178022</v>
      </c>
      <c r="G28" s="4">
        <v>1236540.3359824214</v>
      </c>
      <c r="H28" s="9"/>
      <c r="I28" s="8"/>
      <c r="J28" s="9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6"/>
      <c r="FW28" s="6"/>
      <c r="FX28" s="6"/>
    </row>
    <row r="29" spans="1:181" ht="30" x14ac:dyDescent="0.25">
      <c r="A29" s="20" t="s">
        <v>38</v>
      </c>
      <c r="B29" s="19" t="s">
        <v>19</v>
      </c>
      <c r="C29" s="4">
        <v>2802335.6454598079</v>
      </c>
      <c r="D29" s="4">
        <v>3121655.6053977278</v>
      </c>
      <c r="E29" s="4">
        <v>3460384.5822670138</v>
      </c>
      <c r="F29" s="4">
        <v>3740640.6638907646</v>
      </c>
      <c r="G29" s="4">
        <v>4081951.6841645776</v>
      </c>
      <c r="H29" s="9"/>
      <c r="I29" s="8"/>
      <c r="J29" s="9"/>
      <c r="K29" s="9"/>
      <c r="L29" s="8"/>
      <c r="M29" s="10"/>
      <c r="N29" s="10"/>
      <c r="O29" s="10"/>
      <c r="P29" s="10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6"/>
      <c r="FW29" s="6"/>
      <c r="FX29" s="6"/>
    </row>
    <row r="30" spans="1:181" ht="15.75" x14ac:dyDescent="0.25">
      <c r="A30" s="20" t="s">
        <v>39</v>
      </c>
      <c r="B30" s="19" t="s">
        <v>54</v>
      </c>
      <c r="C30" s="4">
        <v>1358742.5578047771</v>
      </c>
      <c r="D30" s="4">
        <v>1477676</v>
      </c>
      <c r="E30" s="4">
        <v>1576835</v>
      </c>
      <c r="F30" s="4">
        <v>2078171</v>
      </c>
      <c r="G30" s="4">
        <v>2129474.1665459792</v>
      </c>
      <c r="H30" s="9"/>
      <c r="I30" s="8"/>
      <c r="J30" s="9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6"/>
      <c r="FW30" s="6"/>
      <c r="FX30" s="6"/>
    </row>
    <row r="31" spans="1:181" ht="15.75" x14ac:dyDescent="0.25">
      <c r="A31" s="20" t="s">
        <v>40</v>
      </c>
      <c r="B31" s="19" t="s">
        <v>20</v>
      </c>
      <c r="C31" s="4">
        <v>2219261.5288618426</v>
      </c>
      <c r="D31" s="4">
        <v>2804281.0585920722</v>
      </c>
      <c r="E31" s="4">
        <v>3404578.4905025992</v>
      </c>
      <c r="F31" s="4">
        <v>4587589.409796779</v>
      </c>
      <c r="G31" s="4">
        <v>4845290.5008625351</v>
      </c>
      <c r="H31" s="9"/>
      <c r="I31" s="8"/>
      <c r="J31" s="9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6"/>
      <c r="FW31" s="6"/>
      <c r="FX31" s="6"/>
    </row>
    <row r="32" spans="1:181" ht="15.75" x14ac:dyDescent="0.25">
      <c r="A32" s="24"/>
      <c r="B32" s="25" t="s">
        <v>30</v>
      </c>
      <c r="C32" s="32">
        <f>C17+C20+C28+C29+C30+C31</f>
        <v>13409194.076038679</v>
      </c>
      <c r="D32" s="32">
        <f t="shared" ref="D32:G32" si="5">D17+D20+D28+D29+D30+D31</f>
        <v>15718192.735606337</v>
      </c>
      <c r="E32" s="32">
        <f t="shared" si="5"/>
        <v>17454165.858475808</v>
      </c>
      <c r="F32" s="32">
        <f t="shared" si="5"/>
        <v>22179968.985860765</v>
      </c>
      <c r="G32" s="32">
        <f t="shared" si="5"/>
        <v>24740642.387675736</v>
      </c>
      <c r="H32" s="9"/>
      <c r="I32" s="8"/>
      <c r="J32" s="9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6"/>
      <c r="FW32" s="6"/>
      <c r="FX32" s="6"/>
    </row>
    <row r="33" spans="1:181" s="17" customFormat="1" ht="15.75" x14ac:dyDescent="0.25">
      <c r="A33" s="26" t="s">
        <v>27</v>
      </c>
      <c r="B33" s="27" t="s">
        <v>41</v>
      </c>
      <c r="C33" s="33">
        <f t="shared" ref="C33:G33" si="6">C6+C11+C13+C14+C15+C17+C20+C28+C29+C30+C31</f>
        <v>24169849.22261202</v>
      </c>
      <c r="D33" s="33">
        <f t="shared" si="6"/>
        <v>27669912.913592231</v>
      </c>
      <c r="E33" s="33">
        <f t="shared" si="6"/>
        <v>30668542.34466029</v>
      </c>
      <c r="F33" s="33">
        <f t="shared" si="6"/>
        <v>36184862.859696999</v>
      </c>
      <c r="G33" s="33">
        <f t="shared" si="6"/>
        <v>39827965.758654699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6"/>
      <c r="FW33" s="6"/>
      <c r="FX33" s="6"/>
      <c r="FY33" s="7"/>
    </row>
    <row r="34" spans="1:181" ht="15.75" x14ac:dyDescent="0.25">
      <c r="A34" s="22" t="s">
        <v>43</v>
      </c>
      <c r="B34" s="5" t="s">
        <v>25</v>
      </c>
      <c r="C34" s="4">
        <v>1716948.3994893769</v>
      </c>
      <c r="D34" s="4">
        <v>2118543.8162362869</v>
      </c>
      <c r="E34" s="4">
        <v>2623560.7872949191</v>
      </c>
      <c r="F34" s="4">
        <v>3213546.3029265413</v>
      </c>
      <c r="G34" s="4">
        <v>4067111.0855333218</v>
      </c>
      <c r="H34" s="9"/>
      <c r="I34" s="8"/>
      <c r="J34" s="9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</row>
    <row r="35" spans="1:181" ht="15.75" x14ac:dyDescent="0.25">
      <c r="A35" s="22" t="s">
        <v>44</v>
      </c>
      <c r="B35" s="5" t="s">
        <v>24</v>
      </c>
      <c r="C35" s="4">
        <v>1172402</v>
      </c>
      <c r="D35" s="4">
        <v>1551663</v>
      </c>
      <c r="E35" s="4">
        <v>1581969</v>
      </c>
      <c r="F35" s="4">
        <v>2006421</v>
      </c>
      <c r="G35" s="4">
        <v>2544756.0788112786</v>
      </c>
      <c r="H35" s="9"/>
      <c r="I35" s="8"/>
      <c r="J35" s="9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</row>
    <row r="36" spans="1:181" ht="15.75" x14ac:dyDescent="0.25">
      <c r="A36" s="28" t="s">
        <v>45</v>
      </c>
      <c r="B36" s="29" t="s">
        <v>55</v>
      </c>
      <c r="C36" s="32">
        <f>C33+C34-C35</f>
        <v>24714395.622101396</v>
      </c>
      <c r="D36" s="32">
        <f t="shared" ref="D36:G36" si="7">D33+D34-D35</f>
        <v>28236793.729828518</v>
      </c>
      <c r="E36" s="32">
        <f t="shared" si="7"/>
        <v>31710134.13195521</v>
      </c>
      <c r="F36" s="32">
        <f t="shared" si="7"/>
        <v>37391988.16262354</v>
      </c>
      <c r="G36" s="32">
        <f t="shared" si="7"/>
        <v>41350320.765376739</v>
      </c>
      <c r="H36" s="9"/>
      <c r="I36" s="8"/>
      <c r="J36" s="9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</row>
    <row r="37" spans="1:181" ht="15.75" x14ac:dyDescent="0.25">
      <c r="A37" s="22" t="s">
        <v>46</v>
      </c>
      <c r="B37" s="5" t="s">
        <v>42</v>
      </c>
      <c r="C37" s="3">
        <v>1050570</v>
      </c>
      <c r="D37" s="3">
        <v>1067200</v>
      </c>
      <c r="E37" s="3">
        <v>1084080</v>
      </c>
      <c r="F37" s="3">
        <v>1101240</v>
      </c>
      <c r="G37" s="3">
        <v>1118670</v>
      </c>
      <c r="M37" s="6"/>
      <c r="N37" s="6"/>
      <c r="O37" s="6"/>
      <c r="P37" s="6"/>
    </row>
    <row r="38" spans="1:181" ht="15.75" x14ac:dyDescent="0.25">
      <c r="A38" s="28" t="s">
        <v>47</v>
      </c>
      <c r="B38" s="29" t="s">
        <v>58</v>
      </c>
      <c r="C38" s="32">
        <f>C36/C37*1000</f>
        <v>23524.74906203432</v>
      </c>
      <c r="D38" s="32">
        <f t="shared" ref="D38:G38" si="8">D36/D37*1000</f>
        <v>26458.764739344562</v>
      </c>
      <c r="E38" s="32">
        <f t="shared" si="8"/>
        <v>29250.73253999263</v>
      </c>
      <c r="F38" s="32">
        <f t="shared" si="8"/>
        <v>33954.440596621571</v>
      </c>
      <c r="G38" s="32">
        <f t="shared" si="8"/>
        <v>36963.823795557888</v>
      </c>
      <c r="L38" s="8"/>
      <c r="M38" s="8"/>
      <c r="N38" s="8"/>
      <c r="O38" s="8"/>
      <c r="P38" s="8"/>
      <c r="BQ38" s="9"/>
      <c r="BR38" s="9"/>
      <c r="BS38" s="9"/>
      <c r="BT38" s="9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8"/>
  <sheetViews>
    <sheetView zoomScaleNormal="100" zoomScaleSheetLayoutView="100" workbookViewId="0">
      <pane xSplit="2" ySplit="5" topLeftCell="C3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5546875" defaultRowHeight="15" x14ac:dyDescent="0.25"/>
  <cols>
    <col min="1" max="1" width="11" style="2" customWidth="1"/>
    <col min="2" max="2" width="36.140625" style="2" customWidth="1"/>
    <col min="3" max="5" width="11.140625" style="2" customWidth="1"/>
    <col min="6" max="6" width="11.140625" style="7" customWidth="1"/>
    <col min="7" max="7" width="11.85546875" style="6" customWidth="1"/>
    <col min="8" max="8" width="11.28515625" style="7" customWidth="1"/>
    <col min="9" max="9" width="11.7109375" style="6" customWidth="1"/>
    <col min="10" max="10" width="9.140625" style="7" customWidth="1"/>
    <col min="11" max="11" width="10.85546875" style="7" customWidth="1"/>
    <col min="12" max="12" width="10.85546875" style="6" customWidth="1"/>
    <col min="13" max="13" width="11" style="7" customWidth="1"/>
    <col min="14" max="16" width="11.42578125" style="7" customWidth="1"/>
    <col min="17" max="44" width="9.140625" style="7" customWidth="1"/>
    <col min="45" max="45" width="12.42578125" style="7" customWidth="1"/>
    <col min="46" max="67" width="9.140625" style="7" customWidth="1"/>
    <col min="68" max="68" width="12.140625" style="7" customWidth="1"/>
    <col min="69" max="72" width="9.140625" style="7" customWidth="1"/>
    <col min="73" max="77" width="9.140625" style="7" hidden="1" customWidth="1"/>
    <col min="78" max="78" width="9.140625" style="7" customWidth="1"/>
    <col min="79" max="83" width="9.140625" style="7" hidden="1" customWidth="1"/>
    <col min="84" max="84" width="9.140625" style="7" customWidth="1"/>
    <col min="85" max="89" width="9.140625" style="7" hidden="1" customWidth="1"/>
    <col min="90" max="90" width="9.140625" style="7" customWidth="1"/>
    <col min="91" max="95" width="9.140625" style="7" hidden="1" customWidth="1"/>
    <col min="96" max="96" width="9.140625" style="7" customWidth="1"/>
    <col min="97" max="101" width="9.140625" style="7" hidden="1" customWidth="1"/>
    <col min="102" max="102" width="9.140625" style="6" customWidth="1"/>
    <col min="103" max="107" width="9.140625" style="6" hidden="1" customWidth="1"/>
    <col min="108" max="108" width="9.140625" style="6" customWidth="1"/>
    <col min="109" max="113" width="9.140625" style="6" hidden="1" customWidth="1"/>
    <col min="114" max="114" width="9.140625" style="6" customWidth="1"/>
    <col min="115" max="119" width="9.140625" style="6" hidden="1" customWidth="1"/>
    <col min="120" max="120" width="9.140625" style="6" customWidth="1"/>
    <col min="121" max="150" width="9.140625" style="7" customWidth="1"/>
    <col min="151" max="151" width="9.140625" style="7" hidden="1" customWidth="1"/>
    <col min="152" max="159" width="9.140625" style="7" customWidth="1"/>
    <col min="160" max="160" width="9.140625" style="7" hidden="1" customWidth="1"/>
    <col min="161" max="165" width="9.140625" style="7" customWidth="1"/>
    <col min="166" max="166" width="9.140625" style="7" hidden="1" customWidth="1"/>
    <col min="167" max="176" width="9.140625" style="7" customWidth="1"/>
    <col min="177" max="177" width="9.140625" style="7"/>
    <col min="178" max="180" width="8.85546875" style="7"/>
    <col min="181" max="181" width="12.7109375" style="7" bestFit="1" customWidth="1"/>
    <col min="182" max="16384" width="8.85546875" style="2"/>
  </cols>
  <sheetData>
    <row r="1" spans="1:181" ht="21" x14ac:dyDescent="0.35">
      <c r="A1" s="2" t="s">
        <v>53</v>
      </c>
      <c r="B1" s="31" t="s">
        <v>66</v>
      </c>
      <c r="F1" s="7" t="s">
        <v>67</v>
      </c>
      <c r="K1" s="8"/>
    </row>
    <row r="2" spans="1:181" ht="15.75" x14ac:dyDescent="0.25">
      <c r="A2" s="12" t="s">
        <v>49</v>
      </c>
    </row>
    <row r="3" spans="1:181" ht="15.75" x14ac:dyDescent="0.25">
      <c r="A3" s="12"/>
    </row>
    <row r="4" spans="1:181" ht="15.75" x14ac:dyDescent="0.25">
      <c r="A4" s="12"/>
      <c r="E4" s="11"/>
      <c r="F4" s="11" t="s">
        <v>57</v>
      </c>
    </row>
    <row r="5" spans="1:181" ht="15.75" x14ac:dyDescent="0.25">
      <c r="A5" s="13" t="s">
        <v>0</v>
      </c>
      <c r="B5" s="14" t="s">
        <v>1</v>
      </c>
      <c r="C5" s="3" t="s">
        <v>21</v>
      </c>
      <c r="D5" s="3" t="s">
        <v>22</v>
      </c>
      <c r="E5" s="3" t="s">
        <v>23</v>
      </c>
      <c r="F5" s="3" t="s">
        <v>56</v>
      </c>
      <c r="G5" s="30" t="s">
        <v>65</v>
      </c>
    </row>
    <row r="6" spans="1:181" s="17" customFormat="1" ht="15.75" x14ac:dyDescent="0.25">
      <c r="A6" s="15" t="s">
        <v>26</v>
      </c>
      <c r="B6" s="16" t="s">
        <v>2</v>
      </c>
      <c r="C6" s="1">
        <f>SUM(C7:C10)</f>
        <v>6206654.887318884</v>
      </c>
      <c r="D6" s="1">
        <f t="shared" ref="D6:G6" si="0">SUM(D7:D10)</f>
        <v>6803952.3711276846</v>
      </c>
      <c r="E6" s="1">
        <f t="shared" si="0"/>
        <v>5951631.4915301865</v>
      </c>
      <c r="F6" s="1">
        <f t="shared" si="0"/>
        <v>5971457.8451630799</v>
      </c>
      <c r="G6" s="1">
        <f t="shared" si="0"/>
        <v>5914496.2841618862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6"/>
      <c r="FW6" s="6"/>
      <c r="FX6" s="6"/>
      <c r="FY6" s="7"/>
    </row>
    <row r="7" spans="1:181" ht="15.75" x14ac:dyDescent="0.25">
      <c r="A7" s="18">
        <v>1.1000000000000001</v>
      </c>
      <c r="B7" s="19" t="s">
        <v>59</v>
      </c>
      <c r="C7" s="4">
        <v>4260777.8333744882</v>
      </c>
      <c r="D7" s="4">
        <v>4749270.6625670511</v>
      </c>
      <c r="E7" s="4">
        <v>3710714.282793879</v>
      </c>
      <c r="F7" s="4">
        <v>3542583.3861825811</v>
      </c>
      <c r="G7" s="4">
        <v>3360111.6490923641</v>
      </c>
      <c r="H7" s="9"/>
      <c r="I7" s="8"/>
      <c r="J7" s="9"/>
      <c r="K7" s="9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6"/>
      <c r="FW7" s="6"/>
      <c r="FX7" s="6"/>
    </row>
    <row r="8" spans="1:181" ht="15.75" x14ac:dyDescent="0.25">
      <c r="A8" s="18">
        <v>1.2</v>
      </c>
      <c r="B8" s="19" t="s">
        <v>60</v>
      </c>
      <c r="C8" s="4">
        <v>1202820.9945383007</v>
      </c>
      <c r="D8" s="4">
        <v>1252512.547494868</v>
      </c>
      <c r="E8" s="4">
        <v>1400799.0627288651</v>
      </c>
      <c r="F8" s="4">
        <v>1537112.0801095171</v>
      </c>
      <c r="G8" s="4">
        <v>1629769.3718656925</v>
      </c>
      <c r="H8" s="9"/>
      <c r="I8" s="8"/>
      <c r="J8" s="9"/>
      <c r="K8" s="9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6"/>
      <c r="FW8" s="6"/>
      <c r="FX8" s="6"/>
    </row>
    <row r="9" spans="1:181" ht="15.75" x14ac:dyDescent="0.25">
      <c r="A9" s="18">
        <v>1.3</v>
      </c>
      <c r="B9" s="19" t="s">
        <v>61</v>
      </c>
      <c r="C9" s="4">
        <v>418681.87773253722</v>
      </c>
      <c r="D9" s="4">
        <v>425336.40110563458</v>
      </c>
      <c r="E9" s="4">
        <v>433005.91242362792</v>
      </c>
      <c r="F9" s="4">
        <v>439922.54742853128</v>
      </c>
      <c r="G9" s="4">
        <v>447265.56563974993</v>
      </c>
      <c r="H9" s="9"/>
      <c r="I9" s="8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6"/>
      <c r="FW9" s="6"/>
      <c r="FX9" s="6"/>
    </row>
    <row r="10" spans="1:181" ht="15.75" x14ac:dyDescent="0.25">
      <c r="A10" s="18">
        <v>1.4</v>
      </c>
      <c r="B10" s="19" t="s">
        <v>62</v>
      </c>
      <c r="C10" s="4">
        <v>324374.18167355738</v>
      </c>
      <c r="D10" s="4">
        <v>376832.75996013044</v>
      </c>
      <c r="E10" s="4">
        <v>407112.23358381481</v>
      </c>
      <c r="F10" s="4">
        <v>451839.83144245046</v>
      </c>
      <c r="G10" s="4">
        <v>477349.69756407983</v>
      </c>
      <c r="H10" s="9"/>
      <c r="I10" s="8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6"/>
      <c r="FW10" s="6"/>
      <c r="FX10" s="6"/>
    </row>
    <row r="11" spans="1:181" ht="15.75" x14ac:dyDescent="0.25">
      <c r="A11" s="20" t="s">
        <v>31</v>
      </c>
      <c r="B11" s="19" t="s">
        <v>3</v>
      </c>
      <c r="C11" s="4">
        <v>19858.167885492639</v>
      </c>
      <c r="D11" s="4">
        <v>21633.047360647932</v>
      </c>
      <c r="E11" s="4">
        <v>138585.42792357955</v>
      </c>
      <c r="F11" s="4">
        <v>62856.020100075555</v>
      </c>
      <c r="G11" s="4">
        <v>68750.616125369663</v>
      </c>
      <c r="H11" s="9"/>
      <c r="I11" s="8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6"/>
      <c r="FW11" s="6"/>
      <c r="FX11" s="6"/>
    </row>
    <row r="12" spans="1:181" ht="15.75" x14ac:dyDescent="0.25">
      <c r="A12" s="24"/>
      <c r="B12" s="25" t="s">
        <v>28</v>
      </c>
      <c r="C12" s="32">
        <f>C6+C11</f>
        <v>6226513.0552043766</v>
      </c>
      <c r="D12" s="32">
        <f t="shared" ref="D12:G12" si="1">D6+D11</f>
        <v>6825585.4184883321</v>
      </c>
      <c r="E12" s="32">
        <f t="shared" si="1"/>
        <v>6090216.9194537662</v>
      </c>
      <c r="F12" s="32">
        <f t="shared" si="1"/>
        <v>6034313.8652631557</v>
      </c>
      <c r="G12" s="32">
        <f t="shared" si="1"/>
        <v>5983246.9002872556</v>
      </c>
      <c r="H12" s="9"/>
      <c r="I12" s="8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6"/>
      <c r="FW12" s="6"/>
      <c r="FX12" s="6"/>
    </row>
    <row r="13" spans="1:181" s="17" customFormat="1" ht="15.75" x14ac:dyDescent="0.25">
      <c r="A13" s="15" t="s">
        <v>32</v>
      </c>
      <c r="B13" s="16" t="s">
        <v>4</v>
      </c>
      <c r="C13" s="1">
        <v>1466570.1804579527</v>
      </c>
      <c r="D13" s="1">
        <v>971402.25591255643</v>
      </c>
      <c r="E13" s="1">
        <v>1889284.3457347094</v>
      </c>
      <c r="F13" s="1">
        <v>1901005.5691003457</v>
      </c>
      <c r="G13" s="1">
        <v>2364987.6097703781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6"/>
      <c r="FW13" s="6"/>
      <c r="FX13" s="6"/>
      <c r="FY13" s="7"/>
    </row>
    <row r="14" spans="1:181" ht="30" x14ac:dyDescent="0.25">
      <c r="A14" s="20" t="s">
        <v>33</v>
      </c>
      <c r="B14" s="19" t="s">
        <v>5</v>
      </c>
      <c r="C14" s="1">
        <v>365886.63127509662</v>
      </c>
      <c r="D14" s="1">
        <v>401732.4756687223</v>
      </c>
      <c r="E14" s="1">
        <v>412823.75391943869</v>
      </c>
      <c r="F14" s="1">
        <v>550781.01101586374</v>
      </c>
      <c r="G14" s="1">
        <v>634101.67859868356</v>
      </c>
      <c r="H14" s="9"/>
      <c r="I14" s="8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8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8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8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6"/>
      <c r="FW14" s="6"/>
      <c r="FX14" s="6"/>
    </row>
    <row r="15" spans="1:181" ht="15.75" x14ac:dyDescent="0.25">
      <c r="A15" s="20" t="s">
        <v>34</v>
      </c>
      <c r="B15" s="19" t="s">
        <v>6</v>
      </c>
      <c r="C15" s="1">
        <v>2701685.2521551643</v>
      </c>
      <c r="D15" s="1">
        <v>2560746.2706377781</v>
      </c>
      <c r="E15" s="1">
        <v>2726064.4193339329</v>
      </c>
      <c r="F15" s="1">
        <v>2748359.5845480054</v>
      </c>
      <c r="G15" s="1">
        <v>2899110.0587264104</v>
      </c>
      <c r="H15" s="9"/>
      <c r="I15" s="8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8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8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8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6"/>
      <c r="FW15" s="6"/>
      <c r="FX15" s="6"/>
    </row>
    <row r="16" spans="1:181" ht="15.75" x14ac:dyDescent="0.25">
      <c r="A16" s="24"/>
      <c r="B16" s="25" t="s">
        <v>29</v>
      </c>
      <c r="C16" s="32">
        <f>+C13+C14+C15</f>
        <v>4534142.0638882136</v>
      </c>
      <c r="D16" s="32">
        <f t="shared" ref="D16:G16" si="2">+D13+D14+D15</f>
        <v>3933881.0022190567</v>
      </c>
      <c r="E16" s="32">
        <f t="shared" si="2"/>
        <v>5028172.5189880813</v>
      </c>
      <c r="F16" s="32">
        <f t="shared" si="2"/>
        <v>5200146.1646642145</v>
      </c>
      <c r="G16" s="32">
        <f t="shared" si="2"/>
        <v>5898199.3470954718</v>
      </c>
      <c r="H16" s="9"/>
      <c r="I16" s="8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8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8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8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6"/>
      <c r="FW16" s="6"/>
      <c r="FX16" s="6"/>
    </row>
    <row r="17" spans="1:181" s="17" customFormat="1" ht="15.75" x14ac:dyDescent="0.25">
      <c r="A17" s="15" t="s">
        <v>35</v>
      </c>
      <c r="B17" s="16" t="s">
        <v>7</v>
      </c>
      <c r="C17" s="1">
        <f>C18+C19</f>
        <v>4390442.0754727535</v>
      </c>
      <c r="D17" s="1">
        <f t="shared" ref="D17:G17" si="3">D18+D19</f>
        <v>4672876.3737366758</v>
      </c>
      <c r="E17" s="1">
        <f t="shared" si="3"/>
        <v>4568274.688112624</v>
      </c>
      <c r="F17" s="1">
        <f t="shared" si="3"/>
        <v>6406610.5897249421</v>
      </c>
      <c r="G17" s="1">
        <f t="shared" si="3"/>
        <v>7408731.5343871834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6"/>
      <c r="FW17" s="6"/>
      <c r="FX17" s="6"/>
      <c r="FY17" s="7"/>
    </row>
    <row r="18" spans="1:181" ht="15.75" x14ac:dyDescent="0.25">
      <c r="A18" s="18">
        <v>6.1</v>
      </c>
      <c r="B18" s="19" t="s">
        <v>8</v>
      </c>
      <c r="C18" s="4">
        <v>4110861.4625860611</v>
      </c>
      <c r="D18" s="4">
        <v>4394474.1177625544</v>
      </c>
      <c r="E18" s="4">
        <v>4277450.4343359666</v>
      </c>
      <c r="F18" s="4">
        <v>6091195.2273266716</v>
      </c>
      <c r="G18" s="4">
        <v>7066672.4636043906</v>
      </c>
      <c r="H18" s="9"/>
      <c r="I18" s="8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6"/>
      <c r="FW18" s="6"/>
      <c r="FX18" s="6"/>
    </row>
    <row r="19" spans="1:181" ht="15.75" x14ac:dyDescent="0.25">
      <c r="A19" s="18">
        <v>6.2</v>
      </c>
      <c r="B19" s="19" t="s">
        <v>9</v>
      </c>
      <c r="C19" s="4">
        <v>279580.61288669275</v>
      </c>
      <c r="D19" s="4">
        <v>278402.25597412145</v>
      </c>
      <c r="E19" s="4">
        <v>290824.2537766571</v>
      </c>
      <c r="F19" s="4">
        <v>315415.36239827011</v>
      </c>
      <c r="G19" s="4">
        <v>342059.07078279293</v>
      </c>
      <c r="H19" s="9"/>
      <c r="I19" s="8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6"/>
      <c r="FW19" s="6"/>
      <c r="FX19" s="6"/>
    </row>
    <row r="20" spans="1:181" s="17" customFormat="1" ht="30" x14ac:dyDescent="0.25">
      <c r="A20" s="21" t="s">
        <v>36</v>
      </c>
      <c r="B20" s="23" t="s">
        <v>10</v>
      </c>
      <c r="C20" s="1">
        <f>SUM(C21:C27)</f>
        <v>1754480.2382082283</v>
      </c>
      <c r="D20" s="1">
        <f t="shared" ref="D20:G20" si="4">SUM(D21:D27)</f>
        <v>2037224.2468741694</v>
      </c>
      <c r="E20" s="1">
        <f t="shared" si="4"/>
        <v>2347316.8805279834</v>
      </c>
      <c r="F20" s="1">
        <f t="shared" si="4"/>
        <v>2583287.891444277</v>
      </c>
      <c r="G20" s="1">
        <f t="shared" si="4"/>
        <v>2824091.9528618273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6"/>
      <c r="FW20" s="6"/>
      <c r="FX20" s="6"/>
      <c r="FY20" s="7"/>
    </row>
    <row r="21" spans="1:181" ht="15.75" x14ac:dyDescent="0.25">
      <c r="A21" s="18">
        <v>7.1</v>
      </c>
      <c r="B21" s="19" t="s">
        <v>11</v>
      </c>
      <c r="C21" s="4">
        <v>275142.06802183919</v>
      </c>
      <c r="D21" s="4">
        <v>334638.76628833706</v>
      </c>
      <c r="E21" s="4">
        <v>396524.39240914531</v>
      </c>
      <c r="F21" s="4">
        <v>395857.48286331369</v>
      </c>
      <c r="G21" s="4">
        <v>395191.6949845241</v>
      </c>
      <c r="H21" s="9"/>
      <c r="I21" s="8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6"/>
      <c r="FW21" s="6"/>
      <c r="FX21" s="6"/>
    </row>
    <row r="22" spans="1:181" ht="15.75" x14ac:dyDescent="0.25">
      <c r="A22" s="18">
        <v>7.2</v>
      </c>
      <c r="B22" s="19" t="s">
        <v>12</v>
      </c>
      <c r="C22" s="4">
        <v>840471.73408063641</v>
      </c>
      <c r="D22" s="4">
        <v>996238.50453010015</v>
      </c>
      <c r="E22" s="4">
        <v>1137319.6690924298</v>
      </c>
      <c r="F22" s="4">
        <v>1267585.818158247</v>
      </c>
      <c r="G22" s="4">
        <v>1412466.7472454072</v>
      </c>
      <c r="H22" s="9"/>
      <c r="I22" s="8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6"/>
      <c r="FW22" s="6"/>
      <c r="FX22" s="6"/>
    </row>
    <row r="23" spans="1:181" ht="15.75" x14ac:dyDescent="0.25">
      <c r="A23" s="18">
        <v>7.3</v>
      </c>
      <c r="B23" s="19" t="s">
        <v>13</v>
      </c>
      <c r="C23" s="4">
        <v>4894.9703858836356</v>
      </c>
      <c r="D23" s="4">
        <v>2383.0089359538224</v>
      </c>
      <c r="E23" s="4">
        <v>1457.8185383209998</v>
      </c>
      <c r="F23" s="4">
        <v>1796.1497822092163</v>
      </c>
      <c r="G23" s="4">
        <v>1716.1222002489608</v>
      </c>
      <c r="H23" s="9"/>
      <c r="I23" s="8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6"/>
      <c r="FW23" s="6"/>
      <c r="FX23" s="6"/>
    </row>
    <row r="24" spans="1:181" ht="15.75" x14ac:dyDescent="0.25">
      <c r="A24" s="18">
        <v>7.4</v>
      </c>
      <c r="B24" s="19" t="s">
        <v>14</v>
      </c>
      <c r="C24" s="4">
        <v>3079.0624911204432</v>
      </c>
      <c r="D24" s="4">
        <v>5445.9599672260038</v>
      </c>
      <c r="E24" s="4">
        <v>3845.3810160845987</v>
      </c>
      <c r="F24" s="4">
        <v>10963.666480343423</v>
      </c>
      <c r="G24" s="4">
        <v>10475.179536475405</v>
      </c>
      <c r="H24" s="9"/>
      <c r="I24" s="8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6"/>
      <c r="FW24" s="6"/>
      <c r="FX24" s="6"/>
    </row>
    <row r="25" spans="1:181" ht="15.75" x14ac:dyDescent="0.25">
      <c r="A25" s="18">
        <v>7.5</v>
      </c>
      <c r="B25" s="19" t="s">
        <v>15</v>
      </c>
      <c r="C25" s="4">
        <v>89270.150342558205</v>
      </c>
      <c r="D25" s="4">
        <v>104324.7727976118</v>
      </c>
      <c r="E25" s="4">
        <v>120221.38001930233</v>
      </c>
      <c r="F25" s="4">
        <v>134313.85539529094</v>
      </c>
      <c r="G25" s="4">
        <v>149983.79177651854</v>
      </c>
      <c r="H25" s="9"/>
      <c r="I25" s="8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6"/>
      <c r="FW25" s="6"/>
      <c r="FX25" s="6"/>
    </row>
    <row r="26" spans="1:181" ht="15.75" x14ac:dyDescent="0.25">
      <c r="A26" s="18">
        <v>7.6</v>
      </c>
      <c r="B26" s="19" t="s">
        <v>16</v>
      </c>
      <c r="C26" s="4">
        <v>7399.8239922341218</v>
      </c>
      <c r="D26" s="4">
        <v>7858.4113973946969</v>
      </c>
      <c r="E26" s="4">
        <v>7138.4144267776692</v>
      </c>
      <c r="F26" s="4">
        <v>8565.9088699701351</v>
      </c>
      <c r="G26" s="4">
        <v>8186.0117347267706</v>
      </c>
      <c r="H26" s="9"/>
      <c r="I26" s="8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6"/>
      <c r="FW26" s="6"/>
      <c r="FX26" s="6"/>
    </row>
    <row r="27" spans="1:181" ht="30" x14ac:dyDescent="0.25">
      <c r="A27" s="18">
        <v>7.7</v>
      </c>
      <c r="B27" s="19" t="s">
        <v>17</v>
      </c>
      <c r="C27" s="4">
        <v>534222.42889395577</v>
      </c>
      <c r="D27" s="4">
        <v>586334.82295754598</v>
      </c>
      <c r="E27" s="4">
        <v>680809.82502592274</v>
      </c>
      <c r="F27" s="4">
        <v>764205.00989490282</v>
      </c>
      <c r="G27" s="4">
        <v>846072.40538392635</v>
      </c>
      <c r="H27" s="9"/>
      <c r="I27" s="8"/>
      <c r="J27" s="9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6"/>
      <c r="FW27" s="6"/>
      <c r="FX27" s="6"/>
    </row>
    <row r="28" spans="1:181" ht="15.75" x14ac:dyDescent="0.25">
      <c r="A28" s="20" t="s">
        <v>37</v>
      </c>
      <c r="B28" s="19" t="s">
        <v>18</v>
      </c>
      <c r="C28" s="4">
        <v>883932.14623510337</v>
      </c>
      <c r="D28" s="4">
        <v>958002.51332247769</v>
      </c>
      <c r="E28" s="4">
        <v>1027312.7803164216</v>
      </c>
      <c r="F28" s="4">
        <v>1077186.6104996228</v>
      </c>
      <c r="G28" s="4">
        <v>1129481.7080755809</v>
      </c>
      <c r="H28" s="9"/>
      <c r="I28" s="8"/>
      <c r="J28" s="9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6"/>
      <c r="FW28" s="6"/>
      <c r="FX28" s="6"/>
    </row>
    <row r="29" spans="1:181" ht="30" x14ac:dyDescent="0.25">
      <c r="A29" s="20" t="s">
        <v>38</v>
      </c>
      <c r="B29" s="19" t="s">
        <v>19</v>
      </c>
      <c r="C29" s="4">
        <v>2802335.6418060614</v>
      </c>
      <c r="D29" s="4">
        <v>2868648.0535674496</v>
      </c>
      <c r="E29" s="4">
        <v>2981896.1786371777</v>
      </c>
      <c r="F29" s="4">
        <v>3092782.3429974676</v>
      </c>
      <c r="G29" s="4">
        <v>3213945.1974492068</v>
      </c>
      <c r="H29" s="9"/>
      <c r="I29" s="8"/>
      <c r="J29" s="9"/>
      <c r="K29" s="9"/>
      <c r="L29" s="8"/>
      <c r="M29" s="10"/>
      <c r="N29" s="10"/>
      <c r="O29" s="10"/>
      <c r="P29" s="10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6"/>
      <c r="FW29" s="6"/>
      <c r="FX29" s="6"/>
    </row>
    <row r="30" spans="1:181" ht="15.75" x14ac:dyDescent="0.25">
      <c r="A30" s="20" t="s">
        <v>39</v>
      </c>
      <c r="B30" s="19" t="s">
        <v>54</v>
      </c>
      <c r="C30" s="4">
        <v>1358743</v>
      </c>
      <c r="D30" s="4">
        <v>1334967.928448821</v>
      </c>
      <c r="E30" s="4">
        <v>1275240.5984634047</v>
      </c>
      <c r="F30" s="4">
        <v>1608989.2215126394</v>
      </c>
      <c r="G30" s="4">
        <v>1545001.682359112</v>
      </c>
      <c r="H30" s="9"/>
      <c r="I30" s="8"/>
      <c r="J30" s="9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6"/>
      <c r="FW30" s="6"/>
      <c r="FX30" s="6"/>
    </row>
    <row r="31" spans="1:181" ht="15.75" x14ac:dyDescent="0.25">
      <c r="A31" s="20" t="s">
        <v>40</v>
      </c>
      <c r="B31" s="19" t="s">
        <v>20</v>
      </c>
      <c r="C31" s="4">
        <v>2219261.5202858346</v>
      </c>
      <c r="D31" s="4">
        <v>2529747.153290201</v>
      </c>
      <c r="E31" s="4">
        <v>2747801.0510515557</v>
      </c>
      <c r="F31" s="4">
        <v>3466876.7370794509</v>
      </c>
      <c r="G31" s="4">
        <v>3427871.2043029112</v>
      </c>
      <c r="H31" s="9"/>
      <c r="I31" s="8"/>
      <c r="J31" s="9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6"/>
      <c r="FW31" s="6"/>
      <c r="FX31" s="6"/>
    </row>
    <row r="32" spans="1:181" ht="15.75" x14ac:dyDescent="0.25">
      <c r="A32" s="24"/>
      <c r="B32" s="25" t="s">
        <v>30</v>
      </c>
      <c r="C32" s="32">
        <f>C17+C20+C28+C29+C30+C31</f>
        <v>13409194.622007981</v>
      </c>
      <c r="D32" s="32">
        <f t="shared" ref="D32:G32" si="5">D17+D20+D28+D29+D30+D31</f>
        <v>14401466.269239793</v>
      </c>
      <c r="E32" s="32">
        <f t="shared" si="5"/>
        <v>14947842.177109167</v>
      </c>
      <c r="F32" s="32">
        <f t="shared" si="5"/>
        <v>18235733.3932584</v>
      </c>
      <c r="G32" s="32">
        <f t="shared" si="5"/>
        <v>19549123.279435825</v>
      </c>
      <c r="H32" s="9"/>
      <c r="I32" s="8"/>
      <c r="J32" s="9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6"/>
      <c r="FW32" s="6"/>
      <c r="FX32" s="6"/>
    </row>
    <row r="33" spans="1:181" s="17" customFormat="1" ht="15.75" x14ac:dyDescent="0.25">
      <c r="A33" s="26" t="s">
        <v>27</v>
      </c>
      <c r="B33" s="27" t="s">
        <v>41</v>
      </c>
      <c r="C33" s="33">
        <f t="shared" ref="C33:G33" si="6">C6+C11+C13+C14+C15+C17+C20+C28+C29+C30+C31</f>
        <v>24169849.741100572</v>
      </c>
      <c r="D33" s="33">
        <f t="shared" si="6"/>
        <v>25160932.689947184</v>
      </c>
      <c r="E33" s="33">
        <f t="shared" si="6"/>
        <v>26066231.615551013</v>
      </c>
      <c r="F33" s="33">
        <f t="shared" si="6"/>
        <v>29470193.423185773</v>
      </c>
      <c r="G33" s="33">
        <f t="shared" si="6"/>
        <v>31430569.526818544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6"/>
      <c r="FW33" s="6"/>
      <c r="FX33" s="6"/>
      <c r="FY33" s="7"/>
    </row>
    <row r="34" spans="1:181" ht="15.75" x14ac:dyDescent="0.25">
      <c r="A34" s="22" t="s">
        <v>43</v>
      </c>
      <c r="B34" s="5" t="s">
        <v>25</v>
      </c>
      <c r="C34" s="4">
        <v>1716948.3994893769</v>
      </c>
      <c r="D34" s="4">
        <v>1958839.3193535015</v>
      </c>
      <c r="E34" s="4">
        <v>2263772.08212446</v>
      </c>
      <c r="F34" s="4">
        <v>2679293.2557065655</v>
      </c>
      <c r="G34" s="4">
        <v>3267215.9771617902</v>
      </c>
      <c r="H34" s="9"/>
      <c r="I34" s="8"/>
      <c r="J34" s="9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</row>
    <row r="35" spans="1:181" ht="15.75" x14ac:dyDescent="0.25">
      <c r="A35" s="22" t="s">
        <v>44</v>
      </c>
      <c r="B35" s="5" t="s">
        <v>24</v>
      </c>
      <c r="C35" s="4">
        <v>1172402</v>
      </c>
      <c r="D35" s="4">
        <v>1434692.2973657362</v>
      </c>
      <c r="E35" s="4">
        <v>1365021.6432297127</v>
      </c>
      <c r="F35" s="4">
        <v>1672852.9003961601</v>
      </c>
      <c r="G35" s="4">
        <v>2044268.6574865321</v>
      </c>
      <c r="H35" s="9"/>
      <c r="I35" s="8"/>
      <c r="J35" s="9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</row>
    <row r="36" spans="1:181" ht="15.75" x14ac:dyDescent="0.25">
      <c r="A36" s="28" t="s">
        <v>45</v>
      </c>
      <c r="B36" s="29" t="s">
        <v>55</v>
      </c>
      <c r="C36" s="32">
        <f>C33+C34-C35</f>
        <v>24714396.140589949</v>
      </c>
      <c r="D36" s="32">
        <f t="shared" ref="D36:G36" si="7">D33+D34-D35</f>
        <v>25685079.71193495</v>
      </c>
      <c r="E36" s="32">
        <f t="shared" si="7"/>
        <v>26964982.054445762</v>
      </c>
      <c r="F36" s="32">
        <f t="shared" si="7"/>
        <v>30476633.778496176</v>
      </c>
      <c r="G36" s="32">
        <f t="shared" si="7"/>
        <v>32653516.846493799</v>
      </c>
      <c r="H36" s="9"/>
      <c r="I36" s="8"/>
      <c r="J36" s="9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</row>
    <row r="37" spans="1:181" ht="15.75" x14ac:dyDescent="0.25">
      <c r="A37" s="22" t="s">
        <v>46</v>
      </c>
      <c r="B37" s="5" t="s">
        <v>42</v>
      </c>
      <c r="C37" s="3">
        <f>GSVA_cur!C37</f>
        <v>1050570</v>
      </c>
      <c r="D37" s="3">
        <f>GSVA_cur!D37</f>
        <v>1067200</v>
      </c>
      <c r="E37" s="3">
        <f>GSVA_cur!E37</f>
        <v>1084080</v>
      </c>
      <c r="F37" s="3">
        <f>GSVA_cur!F37</f>
        <v>1101240</v>
      </c>
      <c r="G37" s="3">
        <f>GSVA_cur!G37</f>
        <v>1118670</v>
      </c>
      <c r="M37" s="6"/>
      <c r="N37" s="6"/>
      <c r="O37" s="6"/>
      <c r="P37" s="6"/>
    </row>
    <row r="38" spans="1:181" ht="15.75" x14ac:dyDescent="0.25">
      <c r="A38" s="28" t="s">
        <v>47</v>
      </c>
      <c r="B38" s="29" t="s">
        <v>58</v>
      </c>
      <c r="C38" s="32">
        <f>C36/C37*1000</f>
        <v>23524.749555565028</v>
      </c>
      <c r="D38" s="32">
        <f t="shared" ref="D38:G38" si="8">D36/D37*1000</f>
        <v>24067.728365756138</v>
      </c>
      <c r="E38" s="32">
        <f t="shared" si="8"/>
        <v>24873.609008971442</v>
      </c>
      <c r="F38" s="32">
        <f t="shared" si="8"/>
        <v>27674.833622549286</v>
      </c>
      <c r="G38" s="32">
        <f t="shared" si="8"/>
        <v>29189.588392013549</v>
      </c>
      <c r="L38" s="8"/>
      <c r="M38" s="8"/>
      <c r="N38" s="8"/>
      <c r="O38" s="8"/>
      <c r="P38" s="8"/>
      <c r="BQ38" s="9"/>
      <c r="BR38" s="9"/>
      <c r="BS38" s="9"/>
      <c r="BT38" s="9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8"/>
  <sheetViews>
    <sheetView zoomScaleNormal="100" zoomScaleSheetLayoutView="100" workbookViewId="0">
      <pane xSplit="2" ySplit="5" topLeftCell="C18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5546875" defaultRowHeight="15" x14ac:dyDescent="0.25"/>
  <cols>
    <col min="1" max="1" width="11" style="2" customWidth="1"/>
    <col min="2" max="2" width="37.28515625" style="2" customWidth="1"/>
    <col min="3" max="5" width="11.28515625" style="2" customWidth="1"/>
    <col min="6" max="6" width="11.28515625" style="7" customWidth="1"/>
    <col min="7" max="7" width="11.85546875" style="6" customWidth="1"/>
    <col min="8" max="8" width="11.28515625" style="7" customWidth="1"/>
    <col min="9" max="9" width="11.7109375" style="6" customWidth="1"/>
    <col min="10" max="10" width="9.140625" style="7" customWidth="1"/>
    <col min="11" max="11" width="10.85546875" style="7" customWidth="1"/>
    <col min="12" max="12" width="10.85546875" style="6" customWidth="1"/>
    <col min="13" max="13" width="11" style="7" customWidth="1"/>
    <col min="14" max="16" width="11.42578125" style="7" customWidth="1"/>
    <col min="17" max="44" width="9.140625" style="7" customWidth="1"/>
    <col min="45" max="45" width="12.42578125" style="7" customWidth="1"/>
    <col min="46" max="67" width="9.140625" style="7" customWidth="1"/>
    <col min="68" max="68" width="12.140625" style="7" customWidth="1"/>
    <col min="69" max="72" width="9.140625" style="7" customWidth="1"/>
    <col min="73" max="77" width="9.140625" style="7" hidden="1" customWidth="1"/>
    <col min="78" max="78" width="9.140625" style="7" customWidth="1"/>
    <col min="79" max="83" width="9.140625" style="7" hidden="1" customWidth="1"/>
    <col min="84" max="84" width="9.140625" style="7" customWidth="1"/>
    <col min="85" max="89" width="9.140625" style="7" hidden="1" customWidth="1"/>
    <col min="90" max="90" width="9.140625" style="7" customWidth="1"/>
    <col min="91" max="95" width="9.140625" style="7" hidden="1" customWidth="1"/>
    <col min="96" max="96" width="9.140625" style="7" customWidth="1"/>
    <col min="97" max="101" width="9.140625" style="7" hidden="1" customWidth="1"/>
    <col min="102" max="102" width="9.140625" style="6" customWidth="1"/>
    <col min="103" max="107" width="9.140625" style="6" hidden="1" customWidth="1"/>
    <col min="108" max="108" width="9.140625" style="6" customWidth="1"/>
    <col min="109" max="113" width="9.140625" style="6" hidden="1" customWidth="1"/>
    <col min="114" max="114" width="9.140625" style="6" customWidth="1"/>
    <col min="115" max="119" width="9.140625" style="6" hidden="1" customWidth="1"/>
    <col min="120" max="120" width="9.140625" style="6" customWidth="1"/>
    <col min="121" max="150" width="9.140625" style="7" customWidth="1"/>
    <col min="151" max="151" width="9.140625" style="7" hidden="1" customWidth="1"/>
    <col min="152" max="159" width="9.140625" style="7" customWidth="1"/>
    <col min="160" max="160" width="9.140625" style="7" hidden="1" customWidth="1"/>
    <col min="161" max="165" width="9.140625" style="7" customWidth="1"/>
    <col min="166" max="166" width="9.140625" style="7" hidden="1" customWidth="1"/>
    <col min="167" max="176" width="9.140625" style="7" customWidth="1"/>
    <col min="177" max="180" width="8.85546875" style="7"/>
    <col min="181" max="181" width="12.7109375" style="7" bestFit="1" customWidth="1"/>
    <col min="182" max="16384" width="8.85546875" style="2"/>
  </cols>
  <sheetData>
    <row r="1" spans="1:181" ht="21" x14ac:dyDescent="0.35">
      <c r="A1" s="2" t="s">
        <v>53</v>
      </c>
      <c r="B1" s="31" t="s">
        <v>66</v>
      </c>
      <c r="F1" s="7" t="s">
        <v>67</v>
      </c>
      <c r="K1" s="8"/>
    </row>
    <row r="2" spans="1:181" ht="15.75" x14ac:dyDescent="0.25">
      <c r="A2" s="12" t="s">
        <v>50</v>
      </c>
    </row>
    <row r="3" spans="1:181" ht="15.75" x14ac:dyDescent="0.25">
      <c r="A3" s="12"/>
    </row>
    <row r="4" spans="1:181" ht="15.75" x14ac:dyDescent="0.25">
      <c r="A4" s="12"/>
      <c r="E4" s="11"/>
      <c r="F4" s="11" t="s">
        <v>57</v>
      </c>
    </row>
    <row r="5" spans="1:181" ht="15.75" x14ac:dyDescent="0.25">
      <c r="A5" s="13" t="s">
        <v>0</v>
      </c>
      <c r="B5" s="14" t="s">
        <v>1</v>
      </c>
      <c r="C5" s="3" t="s">
        <v>21</v>
      </c>
      <c r="D5" s="3" t="s">
        <v>22</v>
      </c>
      <c r="E5" s="3" t="s">
        <v>23</v>
      </c>
      <c r="F5" s="3" t="s">
        <v>56</v>
      </c>
      <c r="G5" s="30" t="s">
        <v>65</v>
      </c>
    </row>
    <row r="6" spans="1:181" s="17" customFormat="1" ht="15.75" x14ac:dyDescent="0.25">
      <c r="A6" s="15" t="s">
        <v>26</v>
      </c>
      <c r="B6" s="16" t="s">
        <v>2</v>
      </c>
      <c r="C6" s="1">
        <f>SUM(C7:C10)</f>
        <v>5785164.8836538931</v>
      </c>
      <c r="D6" s="1">
        <f t="shared" ref="D6:G6" si="0">SUM(D7:D10)</f>
        <v>7180168.9975151103</v>
      </c>
      <c r="E6" s="1">
        <f t="shared" si="0"/>
        <v>6787446.1164244739</v>
      </c>
      <c r="F6" s="1">
        <f t="shared" si="0"/>
        <v>7290785.9643007116</v>
      </c>
      <c r="G6" s="1">
        <f t="shared" si="0"/>
        <v>7367132.4558866341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6"/>
      <c r="FW6" s="6"/>
      <c r="FX6" s="6"/>
      <c r="FY6" s="7"/>
    </row>
    <row r="7" spans="1:181" ht="15.75" x14ac:dyDescent="0.25">
      <c r="A7" s="18">
        <v>1.1000000000000001</v>
      </c>
      <c r="B7" s="19" t="s">
        <v>59</v>
      </c>
      <c r="C7" s="4">
        <v>3905313.8293962758</v>
      </c>
      <c r="D7" s="4">
        <v>4924825.9191903519</v>
      </c>
      <c r="E7" s="4">
        <v>4032046.7723673517</v>
      </c>
      <c r="F7" s="4">
        <v>4134898.0811875137</v>
      </c>
      <c r="G7" s="4">
        <v>3967980.3161629084</v>
      </c>
      <c r="H7" s="9"/>
      <c r="I7" s="8"/>
      <c r="J7" s="9"/>
      <c r="K7" s="9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6"/>
      <c r="FW7" s="6"/>
      <c r="FX7" s="6"/>
    </row>
    <row r="8" spans="1:181" ht="15.75" x14ac:dyDescent="0.25">
      <c r="A8" s="18">
        <v>1.2</v>
      </c>
      <c r="B8" s="19" t="s">
        <v>60</v>
      </c>
      <c r="C8" s="4">
        <v>1179519.9947011655</v>
      </c>
      <c r="D8" s="4">
        <v>1452472.5409834122</v>
      </c>
      <c r="E8" s="4">
        <v>1797535.4425843169</v>
      </c>
      <c r="F8" s="4">
        <v>2023979.0296500304</v>
      </c>
      <c r="G8" s="4">
        <v>2207051.9491315628</v>
      </c>
      <c r="H8" s="9"/>
      <c r="I8" s="8"/>
      <c r="J8" s="9"/>
      <c r="K8" s="9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6"/>
      <c r="FW8" s="6"/>
      <c r="FX8" s="6"/>
    </row>
    <row r="9" spans="1:181" ht="15.75" x14ac:dyDescent="0.25">
      <c r="A9" s="18">
        <v>1.3</v>
      </c>
      <c r="B9" s="19" t="s">
        <v>61</v>
      </c>
      <c r="C9" s="4">
        <v>414085.87787035201</v>
      </c>
      <c r="D9" s="4">
        <v>451964.25929720863</v>
      </c>
      <c r="E9" s="4">
        <v>495321.84985009028</v>
      </c>
      <c r="F9" s="4">
        <v>543775.49993141717</v>
      </c>
      <c r="G9" s="4">
        <v>584042.48289183958</v>
      </c>
      <c r="H9" s="9"/>
      <c r="I9" s="8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6"/>
      <c r="FW9" s="6"/>
      <c r="FX9" s="6"/>
    </row>
    <row r="10" spans="1:181" ht="15.75" x14ac:dyDescent="0.25">
      <c r="A10" s="18">
        <v>1.4</v>
      </c>
      <c r="B10" s="19" t="s">
        <v>62</v>
      </c>
      <c r="C10" s="4">
        <v>286245.18168609997</v>
      </c>
      <c r="D10" s="4">
        <v>350906.27804413752</v>
      </c>
      <c r="E10" s="4">
        <v>462542.05162271508</v>
      </c>
      <c r="F10" s="4">
        <v>588133.35353175004</v>
      </c>
      <c r="G10" s="4">
        <v>608057.70770032238</v>
      </c>
      <c r="H10" s="9"/>
      <c r="I10" s="8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6"/>
      <c r="FW10" s="6"/>
      <c r="FX10" s="6"/>
    </row>
    <row r="11" spans="1:181" ht="15.75" x14ac:dyDescent="0.25">
      <c r="A11" s="20" t="s">
        <v>31</v>
      </c>
      <c r="B11" s="19" t="s">
        <v>3</v>
      </c>
      <c r="C11" s="4">
        <v>17365.161910799034</v>
      </c>
      <c r="D11" s="4">
        <v>20329.983460153202</v>
      </c>
      <c r="E11" s="4">
        <v>129139.00393910836</v>
      </c>
      <c r="F11" s="4">
        <v>57420.432951318391</v>
      </c>
      <c r="G11" s="4">
        <v>56782.516854180758</v>
      </c>
      <c r="H11" s="9"/>
      <c r="I11" s="8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6"/>
      <c r="FW11" s="6"/>
      <c r="FX11" s="6"/>
    </row>
    <row r="12" spans="1:181" ht="15.75" x14ac:dyDescent="0.25">
      <c r="A12" s="24"/>
      <c r="B12" s="25" t="s">
        <v>28</v>
      </c>
      <c r="C12" s="32">
        <f>C6+C11</f>
        <v>5802530.0455646925</v>
      </c>
      <c r="D12" s="32">
        <f t="shared" ref="D12:G12" si="1">D6+D11</f>
        <v>7200498.9809752638</v>
      </c>
      <c r="E12" s="32">
        <f t="shared" si="1"/>
        <v>6916585.1203635819</v>
      </c>
      <c r="F12" s="32">
        <f t="shared" si="1"/>
        <v>7348206.3972520297</v>
      </c>
      <c r="G12" s="32">
        <f t="shared" si="1"/>
        <v>7423914.972740815</v>
      </c>
      <c r="H12" s="9"/>
      <c r="I12" s="8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6"/>
      <c r="FW12" s="6"/>
      <c r="FX12" s="6"/>
    </row>
    <row r="13" spans="1:181" s="17" customFormat="1" ht="15.75" x14ac:dyDescent="0.25">
      <c r="A13" s="15" t="s">
        <v>32</v>
      </c>
      <c r="B13" s="16" t="s">
        <v>4</v>
      </c>
      <c r="C13" s="1">
        <v>1268069.1934122564</v>
      </c>
      <c r="D13" s="1">
        <v>844984.87422511063</v>
      </c>
      <c r="E13" s="1">
        <v>1907324.3573147808</v>
      </c>
      <c r="F13" s="1">
        <v>1972904.3832516852</v>
      </c>
      <c r="G13" s="1">
        <v>2653966.1852642731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6"/>
      <c r="FW13" s="6"/>
      <c r="FX13" s="6"/>
      <c r="FY13" s="7"/>
    </row>
    <row r="14" spans="1:181" ht="30" x14ac:dyDescent="0.25">
      <c r="A14" s="20" t="s">
        <v>33</v>
      </c>
      <c r="B14" s="19" t="s">
        <v>5</v>
      </c>
      <c r="C14" s="1">
        <v>243117.63761964731</v>
      </c>
      <c r="D14" s="1">
        <v>289184.67464877089</v>
      </c>
      <c r="E14" s="1">
        <v>255380.0968</v>
      </c>
      <c r="F14" s="1">
        <v>223459.36840000004</v>
      </c>
      <c r="G14" s="1">
        <v>229125.32744524852</v>
      </c>
      <c r="H14" s="9"/>
      <c r="I14" s="8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8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8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8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6"/>
      <c r="FW14" s="6"/>
      <c r="FX14" s="6"/>
    </row>
    <row r="15" spans="1:181" ht="15.75" x14ac:dyDescent="0.25">
      <c r="A15" s="20" t="s">
        <v>34</v>
      </c>
      <c r="B15" s="19" t="s">
        <v>6</v>
      </c>
      <c r="C15" s="1">
        <v>2576408.2699767421</v>
      </c>
      <c r="D15" s="1">
        <v>2637177.6481367447</v>
      </c>
      <c r="E15" s="1">
        <v>2990936.9117061207</v>
      </c>
      <c r="F15" s="1">
        <v>3245935.7249325141</v>
      </c>
      <c r="G15" s="1">
        <v>3443245.5885196999</v>
      </c>
      <c r="H15" s="9"/>
      <c r="I15" s="8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8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8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8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6"/>
      <c r="FW15" s="6"/>
      <c r="FX15" s="6"/>
    </row>
    <row r="16" spans="1:181" ht="15.75" x14ac:dyDescent="0.25">
      <c r="A16" s="24"/>
      <c r="B16" s="25" t="s">
        <v>29</v>
      </c>
      <c r="C16" s="32">
        <f>+C13+C14+C15</f>
        <v>4087595.1010086457</v>
      </c>
      <c r="D16" s="32">
        <f t="shared" ref="D16:G16" si="2">+D13+D14+D15</f>
        <v>3771347.1970106261</v>
      </c>
      <c r="E16" s="32">
        <f t="shared" si="2"/>
        <v>5153641.3658209015</v>
      </c>
      <c r="F16" s="32">
        <f t="shared" si="2"/>
        <v>5442299.4765841998</v>
      </c>
      <c r="G16" s="32">
        <f t="shared" si="2"/>
        <v>6326337.1012292216</v>
      </c>
      <c r="H16" s="9"/>
      <c r="I16" s="8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8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8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8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6"/>
      <c r="FW16" s="6"/>
      <c r="FX16" s="6"/>
    </row>
    <row r="17" spans="1:181" s="17" customFormat="1" ht="15.75" x14ac:dyDescent="0.25">
      <c r="A17" s="15" t="s">
        <v>35</v>
      </c>
      <c r="B17" s="16" t="s">
        <v>7</v>
      </c>
      <c r="C17" s="1">
        <f>C18+C19</f>
        <v>4325612.1029920233</v>
      </c>
      <c r="D17" s="1">
        <f t="shared" ref="D17:G17" si="3">D18+D19</f>
        <v>5095231.4086576644</v>
      </c>
      <c r="E17" s="1">
        <f t="shared" si="3"/>
        <v>5108677.1867613448</v>
      </c>
      <c r="F17" s="1">
        <f t="shared" si="3"/>
        <v>7340114.68851713</v>
      </c>
      <c r="G17" s="1">
        <f t="shared" si="3"/>
        <v>8669996.7368055675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6"/>
      <c r="FW17" s="6"/>
      <c r="FX17" s="6"/>
      <c r="FY17" s="7"/>
    </row>
    <row r="18" spans="1:181" ht="15.75" x14ac:dyDescent="0.25">
      <c r="A18" s="18">
        <v>6.1</v>
      </c>
      <c r="B18" s="19" t="s">
        <v>8</v>
      </c>
      <c r="C18" s="4">
        <v>4056408.9949520864</v>
      </c>
      <c r="D18" s="4">
        <v>4799778.6956188744</v>
      </c>
      <c r="E18" s="4">
        <v>4792556.8706999999</v>
      </c>
      <c r="F18" s="4">
        <v>6989627.1739999996</v>
      </c>
      <c r="G18" s="4">
        <v>8281984.0364547493</v>
      </c>
      <c r="H18" s="9"/>
      <c r="I18" s="8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6"/>
      <c r="FW18" s="6"/>
      <c r="FX18" s="6"/>
    </row>
    <row r="19" spans="1:181" ht="15.75" x14ac:dyDescent="0.25">
      <c r="A19" s="18">
        <v>6.2</v>
      </c>
      <c r="B19" s="19" t="s">
        <v>9</v>
      </c>
      <c r="C19" s="4">
        <v>269203.10803993687</v>
      </c>
      <c r="D19" s="4">
        <v>295452.71303878981</v>
      </c>
      <c r="E19" s="4">
        <v>316120.31606134516</v>
      </c>
      <c r="F19" s="4">
        <v>350487.51451712992</v>
      </c>
      <c r="G19" s="4">
        <v>388012.70035081904</v>
      </c>
      <c r="H19" s="9"/>
      <c r="I19" s="8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6"/>
      <c r="FW19" s="6"/>
      <c r="FX19" s="6"/>
    </row>
    <row r="20" spans="1:181" s="17" customFormat="1" ht="30" x14ac:dyDescent="0.25">
      <c r="A20" s="21" t="s">
        <v>36</v>
      </c>
      <c r="B20" s="23" t="s">
        <v>10</v>
      </c>
      <c r="C20" s="1">
        <f>SUM(C21:C27)</f>
        <v>1484506.5533634666</v>
      </c>
      <c r="D20" s="1">
        <f t="shared" ref="D20:G20" si="4">SUM(D21:D27)</f>
        <v>1861195.8891407172</v>
      </c>
      <c r="E20" s="1">
        <f t="shared" si="4"/>
        <v>2253007.5989448512</v>
      </c>
      <c r="F20" s="1">
        <f t="shared" si="4"/>
        <v>2608448.2236560932</v>
      </c>
      <c r="G20" s="1">
        <f t="shared" si="4"/>
        <v>3065044.6392989997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6"/>
      <c r="FW20" s="6"/>
      <c r="FX20" s="6"/>
      <c r="FY20" s="7"/>
    </row>
    <row r="21" spans="1:181" ht="15.75" x14ac:dyDescent="0.25">
      <c r="A21" s="18">
        <v>7.1</v>
      </c>
      <c r="B21" s="19" t="s">
        <v>11</v>
      </c>
      <c r="C21" s="4">
        <v>202241.06802183919</v>
      </c>
      <c r="D21" s="4">
        <v>255826.36249358239</v>
      </c>
      <c r="E21" s="4">
        <v>299577.62390485144</v>
      </c>
      <c r="F21" s="4">
        <v>352458.96287609311</v>
      </c>
      <c r="G21" s="4">
        <v>419337.76587979781</v>
      </c>
      <c r="H21" s="9"/>
      <c r="I21" s="8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6"/>
      <c r="FW21" s="6"/>
      <c r="FX21" s="6"/>
    </row>
    <row r="22" spans="1:181" ht="15.75" x14ac:dyDescent="0.25">
      <c r="A22" s="18">
        <v>7.2</v>
      </c>
      <c r="B22" s="19" t="s">
        <v>12</v>
      </c>
      <c r="C22" s="4">
        <v>758154.00339168578</v>
      </c>
      <c r="D22" s="4">
        <v>977094.25011613534</v>
      </c>
      <c r="E22" s="4">
        <v>1228187.4735999999</v>
      </c>
      <c r="F22" s="4">
        <v>1454264.9088000001</v>
      </c>
      <c r="G22" s="4">
        <v>1703749.4896270921</v>
      </c>
      <c r="H22" s="9"/>
      <c r="I22" s="8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6"/>
      <c r="FW22" s="6"/>
      <c r="FX22" s="6"/>
    </row>
    <row r="23" spans="1:181" ht="15.75" x14ac:dyDescent="0.25">
      <c r="A23" s="18">
        <v>7.3</v>
      </c>
      <c r="B23" s="19" t="s">
        <v>13</v>
      </c>
      <c r="C23" s="4">
        <v>4366.9268081805067</v>
      </c>
      <c r="D23" s="4">
        <v>1964.5317560244989</v>
      </c>
      <c r="E23" s="4">
        <v>959.75680000000011</v>
      </c>
      <c r="F23" s="4">
        <v>1410.9079999999999</v>
      </c>
      <c r="G23" s="4">
        <v>1328.3707436566499</v>
      </c>
      <c r="H23" s="9"/>
      <c r="I23" s="8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6"/>
      <c r="FW23" s="6"/>
      <c r="FX23" s="6"/>
    </row>
    <row r="24" spans="1:181" ht="15.75" x14ac:dyDescent="0.25">
      <c r="A24" s="18">
        <v>7.4</v>
      </c>
      <c r="B24" s="19" t="s">
        <v>14</v>
      </c>
      <c r="C24" s="4">
        <v>1476.3676920166145</v>
      </c>
      <c r="D24" s="4">
        <v>4043.9853778556094</v>
      </c>
      <c r="E24" s="4">
        <v>2226.4143999999997</v>
      </c>
      <c r="F24" s="4">
        <v>10886.111000000001</v>
      </c>
      <c r="G24" s="4">
        <v>10612.030735055681</v>
      </c>
      <c r="H24" s="9"/>
      <c r="I24" s="8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6"/>
      <c r="FW24" s="6"/>
      <c r="FX24" s="6"/>
    </row>
    <row r="25" spans="1:181" ht="15.75" x14ac:dyDescent="0.25">
      <c r="A25" s="18">
        <v>7.5</v>
      </c>
      <c r="B25" s="19" t="s">
        <v>15</v>
      </c>
      <c r="C25" s="4">
        <v>76053.934555788699</v>
      </c>
      <c r="D25" s="4">
        <v>97147.380301175683</v>
      </c>
      <c r="E25" s="4">
        <v>123260.27840000001</v>
      </c>
      <c r="F25" s="4">
        <v>146597.20000000001</v>
      </c>
      <c r="G25" s="4">
        <v>172688.49457323822</v>
      </c>
      <c r="H25" s="9"/>
      <c r="I25" s="8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6"/>
      <c r="FW25" s="6"/>
      <c r="FX25" s="6"/>
    </row>
    <row r="26" spans="1:181" ht="15.75" x14ac:dyDescent="0.25">
      <c r="A26" s="18">
        <v>7.6</v>
      </c>
      <c r="B26" s="19" t="s">
        <v>16</v>
      </c>
      <c r="C26" s="4">
        <v>6334.8239999999996</v>
      </c>
      <c r="D26" s="4">
        <v>7354.9267716126196</v>
      </c>
      <c r="E26" s="4">
        <v>7152.9865000000018</v>
      </c>
      <c r="F26" s="4">
        <v>8880.16</v>
      </c>
      <c r="G26" s="4">
        <v>8704.5789087824451</v>
      </c>
      <c r="H26" s="9"/>
      <c r="I26" s="8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6"/>
      <c r="FW26" s="6"/>
      <c r="FX26" s="6"/>
    </row>
    <row r="27" spans="1:181" ht="30" x14ac:dyDescent="0.25">
      <c r="A27" s="18">
        <v>7.7</v>
      </c>
      <c r="B27" s="19" t="s">
        <v>17</v>
      </c>
      <c r="C27" s="4">
        <v>435879.42889395583</v>
      </c>
      <c r="D27" s="4">
        <v>517764.45232433104</v>
      </c>
      <c r="E27" s="4">
        <v>591643.06533999997</v>
      </c>
      <c r="F27" s="4">
        <v>633949.97298000008</v>
      </c>
      <c r="G27" s="4">
        <v>748623.90883137728</v>
      </c>
      <c r="H27" s="9"/>
      <c r="I27" s="8"/>
      <c r="J27" s="9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6"/>
      <c r="FW27" s="6"/>
      <c r="FX27" s="6"/>
    </row>
    <row r="28" spans="1:181" ht="15.75" x14ac:dyDescent="0.25">
      <c r="A28" s="20" t="s">
        <v>37</v>
      </c>
      <c r="B28" s="19" t="s">
        <v>18</v>
      </c>
      <c r="C28" s="4">
        <v>869974</v>
      </c>
      <c r="D28" s="4">
        <v>960103.00000000012</v>
      </c>
      <c r="E28" s="4">
        <v>1103526</v>
      </c>
      <c r="F28" s="4">
        <v>1156551</v>
      </c>
      <c r="G28" s="4">
        <v>1212900.2326397677</v>
      </c>
      <c r="H28" s="9"/>
      <c r="I28" s="8"/>
      <c r="J28" s="9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6"/>
      <c r="FW28" s="6"/>
      <c r="FX28" s="6"/>
    </row>
    <row r="29" spans="1:181" ht="30" x14ac:dyDescent="0.25">
      <c r="A29" s="20" t="s">
        <v>38</v>
      </c>
      <c r="B29" s="19" t="s">
        <v>19</v>
      </c>
      <c r="C29" s="4">
        <v>2529778.6454598079</v>
      </c>
      <c r="D29" s="4">
        <v>2802546.6053977278</v>
      </c>
      <c r="E29" s="4">
        <v>3092201.5822670138</v>
      </c>
      <c r="F29" s="4">
        <v>3329232.663890765</v>
      </c>
      <c r="G29" s="4">
        <v>3622244.0320893866</v>
      </c>
      <c r="H29" s="9"/>
      <c r="I29" s="8"/>
      <c r="J29" s="9"/>
      <c r="K29" s="9"/>
      <c r="L29" s="8"/>
      <c r="M29" s="10"/>
      <c r="N29" s="10"/>
      <c r="O29" s="10"/>
      <c r="P29" s="10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6"/>
      <c r="FW29" s="6"/>
      <c r="FX29" s="6"/>
    </row>
    <row r="30" spans="1:181" ht="15.75" x14ac:dyDescent="0.25">
      <c r="A30" s="20" t="s">
        <v>39</v>
      </c>
      <c r="B30" s="19" t="s">
        <v>54</v>
      </c>
      <c r="C30" s="4">
        <v>1048515.5578047771</v>
      </c>
      <c r="D30" s="4">
        <v>1148981</v>
      </c>
      <c r="E30" s="4">
        <v>1233853</v>
      </c>
      <c r="F30" s="4">
        <v>1661268</v>
      </c>
      <c r="G30" s="4">
        <v>1670453.6270339696</v>
      </c>
      <c r="H30" s="9"/>
      <c r="I30" s="8"/>
      <c r="J30" s="9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6"/>
      <c r="FW30" s="6"/>
      <c r="FX30" s="6"/>
    </row>
    <row r="31" spans="1:181" ht="15.75" x14ac:dyDescent="0.25">
      <c r="A31" s="20" t="s">
        <v>40</v>
      </c>
      <c r="B31" s="19" t="s">
        <v>20</v>
      </c>
      <c r="C31" s="4">
        <v>2156685.5288618426</v>
      </c>
      <c r="D31" s="4">
        <v>2725898.0585920722</v>
      </c>
      <c r="E31" s="4">
        <v>3311189.4905025992</v>
      </c>
      <c r="F31" s="4">
        <v>4463837.409796779</v>
      </c>
      <c r="G31" s="4">
        <v>4709036.4806091664</v>
      </c>
      <c r="H31" s="9"/>
      <c r="I31" s="8"/>
      <c r="J31" s="9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6"/>
      <c r="FW31" s="6"/>
      <c r="FX31" s="6"/>
    </row>
    <row r="32" spans="1:181" ht="15.75" x14ac:dyDescent="0.25">
      <c r="A32" s="24"/>
      <c r="B32" s="25" t="s">
        <v>30</v>
      </c>
      <c r="C32" s="32">
        <f>C17+C20+C28+C29+C30+C31</f>
        <v>12415072.388481917</v>
      </c>
      <c r="D32" s="32">
        <f t="shared" ref="D32:G32" si="5">D17+D20+D28+D29+D30+D31</f>
        <v>14593955.961788181</v>
      </c>
      <c r="E32" s="32">
        <f t="shared" si="5"/>
        <v>16102454.85847581</v>
      </c>
      <c r="F32" s="32">
        <f t="shared" si="5"/>
        <v>20559451.985860765</v>
      </c>
      <c r="G32" s="32">
        <f t="shared" si="5"/>
        <v>22949675.748476859</v>
      </c>
      <c r="H32" s="9"/>
      <c r="I32" s="8"/>
      <c r="J32" s="9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6"/>
      <c r="FW32" s="6"/>
      <c r="FX32" s="6"/>
    </row>
    <row r="33" spans="1:181" s="17" customFormat="1" ht="15.75" x14ac:dyDescent="0.25">
      <c r="A33" s="26" t="s">
        <v>27</v>
      </c>
      <c r="B33" s="27" t="s">
        <v>51</v>
      </c>
      <c r="C33" s="33">
        <f t="shared" ref="C33:G33" si="6">C6+C11+C13+C14+C15+C17+C20+C28+C29+C30+C31</f>
        <v>22305197.535055257</v>
      </c>
      <c r="D33" s="33">
        <f t="shared" si="6"/>
        <v>25565802.139774073</v>
      </c>
      <c r="E33" s="33">
        <f t="shared" si="6"/>
        <v>28172681.34466029</v>
      </c>
      <c r="F33" s="33">
        <f t="shared" si="6"/>
        <v>33349957.859696992</v>
      </c>
      <c r="G33" s="33">
        <f t="shared" si="6"/>
        <v>36699927.822446898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6"/>
      <c r="FW33" s="6"/>
      <c r="FX33" s="6"/>
      <c r="FY33" s="7"/>
    </row>
    <row r="34" spans="1:181" ht="15.75" x14ac:dyDescent="0.25">
      <c r="A34" s="22" t="s">
        <v>43</v>
      </c>
      <c r="B34" s="5" t="s">
        <v>25</v>
      </c>
      <c r="C34" s="4">
        <f>GSVA_cur!C34</f>
        <v>1716948.3994893769</v>
      </c>
      <c r="D34" s="4">
        <f>GSVA_cur!D34</f>
        <v>2118543.8162362869</v>
      </c>
      <c r="E34" s="4">
        <f>GSVA_cur!E34</f>
        <v>2623560.7872949191</v>
      </c>
      <c r="F34" s="4">
        <f>GSVA_cur!F34</f>
        <v>3213546.3029265413</v>
      </c>
      <c r="G34" s="4">
        <f>GSVA_cur!G34</f>
        <v>4067111.0855333218</v>
      </c>
      <c r="H34" s="9"/>
      <c r="I34" s="8"/>
      <c r="J34" s="9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</row>
    <row r="35" spans="1:181" ht="15.75" x14ac:dyDescent="0.25">
      <c r="A35" s="22" t="s">
        <v>44</v>
      </c>
      <c r="B35" s="5" t="s">
        <v>24</v>
      </c>
      <c r="C35" s="4">
        <f>GSVA_cur!C35</f>
        <v>1172402</v>
      </c>
      <c r="D35" s="4">
        <f>GSVA_cur!D35</f>
        <v>1551663</v>
      </c>
      <c r="E35" s="4">
        <f>GSVA_cur!E35</f>
        <v>1581969</v>
      </c>
      <c r="F35" s="4">
        <f>GSVA_cur!F35</f>
        <v>2006421</v>
      </c>
      <c r="G35" s="4">
        <f>GSVA_cur!G35</f>
        <v>2544756.0788112786</v>
      </c>
      <c r="H35" s="9"/>
      <c r="I35" s="8"/>
      <c r="J35" s="9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</row>
    <row r="36" spans="1:181" ht="15.75" x14ac:dyDescent="0.25">
      <c r="A36" s="28" t="s">
        <v>45</v>
      </c>
      <c r="B36" s="29" t="s">
        <v>63</v>
      </c>
      <c r="C36" s="32">
        <f>C33+C34-C35</f>
        <v>22849743.934544634</v>
      </c>
      <c r="D36" s="32">
        <f t="shared" ref="D36:G36" si="7">D33+D34-D35</f>
        <v>26132682.95601036</v>
      </c>
      <c r="E36" s="32">
        <f t="shared" si="7"/>
        <v>29214273.13195521</v>
      </c>
      <c r="F36" s="32">
        <f t="shared" si="7"/>
        <v>34557083.162623532</v>
      </c>
      <c r="G36" s="32">
        <f t="shared" si="7"/>
        <v>38222282.829168938</v>
      </c>
      <c r="H36" s="9"/>
      <c r="I36" s="8"/>
      <c r="J36" s="9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</row>
    <row r="37" spans="1:181" ht="15.75" x14ac:dyDescent="0.25">
      <c r="A37" s="22" t="s">
        <v>46</v>
      </c>
      <c r="B37" s="5" t="s">
        <v>42</v>
      </c>
      <c r="C37" s="4">
        <f>GSVA_cur!C37</f>
        <v>1050570</v>
      </c>
      <c r="D37" s="4">
        <f>GSVA_cur!D37</f>
        <v>1067200</v>
      </c>
      <c r="E37" s="4">
        <f>GSVA_cur!E37</f>
        <v>1084080</v>
      </c>
      <c r="F37" s="4">
        <f>GSVA_cur!F37</f>
        <v>1101240</v>
      </c>
      <c r="G37" s="4">
        <f>GSVA_cur!G37</f>
        <v>1118670</v>
      </c>
      <c r="M37" s="6"/>
      <c r="N37" s="6"/>
      <c r="O37" s="6"/>
      <c r="P37" s="6"/>
    </row>
    <row r="38" spans="1:181" ht="15.75" x14ac:dyDescent="0.25">
      <c r="A38" s="28" t="s">
        <v>47</v>
      </c>
      <c r="B38" s="29" t="s">
        <v>64</v>
      </c>
      <c r="C38" s="32">
        <f>C36/C37*1000</f>
        <v>21749.853826536677</v>
      </c>
      <c r="D38" s="32">
        <f t="shared" ref="D38:G38" si="8">D36/D37*1000</f>
        <v>24487.146697910757</v>
      </c>
      <c r="E38" s="32">
        <f t="shared" si="8"/>
        <v>26948.447653268402</v>
      </c>
      <c r="F38" s="32">
        <f t="shared" si="8"/>
        <v>31380.156153630029</v>
      </c>
      <c r="G38" s="32">
        <f t="shared" si="8"/>
        <v>34167.612279911809</v>
      </c>
      <c r="L38" s="8"/>
      <c r="M38" s="8"/>
      <c r="N38" s="8"/>
      <c r="O38" s="8"/>
      <c r="P38" s="8"/>
      <c r="BQ38" s="9"/>
      <c r="BR38" s="9"/>
      <c r="BS38" s="9"/>
      <c r="BT38" s="9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8"/>
  <sheetViews>
    <sheetView zoomScaleNormal="100" zoomScaleSheetLayoutView="100" workbookViewId="0">
      <pane xSplit="2" ySplit="5" topLeftCell="C15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5546875" defaultRowHeight="15" x14ac:dyDescent="0.25"/>
  <cols>
    <col min="1" max="1" width="11" style="2" customWidth="1"/>
    <col min="2" max="2" width="36.85546875" style="2" customWidth="1"/>
    <col min="3" max="5" width="10.85546875" style="2" customWidth="1"/>
    <col min="6" max="6" width="10.85546875" style="7" customWidth="1"/>
    <col min="7" max="7" width="11.85546875" style="6" customWidth="1"/>
    <col min="8" max="8" width="11.28515625" style="7" customWidth="1"/>
    <col min="9" max="9" width="11.7109375" style="6" customWidth="1"/>
    <col min="10" max="10" width="9.140625" style="7" customWidth="1"/>
    <col min="11" max="11" width="10.85546875" style="7" customWidth="1"/>
    <col min="12" max="12" width="10.85546875" style="6" customWidth="1"/>
    <col min="13" max="13" width="11" style="7" customWidth="1"/>
    <col min="14" max="16" width="11.42578125" style="7" customWidth="1"/>
    <col min="17" max="44" width="9.140625" style="7" customWidth="1"/>
    <col min="45" max="45" width="12.42578125" style="7" customWidth="1"/>
    <col min="46" max="67" width="9.140625" style="7" customWidth="1"/>
    <col min="68" max="68" width="12.140625" style="7" customWidth="1"/>
    <col min="69" max="72" width="9.140625" style="7" customWidth="1"/>
    <col min="73" max="77" width="9.140625" style="7" hidden="1" customWidth="1"/>
    <col min="78" max="78" width="9.140625" style="7" customWidth="1"/>
    <col min="79" max="83" width="9.140625" style="7" hidden="1" customWidth="1"/>
    <col min="84" max="84" width="9.140625" style="7" customWidth="1"/>
    <col min="85" max="89" width="9.140625" style="7" hidden="1" customWidth="1"/>
    <col min="90" max="90" width="9.140625" style="7" customWidth="1"/>
    <col min="91" max="95" width="9.140625" style="7" hidden="1" customWidth="1"/>
    <col min="96" max="96" width="9.140625" style="7" customWidth="1"/>
    <col min="97" max="101" width="9.140625" style="7" hidden="1" customWidth="1"/>
    <col min="102" max="102" width="9.140625" style="6" customWidth="1"/>
    <col min="103" max="107" width="9.140625" style="6" hidden="1" customWidth="1"/>
    <col min="108" max="108" width="9.140625" style="6" customWidth="1"/>
    <col min="109" max="113" width="9.140625" style="6" hidden="1" customWidth="1"/>
    <col min="114" max="114" width="9.140625" style="6" customWidth="1"/>
    <col min="115" max="119" width="9.140625" style="6" hidden="1" customWidth="1"/>
    <col min="120" max="120" width="9.140625" style="6" customWidth="1"/>
    <col min="121" max="150" width="9.140625" style="7" customWidth="1"/>
    <col min="151" max="151" width="9.140625" style="7" hidden="1" customWidth="1"/>
    <col min="152" max="159" width="9.140625" style="7" customWidth="1"/>
    <col min="160" max="160" width="9.140625" style="7" hidden="1" customWidth="1"/>
    <col min="161" max="165" width="9.140625" style="7" customWidth="1"/>
    <col min="166" max="166" width="9.140625" style="7" hidden="1" customWidth="1"/>
    <col min="167" max="176" width="9.140625" style="7" customWidth="1"/>
    <col min="177" max="180" width="8.85546875" style="7"/>
    <col min="181" max="181" width="12.7109375" style="7" bestFit="1" customWidth="1"/>
    <col min="182" max="16384" width="8.85546875" style="2"/>
  </cols>
  <sheetData>
    <row r="1" spans="1:181" ht="21" x14ac:dyDescent="0.35">
      <c r="A1" s="2" t="s">
        <v>53</v>
      </c>
      <c r="B1" s="31" t="s">
        <v>66</v>
      </c>
      <c r="F1" s="7" t="s">
        <v>67</v>
      </c>
      <c r="K1" s="8"/>
    </row>
    <row r="2" spans="1:181" ht="15.75" x14ac:dyDescent="0.25">
      <c r="A2" s="12" t="s">
        <v>52</v>
      </c>
    </row>
    <row r="3" spans="1:181" ht="15.75" x14ac:dyDescent="0.25">
      <c r="A3" s="12"/>
    </row>
    <row r="4" spans="1:181" ht="15.75" x14ac:dyDescent="0.25">
      <c r="A4" s="12"/>
      <c r="E4" s="11"/>
      <c r="F4" s="11" t="s">
        <v>57</v>
      </c>
    </row>
    <row r="5" spans="1:181" ht="15.75" x14ac:dyDescent="0.25">
      <c r="A5" s="13" t="s">
        <v>0</v>
      </c>
      <c r="B5" s="14" t="s">
        <v>1</v>
      </c>
      <c r="C5" s="3" t="s">
        <v>21</v>
      </c>
      <c r="D5" s="3" t="s">
        <v>22</v>
      </c>
      <c r="E5" s="3" t="s">
        <v>23</v>
      </c>
      <c r="F5" s="3" t="s">
        <v>56</v>
      </c>
      <c r="G5" s="30" t="s">
        <v>65</v>
      </c>
    </row>
    <row r="6" spans="1:181" s="17" customFormat="1" ht="15.75" x14ac:dyDescent="0.25">
      <c r="A6" s="15" t="s">
        <v>26</v>
      </c>
      <c r="B6" s="16" t="s">
        <v>2</v>
      </c>
      <c r="C6" s="1">
        <f>SUM(C7:C10)</f>
        <v>5785164.887318884</v>
      </c>
      <c r="D6" s="1">
        <f t="shared" ref="D6:G6" si="0">SUM(D7:D10)</f>
        <v>6349085.3711276846</v>
      </c>
      <c r="E6" s="1">
        <f t="shared" si="0"/>
        <v>5448680.4915301865</v>
      </c>
      <c r="F6" s="1">
        <f t="shared" si="0"/>
        <v>5431820.8451630799</v>
      </c>
      <c r="G6" s="1">
        <f t="shared" si="0"/>
        <v>5338414.7713391036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6"/>
      <c r="FW6" s="6"/>
      <c r="FX6" s="6"/>
      <c r="FY6" s="7"/>
    </row>
    <row r="7" spans="1:181" ht="15.75" x14ac:dyDescent="0.25">
      <c r="A7" s="18">
        <v>1.1000000000000001</v>
      </c>
      <c r="B7" s="19" t="s">
        <v>59</v>
      </c>
      <c r="C7" s="4">
        <v>3905313.8333744877</v>
      </c>
      <c r="D7" s="4">
        <v>4367512.6625670511</v>
      </c>
      <c r="E7" s="4">
        <v>3290765.2827938795</v>
      </c>
      <c r="F7" s="4">
        <v>3094232.3861825811</v>
      </c>
      <c r="G7" s="4">
        <v>2881481.1579369991</v>
      </c>
      <c r="H7" s="9"/>
      <c r="I7" s="8"/>
      <c r="J7" s="9"/>
      <c r="K7" s="9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6"/>
      <c r="FW7" s="6"/>
      <c r="FX7" s="6"/>
    </row>
    <row r="8" spans="1:181" ht="15.75" x14ac:dyDescent="0.25">
      <c r="A8" s="18">
        <v>1.2</v>
      </c>
      <c r="B8" s="19" t="s">
        <v>60</v>
      </c>
      <c r="C8" s="4">
        <v>1179519.9945383007</v>
      </c>
      <c r="D8" s="4">
        <v>1225993.547494868</v>
      </c>
      <c r="E8" s="4">
        <v>1370610.0627288651</v>
      </c>
      <c r="F8" s="4">
        <v>1505836.0801095171</v>
      </c>
      <c r="G8" s="4">
        <v>1596381.1397855252</v>
      </c>
      <c r="H8" s="9"/>
      <c r="I8" s="8"/>
      <c r="J8" s="9"/>
      <c r="K8" s="9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6"/>
      <c r="FW8" s="6"/>
      <c r="FX8" s="6"/>
    </row>
    <row r="9" spans="1:181" ht="15.75" x14ac:dyDescent="0.25">
      <c r="A9" s="18">
        <v>1.3</v>
      </c>
      <c r="B9" s="19" t="s">
        <v>61</v>
      </c>
      <c r="C9" s="4">
        <v>414085.87773253722</v>
      </c>
      <c r="D9" s="4">
        <v>420591.40110563458</v>
      </c>
      <c r="E9" s="4">
        <v>427998.91242362792</v>
      </c>
      <c r="F9" s="4">
        <v>434468.54742853128</v>
      </c>
      <c r="G9" s="4">
        <v>441443.22845579952</v>
      </c>
      <c r="H9" s="9"/>
      <c r="I9" s="8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6"/>
      <c r="FW9" s="6"/>
      <c r="FX9" s="6"/>
    </row>
    <row r="10" spans="1:181" ht="15.75" x14ac:dyDescent="0.25">
      <c r="A10" s="18">
        <v>1.4</v>
      </c>
      <c r="B10" s="19" t="s">
        <v>62</v>
      </c>
      <c r="C10" s="4">
        <v>286245.18167355738</v>
      </c>
      <c r="D10" s="4">
        <v>334987.75996013044</v>
      </c>
      <c r="E10" s="4">
        <v>359306.23358381481</v>
      </c>
      <c r="F10" s="4">
        <v>397283.83144245046</v>
      </c>
      <c r="G10" s="4">
        <v>419109.24516077968</v>
      </c>
      <c r="H10" s="9"/>
      <c r="I10" s="8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6"/>
      <c r="FW10" s="6"/>
      <c r="FX10" s="6"/>
    </row>
    <row r="11" spans="1:181" ht="15.75" x14ac:dyDescent="0.25">
      <c r="A11" s="20" t="s">
        <v>31</v>
      </c>
      <c r="B11" s="19" t="s">
        <v>3</v>
      </c>
      <c r="C11" s="4">
        <v>17365.167885492639</v>
      </c>
      <c r="D11" s="4">
        <v>18683.047360647932</v>
      </c>
      <c r="E11" s="4">
        <v>118743.42792357957</v>
      </c>
      <c r="F11" s="4">
        <v>53406.020100075555</v>
      </c>
      <c r="G11" s="4">
        <v>58662.408133376346</v>
      </c>
      <c r="H11" s="9"/>
      <c r="I11" s="8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6"/>
      <c r="FW11" s="6"/>
      <c r="FX11" s="6"/>
    </row>
    <row r="12" spans="1:181" ht="15.75" x14ac:dyDescent="0.25">
      <c r="A12" s="24"/>
      <c r="B12" s="25" t="s">
        <v>28</v>
      </c>
      <c r="C12" s="32">
        <f>C6+C11</f>
        <v>5802530.0552043766</v>
      </c>
      <c r="D12" s="32">
        <f t="shared" ref="D12:G12" si="1">D6+D11</f>
        <v>6367768.4184883321</v>
      </c>
      <c r="E12" s="32">
        <f t="shared" si="1"/>
        <v>5567423.9194537662</v>
      </c>
      <c r="F12" s="32">
        <f t="shared" si="1"/>
        <v>5485226.8652631557</v>
      </c>
      <c r="G12" s="32">
        <f t="shared" si="1"/>
        <v>5397077.17947248</v>
      </c>
      <c r="H12" s="9"/>
      <c r="I12" s="8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6"/>
      <c r="FW12" s="6"/>
      <c r="FX12" s="6"/>
    </row>
    <row r="13" spans="1:181" s="17" customFormat="1" ht="15.75" x14ac:dyDescent="0.25">
      <c r="A13" s="15" t="s">
        <v>32</v>
      </c>
      <c r="B13" s="16" t="s">
        <v>4</v>
      </c>
      <c r="C13" s="1">
        <v>1268069.1804579527</v>
      </c>
      <c r="D13" s="1">
        <v>789607.25591255631</v>
      </c>
      <c r="E13" s="1">
        <v>1691289.3457347094</v>
      </c>
      <c r="F13" s="1">
        <v>1704185.5691003457</v>
      </c>
      <c r="G13" s="1">
        <v>2154875.3243752327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6"/>
      <c r="FW13" s="6"/>
      <c r="FX13" s="6"/>
      <c r="FY13" s="7"/>
    </row>
    <row r="14" spans="1:181" ht="30" x14ac:dyDescent="0.25">
      <c r="A14" s="20" t="s">
        <v>33</v>
      </c>
      <c r="B14" s="19" t="s">
        <v>5</v>
      </c>
      <c r="C14" s="1">
        <v>243117.63127509662</v>
      </c>
      <c r="D14" s="1">
        <v>254246.47566872233</v>
      </c>
      <c r="E14" s="1">
        <v>290370.75391943869</v>
      </c>
      <c r="F14" s="1">
        <v>438876.01101586368</v>
      </c>
      <c r="G14" s="1">
        <v>514639.14787444944</v>
      </c>
      <c r="H14" s="9"/>
      <c r="I14" s="8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8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8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8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6"/>
      <c r="FW14" s="6"/>
      <c r="FX14" s="6"/>
    </row>
    <row r="15" spans="1:181" ht="15.75" x14ac:dyDescent="0.25">
      <c r="A15" s="20" t="s">
        <v>34</v>
      </c>
      <c r="B15" s="19" t="s">
        <v>6</v>
      </c>
      <c r="C15" s="1">
        <v>2576408.2521551643</v>
      </c>
      <c r="D15" s="1">
        <v>2423529.2706377781</v>
      </c>
      <c r="E15" s="1">
        <v>2543681.4193339329</v>
      </c>
      <c r="F15" s="1">
        <v>2562460.5845480054</v>
      </c>
      <c r="G15" s="1">
        <v>2700656.3256572499</v>
      </c>
      <c r="H15" s="9"/>
      <c r="I15" s="8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8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8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8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6"/>
      <c r="FW15" s="6"/>
      <c r="FX15" s="6"/>
    </row>
    <row r="16" spans="1:181" ht="15.75" x14ac:dyDescent="0.25">
      <c r="A16" s="24"/>
      <c r="B16" s="25" t="s">
        <v>29</v>
      </c>
      <c r="C16" s="32">
        <f>+C13+C14+C15</f>
        <v>4087595.0638882136</v>
      </c>
      <c r="D16" s="32">
        <f t="shared" ref="D16:G16" si="2">+D13+D14+D15</f>
        <v>3467383.0022190567</v>
      </c>
      <c r="E16" s="32">
        <f t="shared" si="2"/>
        <v>4525341.5189880813</v>
      </c>
      <c r="F16" s="32">
        <f t="shared" si="2"/>
        <v>4705522.1646642145</v>
      </c>
      <c r="G16" s="32">
        <f t="shared" si="2"/>
        <v>5370170.7979069315</v>
      </c>
      <c r="H16" s="9"/>
      <c r="I16" s="8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8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8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8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6"/>
      <c r="FW16" s="6"/>
      <c r="FX16" s="6"/>
    </row>
    <row r="17" spans="1:181" s="17" customFormat="1" ht="15.75" x14ac:dyDescent="0.25">
      <c r="A17" s="15" t="s">
        <v>35</v>
      </c>
      <c r="B17" s="16" t="s">
        <v>7</v>
      </c>
      <c r="C17" s="1">
        <f>C18+C19</f>
        <v>4325612.0754727535</v>
      </c>
      <c r="D17" s="1">
        <f t="shared" ref="D17:G17" si="3">D18+D19</f>
        <v>4597174.3737366758</v>
      </c>
      <c r="E17" s="1">
        <f t="shared" si="3"/>
        <v>4480450.688112624</v>
      </c>
      <c r="F17" s="1">
        <f t="shared" si="3"/>
        <v>6310709.5897249421</v>
      </c>
      <c r="G17" s="1">
        <f t="shared" si="3"/>
        <v>7306353.8375998652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6"/>
      <c r="FW17" s="6"/>
      <c r="FX17" s="6"/>
      <c r="FY17" s="7"/>
    </row>
    <row r="18" spans="1:181" ht="15.75" x14ac:dyDescent="0.25">
      <c r="A18" s="18">
        <v>6.1</v>
      </c>
      <c r="B18" s="19" t="s">
        <v>8</v>
      </c>
      <c r="C18" s="4">
        <v>4056408.9689381476</v>
      </c>
      <c r="D18" s="4">
        <v>4330889.9333705399</v>
      </c>
      <c r="E18" s="4">
        <v>4203782.4343359666</v>
      </c>
      <c r="F18" s="4">
        <v>6009989.2273266716</v>
      </c>
      <c r="G18" s="4">
        <v>6979982.1971284309</v>
      </c>
      <c r="H18" s="9"/>
      <c r="I18" s="8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6"/>
      <c r="FW18" s="6"/>
      <c r="FX18" s="6"/>
    </row>
    <row r="19" spans="1:181" ht="15.75" x14ac:dyDescent="0.25">
      <c r="A19" s="18">
        <v>6.2</v>
      </c>
      <c r="B19" s="19" t="s">
        <v>9</v>
      </c>
      <c r="C19" s="4">
        <v>269203.10653460561</v>
      </c>
      <c r="D19" s="4">
        <v>266284.44036613597</v>
      </c>
      <c r="E19" s="4">
        <v>276668.2537766571</v>
      </c>
      <c r="F19" s="4">
        <v>300720.36239827011</v>
      </c>
      <c r="G19" s="4">
        <v>326371.64047143399</v>
      </c>
      <c r="H19" s="9"/>
      <c r="I19" s="8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6"/>
      <c r="FW19" s="6"/>
      <c r="FX19" s="6"/>
    </row>
    <row r="20" spans="1:181" s="17" customFormat="1" ht="30" x14ac:dyDescent="0.25">
      <c r="A20" s="21" t="s">
        <v>36</v>
      </c>
      <c r="B20" s="23" t="s">
        <v>10</v>
      </c>
      <c r="C20" s="1">
        <f>SUM(C21:C27)</f>
        <v>1484502.7214964905</v>
      </c>
      <c r="D20" s="1">
        <f t="shared" ref="D20:G20" si="4">SUM(D21:D27)</f>
        <v>1749017.2468741694</v>
      </c>
      <c r="E20" s="1">
        <f t="shared" si="4"/>
        <v>1938576.8805279834</v>
      </c>
      <c r="F20" s="1">
        <f t="shared" si="4"/>
        <v>2082164.8914442773</v>
      </c>
      <c r="G20" s="1">
        <f t="shared" si="4"/>
        <v>2291779.3847662117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6"/>
      <c r="FW20" s="6"/>
      <c r="FX20" s="6"/>
      <c r="FY20" s="7"/>
    </row>
    <row r="21" spans="1:181" ht="15.75" x14ac:dyDescent="0.25">
      <c r="A21" s="18">
        <v>7.1</v>
      </c>
      <c r="B21" s="19" t="s">
        <v>11</v>
      </c>
      <c r="C21" s="4">
        <v>202241.06802183919</v>
      </c>
      <c r="D21" s="4">
        <v>260549.76628833706</v>
      </c>
      <c r="E21" s="4">
        <v>308811.39240914531</v>
      </c>
      <c r="F21" s="4">
        <v>297570.48286331369</v>
      </c>
      <c r="G21" s="4">
        <v>290266.85912113293</v>
      </c>
      <c r="H21" s="9"/>
      <c r="I21" s="8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6"/>
      <c r="FW21" s="6"/>
      <c r="FX21" s="6"/>
    </row>
    <row r="22" spans="1:181" ht="15.75" x14ac:dyDescent="0.25">
      <c r="A22" s="18">
        <v>7.2</v>
      </c>
      <c r="B22" s="19" t="s">
        <v>12</v>
      </c>
      <c r="C22" s="4">
        <v>758154.00339168578</v>
      </c>
      <c r="D22" s="4">
        <v>907744.51912371023</v>
      </c>
      <c r="E22" s="4">
        <v>1026526.6690924298</v>
      </c>
      <c r="F22" s="4">
        <v>1159932.818158247</v>
      </c>
      <c r="G22" s="4">
        <v>1297543.3763499516</v>
      </c>
      <c r="H22" s="9"/>
      <c r="I22" s="8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6"/>
      <c r="FW22" s="6"/>
      <c r="FX22" s="6"/>
    </row>
    <row r="23" spans="1:181" ht="15.75" x14ac:dyDescent="0.25">
      <c r="A23" s="18">
        <v>7.3</v>
      </c>
      <c r="B23" s="19" t="s">
        <v>13</v>
      </c>
      <c r="C23" s="4">
        <v>4365.7748482043462</v>
      </c>
      <c r="D23" s="4">
        <v>1812.7138308464382</v>
      </c>
      <c r="E23" s="4">
        <v>743.81853832099978</v>
      </c>
      <c r="F23" s="4">
        <v>1048.1497822092163</v>
      </c>
      <c r="G23" s="4">
        <v>917.60584278747967</v>
      </c>
      <c r="H23" s="9"/>
      <c r="I23" s="8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6"/>
      <c r="FW23" s="6"/>
      <c r="FX23" s="6"/>
    </row>
    <row r="24" spans="1:181" ht="15.75" x14ac:dyDescent="0.25">
      <c r="A24" s="18">
        <v>7.4</v>
      </c>
      <c r="B24" s="19" t="s">
        <v>14</v>
      </c>
      <c r="C24" s="4">
        <v>1473.6877927824298</v>
      </c>
      <c r="D24" s="4">
        <v>3715.9050685388975</v>
      </c>
      <c r="E24" s="4">
        <v>1679.3810160845992</v>
      </c>
      <c r="F24" s="4">
        <v>8477.6664803434232</v>
      </c>
      <c r="G24" s="4">
        <v>10475.179536475405</v>
      </c>
      <c r="H24" s="9"/>
      <c r="I24" s="8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6"/>
      <c r="FW24" s="6"/>
      <c r="FX24" s="6"/>
    </row>
    <row r="25" spans="1:181" ht="15.75" x14ac:dyDescent="0.25">
      <c r="A25" s="18">
        <v>7.5</v>
      </c>
      <c r="B25" s="19" t="s">
        <v>15</v>
      </c>
      <c r="C25" s="4">
        <v>76053.934555788699</v>
      </c>
      <c r="D25" s="4">
        <v>89870.10820779622</v>
      </c>
      <c r="E25" s="4">
        <v>102124.38001930235</v>
      </c>
      <c r="F25" s="4">
        <v>115982.85539529094</v>
      </c>
      <c r="G25" s="4">
        <v>130414.80334252601</v>
      </c>
      <c r="H25" s="9"/>
      <c r="I25" s="8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6"/>
      <c r="FW25" s="6"/>
      <c r="FX25" s="6"/>
    </row>
    <row r="26" spans="1:181" ht="15.75" x14ac:dyDescent="0.25">
      <c r="A26" s="18">
        <v>7.6</v>
      </c>
      <c r="B26" s="19" t="s">
        <v>16</v>
      </c>
      <c r="C26" s="4">
        <v>6334.8239922341209</v>
      </c>
      <c r="D26" s="4">
        <v>6841.4113973946969</v>
      </c>
      <c r="E26" s="4">
        <v>5953.4144267776692</v>
      </c>
      <c r="F26" s="4">
        <v>7037.9088699701351</v>
      </c>
      <c r="G26" s="4">
        <v>6554.8178922118723</v>
      </c>
      <c r="H26" s="9"/>
      <c r="I26" s="8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6"/>
      <c r="FW26" s="6"/>
      <c r="FX26" s="6"/>
    </row>
    <row r="27" spans="1:181" ht="30" x14ac:dyDescent="0.25">
      <c r="A27" s="18">
        <v>7.7</v>
      </c>
      <c r="B27" s="19" t="s">
        <v>17</v>
      </c>
      <c r="C27" s="4">
        <v>435879.42889395583</v>
      </c>
      <c r="D27" s="4">
        <v>478482.82295754598</v>
      </c>
      <c r="E27" s="4">
        <v>492737.82502592274</v>
      </c>
      <c r="F27" s="4">
        <v>492115.00989490276</v>
      </c>
      <c r="G27" s="4">
        <v>555606.74268112634</v>
      </c>
      <c r="H27" s="9"/>
      <c r="I27" s="8"/>
      <c r="J27" s="9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6"/>
      <c r="FW27" s="6"/>
      <c r="FX27" s="6"/>
    </row>
    <row r="28" spans="1:181" ht="15.75" x14ac:dyDescent="0.25">
      <c r="A28" s="20" t="s">
        <v>37</v>
      </c>
      <c r="B28" s="19" t="s">
        <v>18</v>
      </c>
      <c r="C28" s="4">
        <v>869974.14623510337</v>
      </c>
      <c r="D28" s="4">
        <v>941216.51332247769</v>
      </c>
      <c r="E28" s="4">
        <v>1009475.7803164216</v>
      </c>
      <c r="F28" s="4">
        <v>1057269.6104996228</v>
      </c>
      <c r="G28" s="4">
        <v>1108219.6087553131</v>
      </c>
      <c r="H28" s="9"/>
      <c r="I28" s="8"/>
      <c r="J28" s="9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6"/>
      <c r="FW28" s="6"/>
      <c r="FX28" s="6"/>
    </row>
    <row r="29" spans="1:181" ht="30" x14ac:dyDescent="0.25">
      <c r="A29" s="20" t="s">
        <v>38</v>
      </c>
      <c r="B29" s="19" t="s">
        <v>19</v>
      </c>
      <c r="C29" s="4">
        <v>2529778.6418060614</v>
      </c>
      <c r="D29" s="4">
        <v>2572395.0535674496</v>
      </c>
      <c r="E29" s="4">
        <v>2654816.1786371777</v>
      </c>
      <c r="F29" s="4">
        <v>2739245.3429974676</v>
      </c>
      <c r="G29" s="4">
        <v>2836531.9922782714</v>
      </c>
      <c r="H29" s="9"/>
      <c r="I29" s="8"/>
      <c r="J29" s="9"/>
      <c r="K29" s="9"/>
      <c r="L29" s="8"/>
      <c r="M29" s="10"/>
      <c r="N29" s="10"/>
      <c r="O29" s="10"/>
      <c r="P29" s="10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6"/>
      <c r="FW29" s="6"/>
      <c r="FX29" s="6"/>
    </row>
    <row r="30" spans="1:181" ht="15.75" x14ac:dyDescent="0.25">
      <c r="A30" s="20" t="s">
        <v>39</v>
      </c>
      <c r="B30" s="19" t="s">
        <v>54</v>
      </c>
      <c r="C30" s="4">
        <v>1048516</v>
      </c>
      <c r="D30" s="4">
        <v>1019107.928448821</v>
      </c>
      <c r="E30" s="4">
        <v>955343.59846340469</v>
      </c>
      <c r="F30" s="4">
        <v>1229172.2215126394</v>
      </c>
      <c r="G30" s="4">
        <v>1139533.6511533</v>
      </c>
      <c r="H30" s="9"/>
      <c r="I30" s="8"/>
      <c r="J30" s="9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6"/>
      <c r="FW30" s="6"/>
      <c r="FX30" s="6"/>
    </row>
    <row r="31" spans="1:181" ht="15.75" x14ac:dyDescent="0.25">
      <c r="A31" s="20" t="s">
        <v>40</v>
      </c>
      <c r="B31" s="19" t="s">
        <v>20</v>
      </c>
      <c r="C31" s="4">
        <v>2156685.5202858346</v>
      </c>
      <c r="D31" s="4">
        <v>2455029.153290201</v>
      </c>
      <c r="E31" s="4">
        <v>2661293.0510515557</v>
      </c>
      <c r="F31" s="4">
        <v>3355348.7370794499</v>
      </c>
      <c r="G31" s="4">
        <v>3308811.1343631195</v>
      </c>
      <c r="H31" s="9"/>
      <c r="I31" s="8"/>
      <c r="J31" s="9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6"/>
      <c r="FW31" s="6"/>
      <c r="FX31" s="6"/>
    </row>
    <row r="32" spans="1:181" ht="15.75" x14ac:dyDescent="0.25">
      <c r="A32" s="24"/>
      <c r="B32" s="25" t="s">
        <v>30</v>
      </c>
      <c r="C32" s="32">
        <f>C17+C20+C28+C29+C30+C31</f>
        <v>12415069.105296243</v>
      </c>
      <c r="D32" s="32">
        <f t="shared" ref="D32:G32" si="5">D17+D20+D28+D29+D30+D31</f>
        <v>13333940.269239793</v>
      </c>
      <c r="E32" s="32">
        <f t="shared" si="5"/>
        <v>13699956.177109167</v>
      </c>
      <c r="F32" s="32">
        <f t="shared" si="5"/>
        <v>16773910.3932584</v>
      </c>
      <c r="G32" s="32">
        <f t="shared" si="5"/>
        <v>17991229.608916078</v>
      </c>
      <c r="H32" s="9"/>
      <c r="I32" s="8"/>
      <c r="J32" s="9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6"/>
      <c r="FW32" s="6"/>
      <c r="FX32" s="6"/>
    </row>
    <row r="33" spans="1:181" s="17" customFormat="1" ht="15.75" x14ac:dyDescent="0.25">
      <c r="A33" s="26" t="s">
        <v>27</v>
      </c>
      <c r="B33" s="27" t="s">
        <v>51</v>
      </c>
      <c r="C33" s="33">
        <f t="shared" ref="C33:G33" si="6">C6+C11+C13+C14+C15+C17+C20+C28+C29+C30+C31</f>
        <v>22305194.224388834</v>
      </c>
      <c r="D33" s="33">
        <f t="shared" si="6"/>
        <v>23169091.689947184</v>
      </c>
      <c r="E33" s="33">
        <f t="shared" si="6"/>
        <v>23792721.615551013</v>
      </c>
      <c r="F33" s="33">
        <f t="shared" si="6"/>
        <v>26964659.423185769</v>
      </c>
      <c r="G33" s="33">
        <f t="shared" si="6"/>
        <v>28758477.586295493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6"/>
      <c r="FW33" s="6"/>
      <c r="FX33" s="6"/>
      <c r="FY33" s="7"/>
    </row>
    <row r="34" spans="1:181" ht="15.75" x14ac:dyDescent="0.25">
      <c r="A34" s="22" t="s">
        <v>43</v>
      </c>
      <c r="B34" s="5" t="s">
        <v>25</v>
      </c>
      <c r="C34" s="4">
        <f>GSVA_const!C34</f>
        <v>1716948.3994893769</v>
      </c>
      <c r="D34" s="4">
        <f>GSVA_const!D34</f>
        <v>1958839.3193535015</v>
      </c>
      <c r="E34" s="4">
        <f>GSVA_const!E34</f>
        <v>2263772.08212446</v>
      </c>
      <c r="F34" s="4">
        <f>GSVA_const!F34</f>
        <v>2679293.2557065655</v>
      </c>
      <c r="G34" s="4">
        <f>GSVA_const!G34</f>
        <v>3267215.9771617902</v>
      </c>
      <c r="H34" s="9"/>
      <c r="I34" s="8"/>
      <c r="J34" s="9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</row>
    <row r="35" spans="1:181" ht="15.75" x14ac:dyDescent="0.25">
      <c r="A35" s="22" t="s">
        <v>44</v>
      </c>
      <c r="B35" s="5" t="s">
        <v>24</v>
      </c>
      <c r="C35" s="4">
        <f>GSVA_const!C35</f>
        <v>1172402</v>
      </c>
      <c r="D35" s="4">
        <f>GSVA_const!D35</f>
        <v>1434692.2973657362</v>
      </c>
      <c r="E35" s="4">
        <f>GSVA_const!E35</f>
        <v>1365021.6432297127</v>
      </c>
      <c r="F35" s="4">
        <f>GSVA_const!F35</f>
        <v>1672852.9003961601</v>
      </c>
      <c r="G35" s="4">
        <f>GSVA_const!G35</f>
        <v>2044268.6574865321</v>
      </c>
      <c r="H35" s="9"/>
      <c r="I35" s="8"/>
      <c r="J35" s="9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</row>
    <row r="36" spans="1:181" ht="15.75" x14ac:dyDescent="0.25">
      <c r="A36" s="28" t="s">
        <v>45</v>
      </c>
      <c r="B36" s="29" t="s">
        <v>63</v>
      </c>
      <c r="C36" s="32">
        <f>C33+C34-C35</f>
        <v>22849740.623878211</v>
      </c>
      <c r="D36" s="32">
        <f t="shared" ref="D36:G36" si="7">D33+D34-D35</f>
        <v>23693238.71193495</v>
      </c>
      <c r="E36" s="32">
        <f t="shared" si="7"/>
        <v>24691472.054445762</v>
      </c>
      <c r="F36" s="32">
        <f t="shared" si="7"/>
        <v>27971099.778496176</v>
      </c>
      <c r="G36" s="32">
        <f t="shared" si="7"/>
        <v>29981424.905970752</v>
      </c>
      <c r="H36" s="9"/>
      <c r="I36" s="8"/>
      <c r="J36" s="9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</row>
    <row r="37" spans="1:181" ht="15.75" x14ac:dyDescent="0.25">
      <c r="A37" s="22" t="s">
        <v>46</v>
      </c>
      <c r="B37" s="5" t="s">
        <v>42</v>
      </c>
      <c r="C37" s="4">
        <f>GSVA_cur!C37</f>
        <v>1050570</v>
      </c>
      <c r="D37" s="4">
        <f>GSVA_cur!D37</f>
        <v>1067200</v>
      </c>
      <c r="E37" s="4">
        <f>GSVA_cur!E37</f>
        <v>1084080</v>
      </c>
      <c r="F37" s="4">
        <f>GSVA_cur!F37</f>
        <v>1101240</v>
      </c>
      <c r="G37" s="4">
        <f>GSVA_cur!G37</f>
        <v>1118670</v>
      </c>
      <c r="M37" s="6"/>
      <c r="N37" s="6"/>
      <c r="O37" s="6"/>
      <c r="P37" s="6"/>
    </row>
    <row r="38" spans="1:181" ht="15.75" x14ac:dyDescent="0.25">
      <c r="A38" s="28" t="s">
        <v>47</v>
      </c>
      <c r="B38" s="29" t="s">
        <v>64</v>
      </c>
      <c r="C38" s="32">
        <f>C36/C37*1000</f>
        <v>21749.850675231741</v>
      </c>
      <c r="D38" s="32">
        <f t="shared" ref="D38:G38" si="8">D36/D37*1000</f>
        <v>22201.310637120456</v>
      </c>
      <c r="E38" s="32">
        <f t="shared" si="8"/>
        <v>22776.429834002804</v>
      </c>
      <c r="F38" s="32">
        <f t="shared" si="8"/>
        <v>25399.640204220854</v>
      </c>
      <c r="G38" s="32">
        <f t="shared" si="8"/>
        <v>26800.955515005095</v>
      </c>
      <c r="L38" s="8"/>
      <c r="M38" s="8"/>
      <c r="N38" s="8"/>
      <c r="O38" s="8"/>
      <c r="P38" s="8"/>
      <c r="BQ38" s="9"/>
      <c r="BR38" s="9"/>
      <c r="BS38" s="9"/>
      <c r="BT38" s="9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2017-04-21T17:22:17Z</dcterms:modified>
</cp:coreProperties>
</file>