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eetx\Downloads\TKE\Mechanical\"/>
    </mc:Choice>
  </mc:AlternateContent>
  <xr:revisionPtr revIDLastSave="0" documentId="13_ncr:1_{4E801F3A-18A9-41B8-BD8E-4FE58FD591B6}" xr6:coauthVersionLast="47" xr6:coauthVersionMax="47" xr10:uidLastSave="{00000000-0000-0000-0000-000000000000}"/>
  <bookViews>
    <workbookView xWindow="-110" yWindow="-110" windowWidth="19420" windowHeight="10300" xr2:uid="{528FD423-2499-4C9D-9E0F-44640903B6E2}"/>
  </bookViews>
  <sheets>
    <sheet name="Sheet1" sheetId="1" r:id="rId1"/>
    <sheet name="Sheet2" sheetId="2" r:id="rId2"/>
  </sheets>
  <definedNames>
    <definedName name="_xlnm._FilterDatabase" localSheetId="0" hidden="1">Sheet1!$A$1:$L$42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H46" i="1"/>
  <c r="C46" i="1"/>
  <c r="A46" i="1"/>
  <c r="I45" i="1"/>
  <c r="H45" i="1"/>
  <c r="C45" i="1"/>
  <c r="A45" i="1"/>
  <c r="H44" i="1"/>
  <c r="C44" i="1"/>
  <c r="A44" i="1"/>
  <c r="A43" i="1"/>
  <c r="C43" i="1"/>
  <c r="H43" i="1"/>
  <c r="I35" i="1"/>
  <c r="H35" i="1"/>
  <c r="C35" i="1"/>
  <c r="A35" i="1"/>
  <c r="I36" i="1"/>
  <c r="H36" i="1"/>
  <c r="C36" i="1"/>
  <c r="A36" i="1"/>
  <c r="I38" i="1"/>
  <c r="H38" i="1"/>
  <c r="C38" i="1"/>
  <c r="A38" i="1"/>
  <c r="I39" i="1"/>
  <c r="H39" i="1"/>
  <c r="A39" i="1"/>
  <c r="I40" i="1"/>
  <c r="H40" i="1"/>
  <c r="A40" i="1"/>
  <c r="I41" i="1"/>
  <c r="H41" i="1"/>
  <c r="C41" i="1"/>
  <c r="A41" i="1"/>
  <c r="I42" i="1"/>
  <c r="H42" i="1"/>
  <c r="C42" i="1"/>
  <c r="A42" i="1"/>
</calcChain>
</file>

<file path=xl/sharedStrings.xml><?xml version="1.0" encoding="utf-8"?>
<sst xmlns="http://schemas.openxmlformats.org/spreadsheetml/2006/main" count="62" uniqueCount="18">
  <si>
    <t>submittal closure rate</t>
  </si>
  <si>
    <t>machinery</t>
  </si>
  <si>
    <t>IFF Issuance rate</t>
  </si>
  <si>
    <t>manpower</t>
  </si>
  <si>
    <t>discipline</t>
  </si>
  <si>
    <t>fabrication variance</t>
  </si>
  <si>
    <t>safety incident</t>
  </si>
  <si>
    <t>rfi closure rate</t>
  </si>
  <si>
    <t>material PO issuance rate</t>
  </si>
  <si>
    <t>2wks ahead SPI</t>
  </si>
  <si>
    <t>Work Week</t>
  </si>
  <si>
    <t>Mechanical</t>
  </si>
  <si>
    <t>material receive rate = sum received/sum total</t>
  </si>
  <si>
    <t>qaqc closure rate = closed/total use weekly</t>
  </si>
  <si>
    <t>submittal closure rate = sum(returned to date)/sum(submitted to date + returned to date)</t>
  </si>
  <si>
    <t>safety induction use YTD #</t>
  </si>
  <si>
    <t>manpower use actual #</t>
  </si>
  <si>
    <t>SPI use accumulative SPI at the 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</si>
</sst>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Intel Clear Light"/>
      <family val="2"/>
    </font>
    <font>
      <sz val="11"/>
      <name val="Intel Clear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/>
    </xf>
    <xf numFmtId="2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right" vertical="top" wrapText="1"/>
    </xf>
    <xf numFmtId="16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vertical="top" wrapText="1"/>
    </xf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AC20-3E9A-4F66-A853-0B3ED62ED0BC}">
  <dimension ref="A1:L47"/>
  <sheetViews>
    <sheetView tabSelected="1" zoomScale="85" zoomScaleNormal="70" workbookViewId="0">
      <pane ySplit="1" topLeftCell="A35" activePane="bottomLeft" state="frozen"/>
      <selection pane="bottomLeft" activeCell="F52" sqref="F52"/>
    </sheetView>
  </sheetViews>
  <sheetFormatPr defaultRowHeight="14.25" customHeight="1"/>
  <cols>
    <col min="1" max="1" width="14.75" customWidth="1"/>
    <col min="2" max="2" width="11.83203125" customWidth="1"/>
    <col min="3" max="3" width="15.33203125" customWidth="1"/>
    <col min="4" max="4" width="10.83203125" customWidth="1"/>
    <col min="5" max="5" width="12.75" customWidth="1"/>
    <col min="6" max="6" width="11.08203125" customWidth="1"/>
    <col min="7" max="7" width="14.75" customWidth="1"/>
    <col min="8" max="8" width="14.6640625" customWidth="1"/>
    <col min="9" max="9" width="17.5" customWidth="1"/>
    <col min="10" max="10" width="17.58203125" customWidth="1"/>
    <col min="11" max="11" width="10.5" customWidth="1"/>
    <col min="12" max="12" width="9.9140625" customWidth="1"/>
    <col min="13" max="13" width="9.83203125" bestFit="1" customWidth="1"/>
  </cols>
  <sheetData>
    <row r="1" spans="1:11" s="3" customFormat="1" ht="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3" customFormat="1" ht="14">
      <c r="A2" s="2">
        <v>0.21951219512195122</v>
      </c>
      <c r="B2">
        <v>38</v>
      </c>
      <c r="C2" s="1">
        <v>0.59048648648648649</v>
      </c>
      <c r="D2">
        <v>28</v>
      </c>
      <c r="E2" s="3" t="s">
        <v>11</v>
      </c>
      <c r="F2" s="2">
        <v>0</v>
      </c>
      <c r="G2">
        <v>0</v>
      </c>
      <c r="H2" s="2">
        <v>0.6470588235294118</v>
      </c>
      <c r="I2" s="2">
        <v>6.6666666666666666E-2</v>
      </c>
      <c r="J2" s="9">
        <v>0.77</v>
      </c>
      <c r="K2" s="9">
        <v>1</v>
      </c>
    </row>
    <row r="3" spans="1:11" s="3" customFormat="1" ht="14">
      <c r="A3" s="2">
        <v>0.24390243902439024</v>
      </c>
      <c r="B3">
        <v>42</v>
      </c>
      <c r="C3" s="1">
        <v>0.6905945945945946</v>
      </c>
      <c r="D3">
        <v>55</v>
      </c>
      <c r="E3" s="3" t="s">
        <v>11</v>
      </c>
      <c r="F3" s="2">
        <v>-0.01</v>
      </c>
      <c r="G3">
        <v>0</v>
      </c>
      <c r="H3" s="2">
        <v>0.74358974358974361</v>
      </c>
      <c r="I3" s="2">
        <v>0.2</v>
      </c>
      <c r="J3" s="9">
        <v>0.8</v>
      </c>
      <c r="K3" s="9">
        <v>2</v>
      </c>
    </row>
    <row r="4" spans="1:11" s="3" customFormat="1" ht="14">
      <c r="A4" s="2">
        <v>0.16129032258064516</v>
      </c>
      <c r="B4">
        <v>42</v>
      </c>
      <c r="C4" s="1">
        <v>0.80648648648648646</v>
      </c>
      <c r="D4">
        <v>49</v>
      </c>
      <c r="E4" s="3" t="s">
        <v>11</v>
      </c>
      <c r="F4" s="2">
        <v>-1.24E-2</v>
      </c>
      <c r="G4">
        <v>0</v>
      </c>
      <c r="H4" s="2">
        <v>0.90476190476190477</v>
      </c>
      <c r="I4" s="2">
        <v>0.2</v>
      </c>
      <c r="J4" s="9">
        <v>0.76</v>
      </c>
      <c r="K4" s="9">
        <v>3</v>
      </c>
    </row>
    <row r="5" spans="1:11" s="3" customFormat="1" ht="14">
      <c r="A5" s="2">
        <v>0.14545454545454545</v>
      </c>
      <c r="B5">
        <v>42</v>
      </c>
      <c r="C5" s="1">
        <v>0.86767567567567572</v>
      </c>
      <c r="D5">
        <v>36</v>
      </c>
      <c r="E5" s="3" t="s">
        <v>11</v>
      </c>
      <c r="F5" s="2">
        <v>-3.6999999999999998E-2</v>
      </c>
      <c r="G5">
        <v>0</v>
      </c>
      <c r="H5" s="2">
        <v>0.9285714285714286</v>
      </c>
      <c r="I5" s="2">
        <v>0.23529411764705882</v>
      </c>
      <c r="J5" s="9">
        <v>0.69</v>
      </c>
      <c r="K5" s="9">
        <v>4</v>
      </c>
    </row>
    <row r="6" spans="1:11" s="3" customFormat="1" ht="14">
      <c r="A6" s="2">
        <v>0.18604651162790697</v>
      </c>
      <c r="B6">
        <v>42</v>
      </c>
      <c r="C6" s="1">
        <v>0.90767567567567564</v>
      </c>
      <c r="D6">
        <v>57</v>
      </c>
      <c r="E6" s="3" t="s">
        <v>11</v>
      </c>
      <c r="F6" s="2">
        <v>-2.5399999999999999E-2</v>
      </c>
      <c r="G6">
        <v>0</v>
      </c>
      <c r="H6" s="2">
        <v>0.89130434782608692</v>
      </c>
      <c r="I6" s="2">
        <v>0.2</v>
      </c>
      <c r="J6" s="9">
        <v>0.6</v>
      </c>
      <c r="K6" s="9">
        <v>5</v>
      </c>
    </row>
    <row r="7" spans="1:11" s="3" customFormat="1" ht="14">
      <c r="A7" s="2">
        <v>0.14084507042253522</v>
      </c>
      <c r="B7">
        <v>53</v>
      </c>
      <c r="C7" s="1">
        <v>0.92951351351351352</v>
      </c>
      <c r="D7">
        <v>58</v>
      </c>
      <c r="E7" s="3" t="s">
        <v>11</v>
      </c>
      <c r="F7" s="2">
        <v>-4.9200000000000001E-2</v>
      </c>
      <c r="G7">
        <v>0</v>
      </c>
      <c r="H7" s="2">
        <v>0.91836734693877553</v>
      </c>
      <c r="I7" s="2">
        <v>0.2</v>
      </c>
      <c r="J7" s="9">
        <v>0.49</v>
      </c>
      <c r="K7" s="9">
        <v>6</v>
      </c>
    </row>
    <row r="8" spans="1:11" s="3" customFormat="1" ht="14">
      <c r="A8" s="2">
        <v>0.13157894736842105</v>
      </c>
      <c r="B8">
        <v>53</v>
      </c>
      <c r="C8" s="1">
        <v>0.95668024876688829</v>
      </c>
      <c r="D8">
        <v>58</v>
      </c>
      <c r="E8" s="3" t="s">
        <v>11</v>
      </c>
      <c r="F8" s="2">
        <v>-9.8100000000000007E-2</v>
      </c>
      <c r="G8">
        <v>0</v>
      </c>
      <c r="H8" s="2">
        <v>0.92307692307692313</v>
      </c>
      <c r="I8" s="2">
        <v>0.29411764705882354</v>
      </c>
      <c r="J8" s="9">
        <v>0.44</v>
      </c>
      <c r="K8" s="9">
        <v>7</v>
      </c>
    </row>
    <row r="9" spans="1:11" s="3" customFormat="1" ht="14">
      <c r="A9" s="2">
        <v>0.14102564102564102</v>
      </c>
      <c r="B9">
        <v>53</v>
      </c>
      <c r="C9" s="1">
        <v>0.98691829294445632</v>
      </c>
      <c r="D9">
        <v>58</v>
      </c>
      <c r="E9" s="3" t="s">
        <v>11</v>
      </c>
      <c r="F9" s="2">
        <v>-0.14480000000000001</v>
      </c>
      <c r="G9">
        <v>0</v>
      </c>
      <c r="H9" s="2">
        <v>0.94444444444444442</v>
      </c>
      <c r="I9" s="2">
        <v>0.29411764705882354</v>
      </c>
      <c r="J9" s="9">
        <v>0.44</v>
      </c>
      <c r="K9" s="9">
        <v>8</v>
      </c>
    </row>
    <row r="10" spans="1:11" s="3" customFormat="1" ht="14">
      <c r="A10" s="2">
        <v>0.15384615384615385</v>
      </c>
      <c r="B10">
        <v>53</v>
      </c>
      <c r="C10" s="1">
        <v>0.99399528200729148</v>
      </c>
      <c r="D10">
        <v>74</v>
      </c>
      <c r="E10" s="3" t="s">
        <v>11</v>
      </c>
      <c r="F10" s="2">
        <v>-1.8630000000000001E-2</v>
      </c>
      <c r="G10">
        <v>0</v>
      </c>
      <c r="H10" s="2">
        <v>0.93103448275862066</v>
      </c>
      <c r="I10" s="2">
        <v>0.29411764705882354</v>
      </c>
      <c r="J10" s="9">
        <v>0.44</v>
      </c>
      <c r="K10" s="9">
        <v>9</v>
      </c>
    </row>
    <row r="11" spans="1:11" s="3" customFormat="1" ht="14">
      <c r="A11" s="2">
        <v>0.17073170731707318</v>
      </c>
      <c r="B11">
        <v>65</v>
      </c>
      <c r="C11" s="1">
        <v>0.99431459254579913</v>
      </c>
      <c r="D11">
        <v>89</v>
      </c>
      <c r="E11" s="3" t="s">
        <v>11</v>
      </c>
      <c r="F11" s="2">
        <v>-0.2261</v>
      </c>
      <c r="G11">
        <v>0</v>
      </c>
      <c r="H11" s="2">
        <v>0.91935483870967738</v>
      </c>
      <c r="I11" s="2">
        <v>0.41176470588235292</v>
      </c>
      <c r="J11" s="9">
        <v>0.42</v>
      </c>
      <c r="K11" s="9">
        <v>10</v>
      </c>
    </row>
    <row r="12" spans="1:11" s="3" customFormat="1" ht="14">
      <c r="A12" s="2">
        <v>0.16279069767441862</v>
      </c>
      <c r="B12">
        <v>65</v>
      </c>
      <c r="C12" s="1">
        <v>0.95241103390187409</v>
      </c>
      <c r="D12">
        <v>91</v>
      </c>
      <c r="E12" s="3" t="s">
        <v>11</v>
      </c>
      <c r="F12" s="2">
        <v>-0.28270000000000001</v>
      </c>
      <c r="G12">
        <v>0</v>
      </c>
      <c r="H12" s="2">
        <v>0.9375</v>
      </c>
      <c r="I12" s="2">
        <v>0.41176470588235292</v>
      </c>
      <c r="J12" s="9">
        <v>0.45</v>
      </c>
      <c r="K12" s="9">
        <v>11</v>
      </c>
    </row>
    <row r="13" spans="1:11" s="3" customFormat="1" ht="14">
      <c r="A13" s="2">
        <v>0.16279069767441862</v>
      </c>
      <c r="B13">
        <v>65</v>
      </c>
      <c r="C13" s="1">
        <v>0.95262160454832601</v>
      </c>
      <c r="D13">
        <v>121</v>
      </c>
      <c r="E13" s="3" t="s">
        <v>11</v>
      </c>
      <c r="F13" s="2">
        <v>-0.31680000000000003</v>
      </c>
      <c r="G13">
        <v>0</v>
      </c>
      <c r="H13" s="2">
        <v>0.9285714285714286</v>
      </c>
      <c r="I13">
        <v>0.5</v>
      </c>
      <c r="J13" s="9">
        <v>0.47</v>
      </c>
      <c r="K13" s="9">
        <v>12</v>
      </c>
    </row>
    <row r="14" spans="1:11" s="3" customFormat="1" ht="14">
      <c r="A14" s="2">
        <v>0.1797752808988764</v>
      </c>
      <c r="B14">
        <v>65</v>
      </c>
      <c r="C14" s="1">
        <v>0.95704358812381551</v>
      </c>
      <c r="D14">
        <v>122</v>
      </c>
      <c r="E14" s="3" t="s">
        <v>11</v>
      </c>
      <c r="F14" s="2">
        <v>-0.31680000000000003</v>
      </c>
      <c r="G14">
        <v>0</v>
      </c>
      <c r="H14" s="2">
        <v>0.9452054794520548</v>
      </c>
      <c r="I14" s="2">
        <v>0.47058823529411764</v>
      </c>
      <c r="J14" s="9">
        <v>0.49</v>
      </c>
      <c r="K14" s="9">
        <v>13</v>
      </c>
    </row>
    <row r="15" spans="1:11" s="3" customFormat="1" ht="14">
      <c r="A15" s="2">
        <v>0.17582417582417584</v>
      </c>
      <c r="B15">
        <v>65</v>
      </c>
      <c r="C15" s="1">
        <v>0.96020214782059377</v>
      </c>
      <c r="D15">
        <v>142</v>
      </c>
      <c r="E15" s="3" t="s">
        <v>11</v>
      </c>
      <c r="F15" s="2">
        <v>-2.0999999999999999E-3</v>
      </c>
      <c r="G15">
        <v>0</v>
      </c>
      <c r="H15" s="2">
        <v>0.94666666666666666</v>
      </c>
      <c r="I15">
        <v>0.5</v>
      </c>
      <c r="J15" s="9">
        <v>0.48</v>
      </c>
      <c r="K15" s="9">
        <v>14</v>
      </c>
    </row>
    <row r="16" spans="1:11" s="3" customFormat="1" ht="14">
      <c r="A16" s="2">
        <v>0.16842105263157894</v>
      </c>
      <c r="B16">
        <v>65</v>
      </c>
      <c r="C16" s="1">
        <v>0.96611239739002319</v>
      </c>
      <c r="D16">
        <v>166</v>
      </c>
      <c r="E16" s="3" t="s">
        <v>11</v>
      </c>
      <c r="F16" s="2">
        <v>-1.0999999999999999E-2</v>
      </c>
      <c r="G16">
        <v>0</v>
      </c>
      <c r="H16" s="2">
        <v>0.92207792207792205</v>
      </c>
      <c r="I16">
        <v>0.5</v>
      </c>
      <c r="J16" s="9">
        <v>0.52</v>
      </c>
      <c r="K16" s="9">
        <v>15</v>
      </c>
    </row>
    <row r="17" spans="1:12" s="3" customFormat="1" ht="14">
      <c r="A17" s="2">
        <v>0.16842105263157894</v>
      </c>
      <c r="B17">
        <v>65</v>
      </c>
      <c r="C17" s="1">
        <v>0.97032203746579671</v>
      </c>
      <c r="D17">
        <v>181</v>
      </c>
      <c r="E17" s="3" t="s">
        <v>11</v>
      </c>
      <c r="F17" s="2">
        <v>-3.5099999999999999E-2</v>
      </c>
      <c r="G17">
        <v>0</v>
      </c>
      <c r="H17" s="2">
        <v>0.87654320987654322</v>
      </c>
      <c r="I17">
        <v>0.5</v>
      </c>
      <c r="J17" s="9">
        <v>1</v>
      </c>
      <c r="K17" s="9">
        <v>16</v>
      </c>
    </row>
    <row r="18" spans="1:12" s="3" customFormat="1" ht="14">
      <c r="A18" s="2">
        <v>0.16842105263157894</v>
      </c>
      <c r="B18">
        <v>65</v>
      </c>
      <c r="C18" s="1">
        <v>0.97032203746579671</v>
      </c>
      <c r="D18">
        <v>161</v>
      </c>
      <c r="E18" s="3" t="s">
        <v>11</v>
      </c>
      <c r="F18" s="2">
        <v>-6.6500000000000004E-2</v>
      </c>
      <c r="G18">
        <v>0</v>
      </c>
      <c r="H18" s="2">
        <v>0.90361445783132532</v>
      </c>
      <c r="I18">
        <v>0.5</v>
      </c>
      <c r="J18" s="9">
        <v>1</v>
      </c>
      <c r="K18" s="9">
        <v>17</v>
      </c>
      <c r="L18" s="10"/>
    </row>
    <row r="19" spans="1:12" s="3" customFormat="1" ht="14">
      <c r="A19" s="2">
        <v>0.16842105263157894</v>
      </c>
      <c r="B19">
        <v>65</v>
      </c>
      <c r="C19" s="1">
        <v>0.97245584524810769</v>
      </c>
      <c r="D19">
        <v>181</v>
      </c>
      <c r="E19" s="3" t="s">
        <v>11</v>
      </c>
      <c r="F19" s="2">
        <v>-4.2099999999999999E-2</v>
      </c>
      <c r="G19">
        <v>0</v>
      </c>
      <c r="H19" s="2">
        <v>0.9285714285714286</v>
      </c>
      <c r="I19" s="2">
        <v>0.41176470588235292</v>
      </c>
      <c r="J19" s="9">
        <v>1</v>
      </c>
      <c r="K19" s="9">
        <v>18</v>
      </c>
    </row>
    <row r="20" spans="1:12" s="3" customFormat="1" ht="14">
      <c r="A20" s="2">
        <v>0.21212121212121213</v>
      </c>
      <c r="B20">
        <v>65</v>
      </c>
      <c r="C20" s="1">
        <v>0.97204707860445561</v>
      </c>
      <c r="D20">
        <v>206</v>
      </c>
      <c r="E20" s="3" t="s">
        <v>11</v>
      </c>
      <c r="F20" s="2">
        <v>-2.87E-2</v>
      </c>
      <c r="G20">
        <v>0</v>
      </c>
      <c r="H20" s="2">
        <v>0.81521739130434778</v>
      </c>
      <c r="I20" s="5">
        <v>0.41176470588235292</v>
      </c>
      <c r="J20" s="9">
        <v>1</v>
      </c>
      <c r="K20" s="9">
        <v>19</v>
      </c>
    </row>
    <row r="21" spans="1:12" s="3" customFormat="1" ht="14">
      <c r="A21">
        <v>0.23</v>
      </c>
      <c r="B21">
        <v>65</v>
      </c>
      <c r="C21" s="1">
        <v>0.9728877679697352</v>
      </c>
      <c r="D21">
        <v>206</v>
      </c>
      <c r="E21" s="3" t="s">
        <v>11</v>
      </c>
      <c r="F21" s="2">
        <v>-8.8000000000000005E-3</v>
      </c>
      <c r="G21">
        <v>0</v>
      </c>
      <c r="H21" s="2">
        <v>0.93684210526315792</v>
      </c>
      <c r="I21" s="5">
        <v>0.41176470588235292</v>
      </c>
      <c r="J21" s="9">
        <v>0.97</v>
      </c>
      <c r="K21" s="9">
        <v>20</v>
      </c>
    </row>
    <row r="22" spans="1:12" s="3" customFormat="1" ht="14">
      <c r="A22">
        <v>0.23</v>
      </c>
      <c r="B22">
        <v>65</v>
      </c>
      <c r="C22" s="1">
        <v>0.9728877679697352</v>
      </c>
      <c r="D22">
        <v>206</v>
      </c>
      <c r="E22" s="3" t="s">
        <v>11</v>
      </c>
      <c r="F22" s="2">
        <v>-8.5900000000000004E-2</v>
      </c>
      <c r="G22">
        <v>0</v>
      </c>
      <c r="H22" s="2">
        <v>0.94736842105263153</v>
      </c>
      <c r="I22" s="5">
        <v>0.68421052631578949</v>
      </c>
      <c r="J22" s="9">
        <v>0.95</v>
      </c>
      <c r="K22" s="9">
        <v>21</v>
      </c>
      <c r="L22" s="10"/>
    </row>
    <row r="23" spans="1:12" s="3" customFormat="1" ht="14">
      <c r="A23">
        <v>0.2</v>
      </c>
      <c r="B23">
        <v>65</v>
      </c>
      <c r="C23" s="1">
        <v>0.9728877679697352</v>
      </c>
      <c r="D23">
        <v>215</v>
      </c>
      <c r="E23" s="3" t="s">
        <v>11</v>
      </c>
      <c r="F23" s="2">
        <v>-0.16420000000000001</v>
      </c>
      <c r="G23">
        <v>1</v>
      </c>
      <c r="H23">
        <v>0.94</v>
      </c>
      <c r="I23" s="5">
        <v>0.68421052631578949</v>
      </c>
      <c r="J23" s="9">
        <v>0.96</v>
      </c>
      <c r="K23" s="9">
        <v>22</v>
      </c>
    </row>
    <row r="24" spans="1:12" s="3" customFormat="1" ht="14">
      <c r="A24">
        <v>0.2</v>
      </c>
      <c r="B24">
        <v>65</v>
      </c>
      <c r="C24" s="4">
        <v>0.98320016390083997</v>
      </c>
      <c r="D24">
        <v>222</v>
      </c>
      <c r="E24" s="3" t="s">
        <v>11</v>
      </c>
      <c r="F24" s="2">
        <v>-0.27</v>
      </c>
      <c r="G24">
        <v>0</v>
      </c>
      <c r="H24" s="2">
        <v>0.93069306930693074</v>
      </c>
      <c r="I24" s="6">
        <v>0.9375</v>
      </c>
      <c r="J24" s="9">
        <v>0.94</v>
      </c>
      <c r="K24" s="9">
        <v>23</v>
      </c>
    </row>
    <row r="25" spans="1:12" s="3" customFormat="1" ht="14">
      <c r="A25" s="2">
        <v>0.26923076923076922</v>
      </c>
      <c r="B25">
        <v>62</v>
      </c>
      <c r="C25" s="1">
        <v>0.98259623259623263</v>
      </c>
      <c r="D25">
        <v>222</v>
      </c>
      <c r="E25" s="3" t="s">
        <v>11</v>
      </c>
      <c r="F25" s="2">
        <v>-0.27639999999999998</v>
      </c>
      <c r="G25">
        <v>0</v>
      </c>
      <c r="H25" s="2">
        <v>0.94117647058823528</v>
      </c>
      <c r="I25" s="6">
        <v>0.9375</v>
      </c>
      <c r="J25" s="9">
        <v>0.92</v>
      </c>
      <c r="K25" s="9">
        <v>24</v>
      </c>
    </row>
    <row r="26" spans="1:12" s="3" customFormat="1" ht="14">
      <c r="A26">
        <v>0.28000000000000003</v>
      </c>
      <c r="B26">
        <v>62</v>
      </c>
      <c r="C26" s="1">
        <v>0.96365461847389555</v>
      </c>
      <c r="D26">
        <v>223</v>
      </c>
      <c r="E26" s="3" t="s">
        <v>11</v>
      </c>
      <c r="F26" s="2">
        <v>-0.27639999999999998</v>
      </c>
      <c r="G26">
        <v>0</v>
      </c>
      <c r="H26" s="2">
        <v>0.95145631067961167</v>
      </c>
      <c r="I26" s="7">
        <v>0.8125</v>
      </c>
      <c r="J26" s="9">
        <v>0.93</v>
      </c>
      <c r="K26" s="9">
        <v>25</v>
      </c>
    </row>
    <row r="27" spans="1:12" s="3" customFormat="1" ht="14">
      <c r="A27" s="2">
        <v>0.25925925925925924</v>
      </c>
      <c r="B27">
        <v>62</v>
      </c>
      <c r="C27" s="1">
        <v>0.95502008032128516</v>
      </c>
      <c r="D27">
        <v>223</v>
      </c>
      <c r="E27" s="3" t="s">
        <v>11</v>
      </c>
      <c r="F27" s="2">
        <v>-0.27639999999999998</v>
      </c>
      <c r="G27">
        <v>0</v>
      </c>
      <c r="H27" s="2">
        <v>0.970873786407767</v>
      </c>
      <c r="I27" s="7">
        <v>0.8125</v>
      </c>
      <c r="J27" s="9">
        <v>0.9</v>
      </c>
      <c r="K27" s="9">
        <v>26</v>
      </c>
      <c r="L27" s="10"/>
    </row>
    <row r="28" spans="1:12" s="3" customFormat="1" ht="14">
      <c r="A28" s="2">
        <v>0.37037037037037035</v>
      </c>
      <c r="B28">
        <v>62</v>
      </c>
      <c r="C28" s="1">
        <v>0.96365461847389555</v>
      </c>
      <c r="D28">
        <v>175</v>
      </c>
      <c r="E28" s="3" t="s">
        <v>11</v>
      </c>
      <c r="F28" s="2">
        <v>-0.27639999999999998</v>
      </c>
      <c r="G28">
        <v>0</v>
      </c>
      <c r="H28" s="2">
        <v>0.95283018867924529</v>
      </c>
      <c r="I28" s="8">
        <v>0.75</v>
      </c>
      <c r="J28" s="9">
        <v>0.88</v>
      </c>
      <c r="K28" s="9">
        <v>27</v>
      </c>
    </row>
    <row r="29" spans="1:12" s="3" customFormat="1" ht="14">
      <c r="A29" s="2">
        <v>0.37037037037037035</v>
      </c>
      <c r="B29">
        <v>58</v>
      </c>
      <c r="C29" s="1">
        <v>0.95502008032128516</v>
      </c>
      <c r="D29">
        <v>160</v>
      </c>
      <c r="E29" s="3" t="s">
        <v>11</v>
      </c>
      <c r="F29" s="2">
        <v>-0.22750000000000001</v>
      </c>
      <c r="G29">
        <v>0</v>
      </c>
      <c r="H29" s="2">
        <v>0.93693693693693691</v>
      </c>
      <c r="I29" s="6">
        <v>0.8</v>
      </c>
      <c r="J29" s="9">
        <v>0.86</v>
      </c>
      <c r="K29" s="9">
        <v>28</v>
      </c>
    </row>
    <row r="30" spans="1:12" s="3" customFormat="1" ht="14">
      <c r="A30" s="2">
        <v>0.42307692307692307</v>
      </c>
      <c r="B30">
        <v>58</v>
      </c>
      <c r="C30" s="1">
        <v>0.96365461847389555</v>
      </c>
      <c r="D30">
        <v>179</v>
      </c>
      <c r="E30" s="3" t="s">
        <v>11</v>
      </c>
      <c r="F30" s="2">
        <v>-0.23769999999999999</v>
      </c>
      <c r="G30">
        <v>0</v>
      </c>
      <c r="H30" s="2">
        <v>0.93859649122807021</v>
      </c>
      <c r="I30" s="5">
        <v>0.70588235294117652</v>
      </c>
      <c r="J30" s="9">
        <v>0.85</v>
      </c>
      <c r="K30" s="9">
        <v>29</v>
      </c>
    </row>
    <row r="31" spans="1:12" s="3" customFormat="1" ht="14">
      <c r="A31" s="2">
        <v>0.5</v>
      </c>
      <c r="B31">
        <v>58</v>
      </c>
      <c r="C31" s="1">
        <v>0.96365461847389555</v>
      </c>
      <c r="D31">
        <v>286</v>
      </c>
      <c r="E31" s="3" t="s">
        <v>11</v>
      </c>
      <c r="F31" s="2">
        <v>-0.41570000000000001</v>
      </c>
      <c r="G31">
        <v>0</v>
      </c>
      <c r="H31" s="2">
        <v>0.92436974789915971</v>
      </c>
      <c r="I31" s="5">
        <v>0.70588235294117652</v>
      </c>
      <c r="J31" s="9">
        <v>0.84</v>
      </c>
      <c r="K31" s="9">
        <v>30</v>
      </c>
      <c r="L31" s="10"/>
    </row>
    <row r="32" spans="1:12" s="3" customFormat="1" ht="14">
      <c r="A32" s="2">
        <v>0.53846153846153844</v>
      </c>
      <c r="B32">
        <v>58</v>
      </c>
      <c r="C32" s="1">
        <v>0.96365461847389555</v>
      </c>
      <c r="D32">
        <v>335</v>
      </c>
      <c r="E32" s="3" t="s">
        <v>11</v>
      </c>
      <c r="F32" s="2">
        <v>-0.41220000000000001</v>
      </c>
      <c r="G32">
        <v>0</v>
      </c>
      <c r="H32" s="2">
        <v>0.93220338983050843</v>
      </c>
      <c r="I32" s="5">
        <v>0.70588235294117652</v>
      </c>
      <c r="J32" s="9">
        <v>0.83</v>
      </c>
      <c r="K32" s="9">
        <v>31</v>
      </c>
    </row>
    <row r="33" spans="1:12" s="3" customFormat="1" ht="14">
      <c r="A33">
        <v>0.5</v>
      </c>
      <c r="B33">
        <v>58</v>
      </c>
      <c r="C33" s="1">
        <v>0.96365461847389555</v>
      </c>
      <c r="D33">
        <v>269</v>
      </c>
      <c r="E33" s="3" t="s">
        <v>11</v>
      </c>
      <c r="F33" s="2">
        <v>-0.42409999999999998</v>
      </c>
      <c r="G33">
        <v>0</v>
      </c>
      <c r="H33" s="2">
        <v>0.95081967213114749</v>
      </c>
      <c r="I33" s="5">
        <v>0.70588235294117652</v>
      </c>
      <c r="J33" s="9">
        <v>0.82</v>
      </c>
      <c r="K33" s="9">
        <v>32</v>
      </c>
    </row>
    <row r="34" spans="1:12" s="3" customFormat="1" ht="14">
      <c r="A34">
        <v>0.5</v>
      </c>
      <c r="B34">
        <v>58</v>
      </c>
      <c r="C34" s="1">
        <v>0.96365461847389555</v>
      </c>
      <c r="D34">
        <v>272</v>
      </c>
      <c r="E34" s="3" t="s">
        <v>11</v>
      </c>
      <c r="F34" s="2">
        <v>-0.39319999999999999</v>
      </c>
      <c r="G34">
        <v>0</v>
      </c>
      <c r="H34" s="2">
        <v>0.96124031007751942</v>
      </c>
      <c r="I34" s="5">
        <v>0.70588235294117652</v>
      </c>
      <c r="J34">
        <v>0.82</v>
      </c>
      <c r="K34" s="9">
        <v>33</v>
      </c>
    </row>
    <row r="35" spans="1:12" s="3" customFormat="1" ht="14">
      <c r="A35">
        <f>16/32</f>
        <v>0.5</v>
      </c>
      <c r="B35">
        <v>163</v>
      </c>
      <c r="C35" s="1">
        <f>67/135</f>
        <v>0.49629629629629629</v>
      </c>
      <c r="D35">
        <v>454</v>
      </c>
      <c r="E35" t="s">
        <v>11</v>
      </c>
      <c r="F35" s="2">
        <v>-0.36180000000000001</v>
      </c>
      <c r="G35">
        <v>0</v>
      </c>
      <c r="H35" s="2">
        <f>131/135</f>
        <v>0.97037037037037033</v>
      </c>
      <c r="I35" s="2">
        <f>10/15</f>
        <v>0.66666666666666663</v>
      </c>
      <c r="J35">
        <v>0.81</v>
      </c>
      <c r="K35">
        <v>34</v>
      </c>
      <c r="L35" s="10"/>
    </row>
    <row r="36" spans="1:12" s="3" customFormat="1" ht="14">
      <c r="A36">
        <f>16/32</f>
        <v>0.5</v>
      </c>
      <c r="B36">
        <v>163</v>
      </c>
      <c r="C36" s="1">
        <f>98/135</f>
        <v>0.72592592592592597</v>
      </c>
      <c r="D36">
        <v>454</v>
      </c>
      <c r="E36" t="s">
        <v>11</v>
      </c>
      <c r="F36" s="2">
        <v>-0.34429999999999999</v>
      </c>
      <c r="G36">
        <v>0</v>
      </c>
      <c r="H36" s="2">
        <f>134/136</f>
        <v>0.98529411764705888</v>
      </c>
      <c r="I36" s="2">
        <f>10/15</f>
        <v>0.66666666666666663</v>
      </c>
      <c r="J36" s="15">
        <v>0.81</v>
      </c>
      <c r="K36">
        <v>35</v>
      </c>
    </row>
    <row r="37" spans="1:12" s="3" customFormat="1" ht="14">
      <c r="A37" s="15">
        <v>0.5</v>
      </c>
      <c r="B37" s="15">
        <v>163</v>
      </c>
      <c r="C37" s="17">
        <v>0.72599999999999998</v>
      </c>
      <c r="D37" s="15">
        <v>454</v>
      </c>
      <c r="E37" s="15" t="s">
        <v>11</v>
      </c>
      <c r="F37" s="18">
        <v>-0.34</v>
      </c>
      <c r="G37" s="15">
        <v>0</v>
      </c>
      <c r="H37" s="18">
        <v>0.99</v>
      </c>
      <c r="I37" s="18">
        <v>0.67</v>
      </c>
      <c r="J37">
        <v>0.8</v>
      </c>
      <c r="K37" s="9">
        <v>36</v>
      </c>
    </row>
    <row r="38" spans="1:12" s="3" customFormat="1" ht="14">
      <c r="A38" s="2">
        <f>17/32</f>
        <v>0.53125</v>
      </c>
      <c r="B38">
        <v>185</v>
      </c>
      <c r="C38" s="1">
        <f>98/135</f>
        <v>0.72592592592592597</v>
      </c>
      <c r="D38">
        <v>482</v>
      </c>
      <c r="E38" t="s">
        <v>11</v>
      </c>
      <c r="F38" s="2">
        <v>-0.33040000000000003</v>
      </c>
      <c r="G38">
        <v>0</v>
      </c>
      <c r="H38" s="2">
        <f>136/137</f>
        <v>0.99270072992700731</v>
      </c>
      <c r="I38" s="2">
        <f>10/15</f>
        <v>0.66666666666666663</v>
      </c>
      <c r="J38">
        <v>0.81</v>
      </c>
      <c r="K38">
        <v>37</v>
      </c>
    </row>
    <row r="39" spans="1:12" s="3" customFormat="1" ht="14">
      <c r="A39" s="2">
        <f>17/32</f>
        <v>0.53125</v>
      </c>
      <c r="B39">
        <v>185</v>
      </c>
      <c r="C39">
        <v>0.8</v>
      </c>
      <c r="D39">
        <v>466</v>
      </c>
      <c r="E39" t="s">
        <v>11</v>
      </c>
      <c r="F39" s="2">
        <v>-0.32050000000000001</v>
      </c>
      <c r="G39">
        <v>0</v>
      </c>
      <c r="H39" s="2">
        <f>140/145</f>
        <v>0.96551724137931039</v>
      </c>
      <c r="I39" s="2">
        <f>12/17</f>
        <v>0.70588235294117652</v>
      </c>
      <c r="J39">
        <v>0.82</v>
      </c>
      <c r="K39">
        <v>38</v>
      </c>
    </row>
    <row r="40" spans="1:12" s="3" customFormat="1" ht="14">
      <c r="A40" s="2">
        <f>18/32</f>
        <v>0.5625</v>
      </c>
      <c r="B40">
        <v>233</v>
      </c>
      <c r="C40">
        <v>0.8</v>
      </c>
      <c r="D40">
        <v>474</v>
      </c>
      <c r="E40" t="s">
        <v>11</v>
      </c>
      <c r="F40" s="2">
        <v>-0.30740000000000001</v>
      </c>
      <c r="G40">
        <v>0</v>
      </c>
      <c r="H40" s="2">
        <f>146/150</f>
        <v>0.97333333333333338</v>
      </c>
      <c r="I40" s="2">
        <f>12/17</f>
        <v>0.70588235294117652</v>
      </c>
      <c r="J40">
        <v>0.83</v>
      </c>
      <c r="K40">
        <v>39</v>
      </c>
    </row>
    <row r="41" spans="1:12" s="3" customFormat="1" ht="14">
      <c r="A41" s="2">
        <f>17/32</f>
        <v>0.53125</v>
      </c>
      <c r="B41">
        <v>185</v>
      </c>
      <c r="C41">
        <f>108/135</f>
        <v>0.8</v>
      </c>
      <c r="D41">
        <v>466</v>
      </c>
      <c r="E41" t="s">
        <v>11</v>
      </c>
      <c r="F41" s="2">
        <v>-0.32050000000000001</v>
      </c>
      <c r="G41">
        <v>0</v>
      </c>
      <c r="H41" s="2">
        <f>140/145</f>
        <v>0.96551724137931039</v>
      </c>
      <c r="I41" s="2">
        <f>12/17</f>
        <v>0.70588235294117652</v>
      </c>
      <c r="J41" s="9">
        <v>0.84</v>
      </c>
      <c r="K41">
        <v>40</v>
      </c>
    </row>
    <row r="42" spans="1:12" s="3" customFormat="1" ht="14">
      <c r="A42" s="2">
        <f>18/32</f>
        <v>0.5625</v>
      </c>
      <c r="B42">
        <v>233</v>
      </c>
      <c r="C42">
        <f>108/135</f>
        <v>0.8</v>
      </c>
      <c r="D42">
        <v>474</v>
      </c>
      <c r="E42" t="s">
        <v>11</v>
      </c>
      <c r="F42" s="2">
        <v>-0.30740000000000001</v>
      </c>
      <c r="G42">
        <v>0</v>
      </c>
      <c r="H42" s="2">
        <f>146/150</f>
        <v>0.97333333333333338</v>
      </c>
      <c r="I42" s="2">
        <f>12/17</f>
        <v>0.70588235294117652</v>
      </c>
      <c r="J42" s="9">
        <v>0.85</v>
      </c>
      <c r="K42">
        <v>41</v>
      </c>
    </row>
    <row r="43" spans="1:12" s="3" customFormat="1" ht="14">
      <c r="A43" s="12">
        <f>22/33</f>
        <v>0.66666666666666663</v>
      </c>
      <c r="B43" s="9">
        <v>267</v>
      </c>
      <c r="C43" s="12">
        <f>112/135</f>
        <v>0.82962962962962961</v>
      </c>
      <c r="D43" s="9">
        <v>501</v>
      </c>
      <c r="E43" s="3" t="s">
        <v>11</v>
      </c>
      <c r="F43" s="11">
        <v>-1.9199999999999998E-2</v>
      </c>
      <c r="G43" s="9">
        <v>0</v>
      </c>
      <c r="H43" s="12">
        <f>152/156</f>
        <v>0.97435897435897434</v>
      </c>
      <c r="I43" s="9">
        <v>0.71</v>
      </c>
      <c r="J43" s="16">
        <v>0.86</v>
      </c>
      <c r="K43" s="9">
        <v>42</v>
      </c>
    </row>
    <row r="44" spans="1:12" s="3" customFormat="1" ht="14">
      <c r="A44" s="14">
        <f>21/33</f>
        <v>0.63636363636363635</v>
      </c>
      <c r="B44" s="13">
        <v>267</v>
      </c>
      <c r="C44" s="14">
        <f>112/135</f>
        <v>0.82962962962962961</v>
      </c>
      <c r="D44" s="13">
        <v>494</v>
      </c>
      <c r="E44" s="13" t="s">
        <v>11</v>
      </c>
      <c r="F44" s="13">
        <v>-6.7000000000000004E-2</v>
      </c>
      <c r="G44" s="13">
        <v>0</v>
      </c>
      <c r="H44" s="14">
        <f>156/160</f>
        <v>0.97499999999999998</v>
      </c>
      <c r="I44" s="13">
        <v>0.71</v>
      </c>
      <c r="J44" s="16">
        <v>0.87</v>
      </c>
      <c r="K44" s="9">
        <v>43</v>
      </c>
    </row>
    <row r="45" spans="1:12" s="3" customFormat="1" ht="14">
      <c r="A45" s="12">
        <f>21/34</f>
        <v>0.61764705882352944</v>
      </c>
      <c r="B45" s="9">
        <v>267</v>
      </c>
      <c r="C45" s="12">
        <f>112/135</f>
        <v>0.82962962962962961</v>
      </c>
      <c r="D45" s="9">
        <v>473</v>
      </c>
      <c r="E45" s="3" t="s">
        <v>11</v>
      </c>
      <c r="F45" s="11">
        <v>-8.7400000000000005E-2</v>
      </c>
      <c r="G45" s="9">
        <v>0</v>
      </c>
      <c r="H45" s="12">
        <f>159/163</f>
        <v>0.97546012269938653</v>
      </c>
      <c r="I45" s="9">
        <f>6/8</f>
        <v>0.75</v>
      </c>
      <c r="J45" s="9">
        <v>0.88</v>
      </c>
      <c r="K45" s="9">
        <v>44</v>
      </c>
    </row>
    <row r="46" spans="1:12" s="3" customFormat="1" ht="14">
      <c r="A46" s="12">
        <f>21/34</f>
        <v>0.61764705882352944</v>
      </c>
      <c r="B46" s="9">
        <v>267</v>
      </c>
      <c r="C46" s="12">
        <f>112/135</f>
        <v>0.82962962962962961</v>
      </c>
      <c r="D46" s="9">
        <v>481</v>
      </c>
      <c r="E46" s="3" t="s">
        <v>11</v>
      </c>
      <c r="F46" s="9">
        <v>-0.11</v>
      </c>
      <c r="G46" s="9">
        <v>0</v>
      </c>
      <c r="H46" s="12">
        <f>161/166</f>
        <v>0.96987951807228912</v>
      </c>
      <c r="I46" s="9">
        <f>6/8</f>
        <v>0.75</v>
      </c>
      <c r="J46" s="9">
        <v>0.89</v>
      </c>
      <c r="K46" s="9">
        <v>45</v>
      </c>
      <c r="L46" s="19"/>
    </row>
    <row r="47" spans="1:12" s="3" customFormat="1" ht="14">
      <c r="K47" s="9"/>
    </row>
  </sheetData>
  <autoFilter ref="A1:L42" xr:uid="{38CBAC20-3E9A-4F66-A853-0B3ED62ED0BC}"/>
  <sortState xmlns:xlrd2="http://schemas.microsoft.com/office/spreadsheetml/2017/richdata2" ref="A35:K42">
    <sortCondition ref="K35:K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0D97-413A-4693-A142-2D9BC233960F}">
  <dimension ref="A1:A6"/>
  <sheetViews>
    <sheetView workbookViewId="0">
      <selection activeCell="A6" sqref="A6"/>
    </sheetView>
  </sheetViews>
  <sheetFormatPr defaultRowHeight="14"/>
  <cols>
    <col min="1" max="1" width="20.75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Huazhang</dc:creator>
  <cp:keywords/>
  <dc:description/>
  <cp:lastModifiedBy>Tan, KhaiX Ee</cp:lastModifiedBy>
  <cp:revision/>
  <dcterms:created xsi:type="dcterms:W3CDTF">2023-06-23T05:01:21Z</dcterms:created>
  <dcterms:modified xsi:type="dcterms:W3CDTF">2023-12-04T06:10:35Z</dcterms:modified>
  <cp:category/>
  <cp:contentStatus/>
</cp:coreProperties>
</file>