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ibInfo\Masterarbeit\Test\Magnetismus\Anhang\"/>
    </mc:Choice>
  </mc:AlternateContent>
  <xr:revisionPtr revIDLastSave="0" documentId="13_ncr:1_{77953515-8882-49E1-B7A3-AE289CCF490F}" xr6:coauthVersionLast="37" xr6:coauthVersionMax="37" xr10:uidLastSave="{00000000-0000-0000-0000-000000000000}"/>
  <bookViews>
    <workbookView xWindow="0" yWindow="0" windowWidth="23040" windowHeight="8985" xr2:uid="{8DDF38BC-F9ED-44EC-ABDC-8476B6F75C5B}"/>
  </bookViews>
  <sheets>
    <sheet name="Analyse" sheetId="4" r:id="rId1"/>
    <sheet name="MagneticFingerprint_ONE" sheetId="1" r:id="rId2"/>
    <sheet name="MagneticFingerprint_A5" sheetId="2" r:id="rId3"/>
    <sheet name="MagneticFingerprint_A3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" i="4" l="1"/>
  <c r="O6" i="4"/>
  <c r="P6" i="4"/>
  <c r="Q6" i="4"/>
  <c r="B6" i="4"/>
  <c r="C6" i="4"/>
  <c r="D6" i="4" s="1"/>
  <c r="E6" i="4"/>
  <c r="F6" i="4"/>
  <c r="H6" i="4"/>
  <c r="J6" i="4" s="1"/>
  <c r="I6" i="4"/>
  <c r="K6" i="4"/>
  <c r="M6" i="4" s="1"/>
  <c r="L6" i="4"/>
  <c r="Q5" i="4"/>
  <c r="Q7" i="4" s="1"/>
  <c r="P5" i="4"/>
  <c r="P7" i="4" s="1"/>
  <c r="O5" i="4"/>
  <c r="N5" i="4"/>
  <c r="B5" i="4"/>
  <c r="C5" i="4"/>
  <c r="E5" i="4"/>
  <c r="F5" i="4"/>
  <c r="H5" i="4"/>
  <c r="I5" i="4"/>
  <c r="J5" i="4" s="1"/>
  <c r="K5" i="4"/>
  <c r="L5" i="4"/>
  <c r="M5" i="4" s="1"/>
  <c r="B4" i="4"/>
  <c r="C4" i="4"/>
  <c r="E4" i="4"/>
  <c r="F4" i="4"/>
  <c r="H4" i="4"/>
  <c r="I4" i="4"/>
  <c r="J4" i="4" s="1"/>
  <c r="K4" i="4"/>
  <c r="L4" i="4"/>
  <c r="N4" i="4"/>
  <c r="O4" i="4"/>
  <c r="P4" i="4"/>
  <c r="Q4" i="4"/>
  <c r="K7" i="4" l="1"/>
  <c r="O7" i="4"/>
  <c r="G4" i="4"/>
  <c r="D4" i="4"/>
  <c r="D7" i="4" s="1"/>
  <c r="D5" i="4"/>
  <c r="J7" i="4"/>
  <c r="B7" i="4"/>
  <c r="N7" i="4"/>
  <c r="H7" i="4"/>
  <c r="F7" i="4"/>
  <c r="E7" i="4"/>
  <c r="M7" i="4"/>
  <c r="I7" i="4"/>
  <c r="L7" i="4"/>
  <c r="C7" i="4"/>
  <c r="G6" i="4"/>
  <c r="G5" i="4"/>
  <c r="M4" i="4"/>
  <c r="G7" i="4" l="1"/>
</calcChain>
</file>

<file path=xl/sharedStrings.xml><?xml version="1.0" encoding="utf-8"?>
<sst xmlns="http://schemas.openxmlformats.org/spreadsheetml/2006/main" count="655" uniqueCount="85">
  <si>
    <t>Fingerprint</t>
  </si>
  <si>
    <t xml:space="preserve"> Model</t>
  </si>
  <si>
    <t xml:space="preserve"> Time</t>
  </si>
  <si>
    <t xml:space="preserve"> X</t>
  </si>
  <si>
    <t xml:space="preserve"> Y</t>
  </si>
  <si>
    <t xml:space="preserve"> Z</t>
  </si>
  <si>
    <t xml:space="preserve"> Magnitude</t>
  </si>
  <si>
    <t xml:space="preserve"> ONEPLUS A6003</t>
  </si>
  <si>
    <t xml:space="preserve"> 2018-09-29 15:22:21</t>
  </si>
  <si>
    <t xml:space="preserve"> 2018-09-29 15:22:22</t>
  </si>
  <si>
    <t xml:space="preserve"> 2018-09-29 15:22:23</t>
  </si>
  <si>
    <t xml:space="preserve"> 2018-09-29 15:22:24</t>
  </si>
  <si>
    <t xml:space="preserve"> 2018-09-29 15:22:25</t>
  </si>
  <si>
    <t xml:space="preserve"> 2018-09-29 15:22:26</t>
  </si>
  <si>
    <t xml:space="preserve"> 2018-09-29 15:22:27</t>
  </si>
  <si>
    <t xml:space="preserve"> 2018-09-29 15:22:28</t>
  </si>
  <si>
    <t xml:space="preserve"> 2018-09-29 15:22:29</t>
  </si>
  <si>
    <t xml:space="preserve"> 2018-09-29 15:22:30</t>
  </si>
  <si>
    <t xml:space="preserve"> 2018-09-29 15:22:31</t>
  </si>
  <si>
    <t xml:space="preserve"> 2018-09-29 15:22:32</t>
  </si>
  <si>
    <t xml:space="preserve"> 2018-09-29 15:22:33</t>
  </si>
  <si>
    <t xml:space="preserve"> 2018-09-29 15:22:34</t>
  </si>
  <si>
    <t xml:space="preserve"> 2018-09-29 15:22:35</t>
  </si>
  <si>
    <t xml:space="preserve"> 2018-09-29 15:22:36</t>
  </si>
  <si>
    <t xml:space="preserve"> 2018-09-29 15:22:37</t>
  </si>
  <si>
    <t xml:space="preserve"> 2018-09-29 15:22:38</t>
  </si>
  <si>
    <t xml:space="preserve"> 2018-09-29 15:22:39</t>
  </si>
  <si>
    <t xml:space="preserve"> 2018-09-29 15:22:40</t>
  </si>
  <si>
    <t xml:space="preserve"> 2018-09-29 15:21:52</t>
  </si>
  <si>
    <t xml:space="preserve"> SM-A520F</t>
  </si>
  <si>
    <t xml:space="preserve"> 2018-09-29 15:21:51</t>
  </si>
  <si>
    <t xml:space="preserve"> 2018-09-29 15:21:50</t>
  </si>
  <si>
    <t xml:space="preserve"> 2018-09-29 15:21:49</t>
  </si>
  <si>
    <t xml:space="preserve"> 2018-09-29 15:21:48</t>
  </si>
  <si>
    <t xml:space="preserve"> 2018-09-29 15:21:47</t>
  </si>
  <si>
    <t xml:space="preserve"> 2018-09-29 15:21:46</t>
  </si>
  <si>
    <t xml:space="preserve"> 2018-09-29 15:21:45</t>
  </si>
  <si>
    <t xml:space="preserve"> 2018-09-29 15:21:44</t>
  </si>
  <si>
    <t xml:space="preserve"> 2018-09-29 15:21:43</t>
  </si>
  <si>
    <t xml:space="preserve"> 2018-09-29 15:21:42</t>
  </si>
  <si>
    <t xml:space="preserve"> 2018-09-29 15:21:41</t>
  </si>
  <si>
    <t xml:space="preserve"> 2018-09-29 15:21:40</t>
  </si>
  <si>
    <t xml:space="preserve"> 2018-09-29 15:21:39</t>
  </si>
  <si>
    <t xml:space="preserve"> 2018-09-29 15:21:38</t>
  </si>
  <si>
    <t xml:space="preserve"> 2018-09-29 15:21:37</t>
  </si>
  <si>
    <t xml:space="preserve"> 2018-09-29 15:19:52</t>
  </si>
  <si>
    <t xml:space="preserve"> SM-A310F</t>
  </si>
  <si>
    <t xml:space="preserve"> 2018-09-29 15:19:51</t>
  </si>
  <si>
    <t xml:space="preserve"> 2018-09-29 15:19:50</t>
  </si>
  <si>
    <t xml:space="preserve"> 2018-09-29 15:19:49</t>
  </si>
  <si>
    <t xml:space="preserve"> 2018-09-29 15:19:48</t>
  </si>
  <si>
    <t xml:space="preserve"> 2018-09-29 15:19:47</t>
  </si>
  <si>
    <t xml:space="preserve"> 2018-09-29 15:19:46</t>
  </si>
  <si>
    <t xml:space="preserve"> 2018-09-29 15:19:45</t>
  </si>
  <si>
    <t xml:space="preserve"> 2018-09-29 15:19:44</t>
  </si>
  <si>
    <t xml:space="preserve"> 2018-09-29 15:19:43</t>
  </si>
  <si>
    <t xml:space="preserve"> 2018-09-29 15:19:42</t>
  </si>
  <si>
    <t xml:space="preserve"> 2018-09-29 15:19:41</t>
  </si>
  <si>
    <t xml:space="preserve"> 2018-09-29 15:19:40</t>
  </si>
  <si>
    <t xml:space="preserve"> 2018-09-29 15:19:39</t>
  </si>
  <si>
    <t xml:space="preserve"> 2018-09-29 15:19:38</t>
  </si>
  <si>
    <t xml:space="preserve"> 2018-09-29 15:19:37</t>
  </si>
  <si>
    <t xml:space="preserve"> 2018-09-29 15:19:36</t>
  </si>
  <si>
    <t xml:space="preserve"> 2018-09-29 15:19:35</t>
  </si>
  <si>
    <t>Durchschnitt</t>
  </si>
  <si>
    <t>X</t>
  </si>
  <si>
    <t>Y</t>
  </si>
  <si>
    <t>Z</t>
  </si>
  <si>
    <t>Magnitude</t>
  </si>
  <si>
    <t>OnePlus 6</t>
  </si>
  <si>
    <t>Samsung Galaxy A5</t>
  </si>
  <si>
    <t>Samsung Galaxy A3</t>
  </si>
  <si>
    <t>Analyse Magnetismus (Auswertung der Logfiles der App MagneticFingerprint)</t>
  </si>
  <si>
    <t>Min</t>
  </si>
  <si>
    <t>Max</t>
  </si>
  <si>
    <t>Varianz</t>
  </si>
  <si>
    <t>maximale Abweichung 
der Messwerte</t>
  </si>
  <si>
    <t xml:space="preserve">                  Messwerte
Smartphone</t>
  </si>
  <si>
    <t>Anmerkung:</t>
  </si>
  <si>
    <t>Das Endgerät ZTE Blade L5 Plus ist nicht mit einem Magnetometer ausgestattet und entfällt deswegen aus dieser Analyse</t>
  </si>
  <si>
    <t>Testbedingungen:</t>
  </si>
  <si>
    <t>1) Alle Geräte sind vor dem Test kalibriert worden.</t>
  </si>
  <si>
    <t>2) Alle Geräte haben die Signaturen an der gleichen fixen Position im Raum erfasst.</t>
  </si>
  <si>
    <t>4) Die Erfassung der Fingerprints ist nacheinander erfolgt.</t>
  </si>
  <si>
    <t>3) Alle Geräte sind während der Erfassung der Fingerprints nicht bewegt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</si>
</sst>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</cellXfs>
  <cellStyles count="1">
    <cellStyle name="Standard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DC338-D965-437A-82F8-369C52561C91}" name="Tabelle1" displayName="Tabelle1" ref="A1:G101" totalsRowShown="0" headerRowDxfId="23">
  <autoFilter ref="A1:G101" xr:uid="{6FBF0399-4EB6-4B4E-B657-55D5CE8B663C}"/>
  <tableColumns count="7">
    <tableColumn id="1" xr3:uid="{34AE7750-940D-4916-9B06-178C5A278E36}" name="Fingerprint" dataDxfId="22"/>
    <tableColumn id="2" xr3:uid="{54F4DBDC-27DE-49B6-934F-731466D41DD3}" name=" Model" dataDxfId="21"/>
    <tableColumn id="3" xr3:uid="{D4C16D79-6D25-4A28-ACE7-177E3E56B4DC}" name=" Time" dataDxfId="20"/>
    <tableColumn id="4" xr3:uid="{B941890B-F201-4593-BBFA-4F8428E8A67B}" name=" X" dataDxfId="19"/>
    <tableColumn id="5" xr3:uid="{C5ECBF2B-A191-4E80-8993-0ECE0496A18B}" name=" Y" dataDxfId="18"/>
    <tableColumn id="6" xr3:uid="{2E61941F-61D5-4403-92C4-FFF7E49479CD}" name=" Z" dataDxfId="17"/>
    <tableColumn id="7" xr3:uid="{2F806C6B-C80F-45A9-A398-AD12BD26B3C9}" name=" Magnitude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3A2557-C784-4CED-92EB-AEA747996D52}" name="Tabelle2" displayName="Tabelle2" ref="A1:G101" totalsRowShown="0" headerRowDxfId="15">
  <autoFilter ref="A1:G101" xr:uid="{654D8991-7372-4764-8C89-709EF4BC57D9}"/>
  <tableColumns count="7">
    <tableColumn id="1" xr3:uid="{7A539F36-1AD4-45E5-83FB-E02AB9754729}" name="Fingerprint" dataDxfId="14"/>
    <tableColumn id="2" xr3:uid="{364222D1-A299-4D59-A4CC-D696AB863315}" name=" Model" dataDxfId="13"/>
    <tableColumn id="3" xr3:uid="{DD7D3D11-3D7E-4977-858C-FB347D159039}" name=" Time" dataDxfId="12"/>
    <tableColumn id="4" xr3:uid="{FE0466A6-2702-42A0-82CC-34A0A8DD3473}" name=" X" dataDxfId="11"/>
    <tableColumn id="5" xr3:uid="{5B575E17-D6C2-46E7-A641-38FD9C28FC21}" name=" Y" dataDxfId="10"/>
    <tableColumn id="6" xr3:uid="{09CF1607-F255-4AC4-9168-ED7FEB221CDC}" name=" Z" dataDxfId="9"/>
    <tableColumn id="7" xr3:uid="{082DFD5E-63EF-448A-A8FE-DBF09239DE46}" name=" Magnitude" dataDxfId="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CAB77F-FB40-49FA-9C46-925C62E199F5}" name="Tabelle3" displayName="Tabelle3" ref="A1:G101" totalsRowShown="0" headerRowDxfId="7">
  <autoFilter ref="A1:G101" xr:uid="{B4B2A2A5-92DD-42C5-8F37-CD7086CEBC69}"/>
  <tableColumns count="7">
    <tableColumn id="1" xr3:uid="{58BFEE04-2D9F-42BB-BAD5-8EB75613EF5A}" name="Fingerprint" dataDxfId="6"/>
    <tableColumn id="2" xr3:uid="{882DD18D-E0FD-47F2-A0DE-6EB7CECF0768}" name=" Model" dataDxfId="5"/>
    <tableColumn id="3" xr3:uid="{5D94967C-B183-4832-ADE8-A17B844E0503}" name=" Time" dataDxfId="4"/>
    <tableColumn id="4" xr3:uid="{B7455A3A-9110-44B1-95D2-39FFDC846EF3}" name=" X" dataDxfId="3"/>
    <tableColumn id="5" xr3:uid="{15269C0B-23B9-49C8-A465-A3D13240FDE4}" name=" Y" dataDxfId="2"/>
    <tableColumn id="6" xr3:uid="{14CDC254-49A5-4E1F-AEBC-A1D9C2DEDD6A}" name=" Z" dataDxfId="1"/>
    <tableColumn id="7" xr3:uid="{CA53EFE8-C146-4EFE-915B-063B791D2157}" name=" Magnitu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19D7-2342-4010-A512-9A3830992746}">
  <dimension ref="A1:Q16"/>
  <sheetViews>
    <sheetView tabSelected="1" workbookViewId="0">
      <selection activeCell="A15" sqref="A15"/>
    </sheetView>
  </sheetViews>
  <sheetFormatPr baseColWidth="10" defaultRowHeight="15" x14ac:dyDescent="0.25"/>
  <cols>
    <col min="1" max="1" width="21.42578125" customWidth="1"/>
    <col min="2" max="2" width="10" bestFit="1" customWidth="1"/>
    <col min="3" max="3" width="10.7109375" bestFit="1" customWidth="1"/>
    <col min="4" max="4" width="10" bestFit="1" customWidth="1"/>
    <col min="5" max="6" width="10.7109375" bestFit="1" customWidth="1"/>
    <col min="7" max="7" width="10" bestFit="1" customWidth="1"/>
    <col min="8" max="9" width="10.7109375" bestFit="1" customWidth="1"/>
    <col min="10" max="10" width="9" bestFit="1" customWidth="1"/>
    <col min="11" max="13" width="12" bestFit="1" customWidth="1"/>
    <col min="14" max="16" width="12.7109375" bestFit="1" customWidth="1"/>
    <col min="17" max="17" width="12" bestFit="1" customWidth="1"/>
  </cols>
  <sheetData>
    <row r="1" spans="1:17" ht="21" x14ac:dyDescent="0.35">
      <c r="A1" s="12" t="s">
        <v>72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.75" x14ac:dyDescent="0.25">
      <c r="A2" s="14" t="s">
        <v>77</v>
      </c>
      <c r="B2" s="13" t="s">
        <v>65</v>
      </c>
      <c r="C2" s="13"/>
      <c r="D2" s="13"/>
      <c r="E2" s="13" t="s">
        <v>66</v>
      </c>
      <c r="F2" s="13"/>
      <c r="G2" s="13"/>
      <c r="H2" s="13" t="s">
        <v>67</v>
      </c>
      <c r="I2" s="13"/>
      <c r="J2" s="13"/>
      <c r="K2" s="13" t="s">
        <v>68</v>
      </c>
      <c r="L2" s="13"/>
      <c r="M2" s="13"/>
      <c r="N2" s="16" t="s">
        <v>64</v>
      </c>
      <c r="O2" s="16"/>
      <c r="P2" s="16"/>
      <c r="Q2" s="16"/>
    </row>
    <row r="3" spans="1:17" ht="15.75" x14ac:dyDescent="0.25">
      <c r="A3" s="15"/>
      <c r="B3" s="5" t="s">
        <v>73</v>
      </c>
      <c r="C3" s="5" t="s">
        <v>74</v>
      </c>
      <c r="D3" s="5" t="s">
        <v>75</v>
      </c>
      <c r="E3" s="5" t="s">
        <v>73</v>
      </c>
      <c r="F3" s="5" t="s">
        <v>74</v>
      </c>
      <c r="G3" s="5" t="s">
        <v>75</v>
      </c>
      <c r="H3" s="5" t="s">
        <v>73</v>
      </c>
      <c r="I3" s="5" t="s">
        <v>74</v>
      </c>
      <c r="J3" s="5" t="s">
        <v>75</v>
      </c>
      <c r="K3" s="5" t="s">
        <v>73</v>
      </c>
      <c r="L3" s="5" t="s">
        <v>74</v>
      </c>
      <c r="M3" s="5" t="s">
        <v>75</v>
      </c>
      <c r="N3" s="4" t="s">
        <v>65</v>
      </c>
      <c r="O3" s="4" t="s">
        <v>66</v>
      </c>
      <c r="P3" s="4" t="s">
        <v>67</v>
      </c>
      <c r="Q3" s="4" t="s">
        <v>68</v>
      </c>
    </row>
    <row r="4" spans="1:17" x14ac:dyDescent="0.25">
      <c r="A4" s="6" t="s">
        <v>69</v>
      </c>
      <c r="B4" s="6">
        <f>MIN(Tabelle1[[ X]])</f>
        <v>-7.5135459999999998</v>
      </c>
      <c r="C4" s="6">
        <f>MAX(Tabelle1[[ X]])</f>
        <v>-6.3680953999999996</v>
      </c>
      <c r="D4" s="6">
        <f>C4-B4</f>
        <v>1.1454506000000002</v>
      </c>
      <c r="E4" s="6">
        <f>MIN(Tabelle1[[ Y]])</f>
        <v>-15.272579</v>
      </c>
      <c r="F4" s="6">
        <f>MAX(Tabelle1[[ Y]])</f>
        <v>-13.470005</v>
      </c>
      <c r="G4" s="6">
        <f>F4-E4</f>
        <v>1.8025739999999999</v>
      </c>
      <c r="H4" s="6">
        <f>MIN(Tabelle1[[ Z]])</f>
        <v>-12.846283</v>
      </c>
      <c r="I4" s="6">
        <f>MAX(Tabelle1[[ Z]])</f>
        <v>-11.412140000000001</v>
      </c>
      <c r="J4" s="6">
        <f>I4-H4</f>
        <v>1.4341429999999988</v>
      </c>
      <c r="K4" s="6">
        <f>MIN(Tabelle1[[ Magnitude]])</f>
        <v>19.287929670056101</v>
      </c>
      <c r="L4" s="6">
        <f>MAX(Tabelle1[[ Magnitude]])</f>
        <v>20.731149958776498</v>
      </c>
      <c r="M4" s="6">
        <f>L4-K4</f>
        <v>1.4432202887203971</v>
      </c>
      <c r="N4" s="6">
        <f>AVERAGE(Tabelle1[[ X]])</f>
        <v>-7.0120880950000037</v>
      </c>
      <c r="O4" s="6">
        <f>AVERAGE(Tabelle1[[ Y]])</f>
        <v>-14.239572450000001</v>
      </c>
      <c r="P4" s="6">
        <f>AVERAGE(Tabelle1[[ Z]])</f>
        <v>-12.118693129999999</v>
      </c>
      <c r="Q4" s="6">
        <f>AVERAGE(Tabelle1[[ Magnitude]])</f>
        <v>19.974015384472811</v>
      </c>
    </row>
    <row r="5" spans="1:17" x14ac:dyDescent="0.25">
      <c r="A5" s="7" t="s">
        <v>70</v>
      </c>
      <c r="B5" s="7">
        <f>MIN(Tabelle2[[ X]])</f>
        <v>13.92</v>
      </c>
      <c r="C5" s="7">
        <f>MAX(Tabelle2[[ X]])</f>
        <v>16.14</v>
      </c>
      <c r="D5" s="7">
        <f>C5-B5</f>
        <v>2.2200000000000006</v>
      </c>
      <c r="E5" s="7">
        <f>MIN(Tabelle2[[ Y]])</f>
        <v>1.1399999999999999</v>
      </c>
      <c r="F5" s="7">
        <f>MAX(Tabelle2[[ Y]])</f>
        <v>2.6399998999999998</v>
      </c>
      <c r="G5" s="7">
        <f>F5-E5</f>
        <v>1.4999998999999999</v>
      </c>
      <c r="H5" s="7">
        <f>MIN(Tabelle2[[ Z]])</f>
        <v>-21.72</v>
      </c>
      <c r="I5" s="7">
        <f>MAX(Tabelle2[[ Z]])</f>
        <v>-19.859998999999998</v>
      </c>
      <c r="J5" s="7">
        <f>I5-H5</f>
        <v>1.8600010000000005</v>
      </c>
      <c r="K5" s="7">
        <f>MIN(Tabelle2[[ Magnitude]])</f>
        <v>24.704340577302901</v>
      </c>
      <c r="L5" s="7">
        <f>MAX(Tabelle2[[ Magnitude]])</f>
        <v>26.969047606628401</v>
      </c>
      <c r="M5" s="7">
        <f>L5-K5</f>
        <v>2.2647070293254998</v>
      </c>
      <c r="N5" s="7">
        <f>AVERAGE(Tabelle2[[ X]])</f>
        <v>15.139799745000003</v>
      </c>
      <c r="O5" s="7">
        <f>AVERAGE(Tabelle2[[ Y]])</f>
        <v>1.77119998</v>
      </c>
      <c r="P5" s="7">
        <f>AVERAGE(Tabelle2[[ Z]])</f>
        <v>-20.863799820000001</v>
      </c>
      <c r="Q5" s="7">
        <f>AVERAGE(Tabelle2[[ Magnitude]])</f>
        <v>25.843692645484829</v>
      </c>
    </row>
    <row r="6" spans="1:17" ht="15.75" thickBot="1" x14ac:dyDescent="0.3">
      <c r="A6" s="8" t="s">
        <v>71</v>
      </c>
      <c r="B6" s="8">
        <f>MIN(Tabelle3[[ X]])</f>
        <v>13.603001000000001</v>
      </c>
      <c r="C6" s="8">
        <f>MAX(Tabelle3[[ X]])</f>
        <v>19.885998000000001</v>
      </c>
      <c r="D6" s="8">
        <f>C6-B6</f>
        <v>6.2829969999999999</v>
      </c>
      <c r="E6" s="8">
        <f>MIN(Tabelle3[[ Y]])</f>
        <v>-4.0599976</v>
      </c>
      <c r="F6" s="8">
        <f>MAX(Tabelle3[[ Y]])</f>
        <v>2.5400010000000002</v>
      </c>
      <c r="G6" s="8">
        <f>F6-E6</f>
        <v>6.5999986000000002</v>
      </c>
      <c r="H6" s="8">
        <f>MIN(Tabelle3[[ Z]])</f>
        <v>-34.833008</v>
      </c>
      <c r="I6" s="8">
        <f>MAX(Tabelle3[[ Z]])</f>
        <v>-13.096007999999999</v>
      </c>
      <c r="J6" s="8">
        <f>I6-H6</f>
        <v>21.737000000000002</v>
      </c>
      <c r="K6" s="8">
        <f>MIN(Tabelle3[[ Magnitude]])</f>
        <v>21.232306800034198</v>
      </c>
      <c r="L6" s="8">
        <f>MAX(Tabelle3[[ Magnitude]])</f>
        <v>37.411360083285501</v>
      </c>
      <c r="M6" s="8">
        <f>L6-K6</f>
        <v>16.179053283251303</v>
      </c>
      <c r="N6" s="8">
        <f>AVERAGE(Tabelle3[[ X]])</f>
        <v>16.138819924999996</v>
      </c>
      <c r="O6" s="8">
        <f>AVERAGE(Tabelle3[[ Y]])</f>
        <v>-0.39124977148000006</v>
      </c>
      <c r="P6" s="8">
        <f>AVERAGE(Tabelle3[[ Z]])</f>
        <v>-20.310600584999996</v>
      </c>
      <c r="Q6" s="8">
        <f>AVERAGE(Tabelle3[[ Magnitude]])</f>
        <v>26.355439001918867</v>
      </c>
    </row>
    <row r="7" spans="1:17" ht="30.75" thickTop="1" x14ac:dyDescent="0.25">
      <c r="A7" s="9" t="s">
        <v>76</v>
      </c>
      <c r="B7" s="10">
        <f t="shared" ref="B7:Q7" si="0">MAX(B4:B6)-MIN(B4:B6)</f>
        <v>21.433546</v>
      </c>
      <c r="C7" s="10">
        <f t="shared" si="0"/>
        <v>26.254093400000002</v>
      </c>
      <c r="D7" s="10">
        <f t="shared" si="0"/>
        <v>5.1375463999999997</v>
      </c>
      <c r="E7" s="10">
        <f t="shared" si="0"/>
        <v>16.412579000000001</v>
      </c>
      <c r="F7" s="10">
        <f t="shared" si="0"/>
        <v>16.1100049</v>
      </c>
      <c r="G7" s="10">
        <f t="shared" si="0"/>
        <v>5.0999987000000004</v>
      </c>
      <c r="H7" s="10">
        <f t="shared" si="0"/>
        <v>21.986725</v>
      </c>
      <c r="I7" s="10">
        <f t="shared" si="0"/>
        <v>8.4478589999999976</v>
      </c>
      <c r="J7" s="10">
        <f t="shared" si="0"/>
        <v>20.302857000000003</v>
      </c>
      <c r="K7" s="10">
        <f t="shared" si="0"/>
        <v>5.4164109072467994</v>
      </c>
      <c r="L7" s="10">
        <f t="shared" si="0"/>
        <v>16.680210124509003</v>
      </c>
      <c r="M7" s="10">
        <f t="shared" si="0"/>
        <v>14.735832994530906</v>
      </c>
      <c r="N7" s="10">
        <f t="shared" si="0"/>
        <v>23.150908019999999</v>
      </c>
      <c r="O7" s="10">
        <f t="shared" si="0"/>
        <v>16.010772429999999</v>
      </c>
      <c r="P7" s="10">
        <f t="shared" si="0"/>
        <v>8.7451066900000018</v>
      </c>
      <c r="Q7" s="10">
        <f t="shared" si="0"/>
        <v>6.3814236174460568</v>
      </c>
    </row>
    <row r="9" spans="1:17" x14ac:dyDescent="0.25">
      <c r="A9" s="11" t="s">
        <v>78</v>
      </c>
    </row>
    <row r="10" spans="1:17" x14ac:dyDescent="0.25">
      <c r="A10" t="s">
        <v>79</v>
      </c>
    </row>
    <row r="12" spans="1:17" x14ac:dyDescent="0.25">
      <c r="A12" s="11" t="s">
        <v>80</v>
      </c>
    </row>
    <row r="13" spans="1:17" x14ac:dyDescent="0.25">
      <c r="A13" t="s">
        <v>81</v>
      </c>
    </row>
    <row r="14" spans="1:17" x14ac:dyDescent="0.25">
      <c r="A14" t="s">
        <v>82</v>
      </c>
    </row>
    <row r="15" spans="1:17" x14ac:dyDescent="0.25">
      <c r="A15" t="s">
        <v>84</v>
      </c>
    </row>
    <row r="16" spans="1:17" x14ac:dyDescent="0.25">
      <c r="A16" t="s">
        <v>83</v>
      </c>
    </row>
  </sheetData>
  <mergeCells count="7">
    <mergeCell ref="A1:Q1"/>
    <mergeCell ref="B2:D2"/>
    <mergeCell ref="E2:G2"/>
    <mergeCell ref="H2:J2"/>
    <mergeCell ref="K2:M2"/>
    <mergeCell ref="A2:A3"/>
    <mergeCell ref="N2:Q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C11D-09E2-4E89-A5D3-936352D39420}">
  <dimension ref="A1:G101"/>
  <sheetViews>
    <sheetView workbookViewId="0">
      <selection activeCell="I27" sqref="I27"/>
    </sheetView>
  </sheetViews>
  <sheetFormatPr baseColWidth="10" defaultRowHeight="15" x14ac:dyDescent="0.25"/>
  <cols>
    <col min="1" max="1" width="13" customWidth="1"/>
    <col min="2" max="2" width="15.28515625" bestFit="1" customWidth="1"/>
    <col min="3" max="3" width="18.5703125" bestFit="1" customWidth="1"/>
    <col min="4" max="6" width="10.28515625" bestFit="1" customWidth="1"/>
    <col min="7" max="7" width="13.140625" customWidth="1"/>
    <col min="9" max="9" width="9.7109375" bestFit="1" customWidth="1"/>
    <col min="10" max="10" width="10.7109375" bestFit="1" customWidth="1"/>
    <col min="11" max="11" width="10" bestFit="1" customWidth="1"/>
    <col min="12" max="13" width="10.7109375" bestFit="1" customWidth="1"/>
    <col min="14" max="14" width="9" bestFit="1" customWidth="1"/>
    <col min="15" max="15" width="10.7109375" bestFit="1" customWidth="1"/>
    <col min="16" max="16" width="9.7109375" bestFit="1" customWidth="1"/>
    <col min="17" max="17" width="9" bestFit="1" customWidth="1"/>
    <col min="18" max="18" width="14.42578125" bestFit="1" customWidth="1"/>
    <col min="19" max="19" width="14.7109375" bestFit="1" customWidth="1"/>
    <col min="20" max="20" width="17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1" t="s">
        <v>7</v>
      </c>
      <c r="C2" s="1" t="s">
        <v>8</v>
      </c>
      <c r="D2" s="1">
        <v>-6.5998609999999998</v>
      </c>
      <c r="E2" s="1">
        <v>-15.272579</v>
      </c>
      <c r="F2" s="1">
        <v>-11.459975999999999</v>
      </c>
      <c r="G2" s="1">
        <v>20.202497361915501</v>
      </c>
    </row>
    <row r="3" spans="1:7" x14ac:dyDescent="0.25">
      <c r="A3" s="2">
        <v>2</v>
      </c>
      <c r="B3" s="1" t="s">
        <v>7</v>
      </c>
      <c r="C3" s="1" t="s">
        <v>8</v>
      </c>
      <c r="D3" s="1">
        <v>-7.2481536999999996</v>
      </c>
      <c r="E3" s="1">
        <v>-14.697296</v>
      </c>
      <c r="F3" s="1">
        <v>-12.049880999999999</v>
      </c>
      <c r="G3" s="1">
        <v>20.340743585458501</v>
      </c>
    </row>
    <row r="4" spans="1:7" x14ac:dyDescent="0.25">
      <c r="A4" s="2">
        <v>3</v>
      </c>
      <c r="B4" s="1" t="s">
        <v>7</v>
      </c>
      <c r="C4" s="1" t="s">
        <v>8</v>
      </c>
      <c r="D4" s="1">
        <v>-7.0031340000000002</v>
      </c>
      <c r="E4" s="1">
        <v>-14.084199999999999</v>
      </c>
      <c r="F4" s="1">
        <v>-11.494827000000001</v>
      </c>
      <c r="G4" s="1">
        <v>19.481776402997902</v>
      </c>
    </row>
    <row r="5" spans="1:7" x14ac:dyDescent="0.25">
      <c r="A5" s="2">
        <v>4</v>
      </c>
      <c r="B5" s="1" t="s">
        <v>7</v>
      </c>
      <c r="C5" s="1" t="s">
        <v>8</v>
      </c>
      <c r="D5" s="1">
        <v>-7.0537109999999998</v>
      </c>
      <c r="E5" s="1">
        <v>-14.926588000000001</v>
      </c>
      <c r="F5" s="1">
        <v>-12.172096</v>
      </c>
      <c r="G5" s="1">
        <v>20.511405935174199</v>
      </c>
    </row>
    <row r="6" spans="1:7" x14ac:dyDescent="0.25">
      <c r="A6" s="2">
        <v>5</v>
      </c>
      <c r="B6" s="1" t="s">
        <v>7</v>
      </c>
      <c r="C6" s="1" t="s">
        <v>8</v>
      </c>
      <c r="D6" s="1">
        <v>-6.9396687000000004</v>
      </c>
      <c r="E6" s="1">
        <v>-14.142397000000001</v>
      </c>
      <c r="F6" s="1">
        <v>-11.813651999999999</v>
      </c>
      <c r="G6" s="1">
        <v>19.690829331585402</v>
      </c>
    </row>
    <row r="7" spans="1:7" x14ac:dyDescent="0.25">
      <c r="A7" s="2">
        <v>6</v>
      </c>
      <c r="B7" s="1" t="s">
        <v>7</v>
      </c>
      <c r="C7" s="1" t="s">
        <v>9</v>
      </c>
      <c r="D7" s="1">
        <v>-7.0644226000000003</v>
      </c>
      <c r="E7" s="1">
        <v>-14.308344</v>
      </c>
      <c r="F7" s="1">
        <v>-11.999565</v>
      </c>
      <c r="G7" s="1">
        <v>19.9655785945031</v>
      </c>
    </row>
    <row r="8" spans="1:7" x14ac:dyDescent="0.25">
      <c r="A8" s="2">
        <v>7</v>
      </c>
      <c r="B8" s="1" t="s">
        <v>7</v>
      </c>
      <c r="C8" s="1" t="s">
        <v>9</v>
      </c>
      <c r="D8" s="1">
        <v>-6.9401320000000002</v>
      </c>
      <c r="E8" s="1">
        <v>-14.255993</v>
      </c>
      <c r="F8" s="1">
        <v>-12.514465</v>
      </c>
      <c r="G8" s="1">
        <v>20.199272762086899</v>
      </c>
    </row>
    <row r="9" spans="1:7" x14ac:dyDescent="0.25">
      <c r="A9" s="2">
        <v>8</v>
      </c>
      <c r="B9" s="1" t="s">
        <v>7</v>
      </c>
      <c r="C9" s="1" t="s">
        <v>9</v>
      </c>
      <c r="D9" s="1">
        <v>-7.0656853000000002</v>
      </c>
      <c r="E9" s="1">
        <v>-14.252283</v>
      </c>
      <c r="F9" s="1">
        <v>-12.065384</v>
      </c>
      <c r="G9" s="1">
        <v>19.965594643847201</v>
      </c>
    </row>
    <row r="10" spans="1:7" x14ac:dyDescent="0.25">
      <c r="A10" s="2">
        <v>9</v>
      </c>
      <c r="B10" s="1" t="s">
        <v>7</v>
      </c>
      <c r="C10" s="1" t="s">
        <v>9</v>
      </c>
      <c r="D10" s="1">
        <v>-6.5475636000000002</v>
      </c>
      <c r="E10" s="1">
        <v>-14.826128000000001</v>
      </c>
      <c r="F10" s="1">
        <v>-12.307098</v>
      </c>
      <c r="G10" s="1">
        <v>20.350659768846398</v>
      </c>
    </row>
    <row r="11" spans="1:7" x14ac:dyDescent="0.25">
      <c r="A11" s="2">
        <v>10</v>
      </c>
      <c r="B11" s="1" t="s">
        <v>7</v>
      </c>
      <c r="C11" s="1" t="s">
        <v>9</v>
      </c>
      <c r="D11" s="1">
        <v>-6.8730849999999997</v>
      </c>
      <c r="E11" s="1">
        <v>-14.255747</v>
      </c>
      <c r="F11" s="1">
        <v>-11.554352</v>
      </c>
      <c r="G11" s="1">
        <v>19.595118229989399</v>
      </c>
    </row>
    <row r="12" spans="1:7" x14ac:dyDescent="0.25">
      <c r="A12" s="2">
        <v>11</v>
      </c>
      <c r="B12" s="1" t="s">
        <v>7</v>
      </c>
      <c r="C12" s="1" t="s">
        <v>10</v>
      </c>
      <c r="D12" s="1">
        <v>-7.3171463000000001</v>
      </c>
      <c r="E12" s="1">
        <v>-14.415087</v>
      </c>
      <c r="F12" s="1">
        <v>-12.122391</v>
      </c>
      <c r="G12" s="1">
        <v>20.206130746052299</v>
      </c>
    </row>
    <row r="13" spans="1:7" x14ac:dyDescent="0.25">
      <c r="A13" s="2">
        <v>12</v>
      </c>
      <c r="B13" s="1" t="s">
        <v>7</v>
      </c>
      <c r="C13" s="1" t="s">
        <v>10</v>
      </c>
      <c r="D13" s="1">
        <v>-7.1239777000000002</v>
      </c>
      <c r="E13" s="1">
        <v>-14.588317999999999</v>
      </c>
      <c r="F13" s="1">
        <v>-12.310425</v>
      </c>
      <c r="G13" s="1">
        <v>20.374411357965499</v>
      </c>
    </row>
    <row r="14" spans="1:7" x14ac:dyDescent="0.25">
      <c r="A14" s="2">
        <v>13</v>
      </c>
      <c r="B14" s="1" t="s">
        <v>7</v>
      </c>
      <c r="C14" s="1" t="s">
        <v>10</v>
      </c>
      <c r="D14" s="1">
        <v>-6.8696365000000004</v>
      </c>
      <c r="E14" s="1">
        <v>-14.594149</v>
      </c>
      <c r="F14" s="1">
        <v>-12.312103</v>
      </c>
      <c r="G14" s="1">
        <v>20.292091610615</v>
      </c>
    </row>
    <row r="15" spans="1:7" x14ac:dyDescent="0.25">
      <c r="A15" s="2">
        <v>14</v>
      </c>
      <c r="B15" s="1" t="s">
        <v>7</v>
      </c>
      <c r="C15" s="1" t="s">
        <v>10</v>
      </c>
      <c r="D15" s="1">
        <v>-7.0100517</v>
      </c>
      <c r="E15" s="1">
        <v>-13.86087</v>
      </c>
      <c r="F15" s="1">
        <v>-12.270363</v>
      </c>
      <c r="G15" s="1">
        <v>19.794604188527401</v>
      </c>
    </row>
    <row r="16" spans="1:7" x14ac:dyDescent="0.25">
      <c r="A16" s="2">
        <v>15</v>
      </c>
      <c r="B16" s="1" t="s">
        <v>7</v>
      </c>
      <c r="C16" s="1" t="s">
        <v>10</v>
      </c>
      <c r="D16" s="1">
        <v>-6.9941579999999997</v>
      </c>
      <c r="E16" s="1">
        <v>-14.646611999999999</v>
      </c>
      <c r="F16" s="1">
        <v>-11.861236999999999</v>
      </c>
      <c r="G16" s="1">
        <v>20.102995600877598</v>
      </c>
    </row>
    <row r="17" spans="1:7" x14ac:dyDescent="0.25">
      <c r="A17" s="2">
        <v>16</v>
      </c>
      <c r="B17" s="1" t="s">
        <v>7</v>
      </c>
      <c r="C17" s="1" t="s">
        <v>11</v>
      </c>
      <c r="D17" s="1">
        <v>-6.5566616</v>
      </c>
      <c r="E17" s="1">
        <v>-14.320456999999999</v>
      </c>
      <c r="F17" s="1">
        <v>-12.259071</v>
      </c>
      <c r="G17" s="1">
        <v>19.958711348466501</v>
      </c>
    </row>
    <row r="18" spans="1:7" x14ac:dyDescent="0.25">
      <c r="A18" s="2">
        <v>17</v>
      </c>
      <c r="B18" s="1" t="s">
        <v>7</v>
      </c>
      <c r="C18" s="1" t="s">
        <v>11</v>
      </c>
      <c r="D18" s="1">
        <v>-7.0555573000000003</v>
      </c>
      <c r="E18" s="1">
        <v>-14.814126999999999</v>
      </c>
      <c r="F18" s="1">
        <v>-12.111610000000001</v>
      </c>
      <c r="G18" s="1">
        <v>20.3943707646673</v>
      </c>
    </row>
    <row r="19" spans="1:7" x14ac:dyDescent="0.25">
      <c r="A19" s="2">
        <v>18</v>
      </c>
      <c r="B19" s="1" t="s">
        <v>7</v>
      </c>
      <c r="C19" s="1" t="s">
        <v>11</v>
      </c>
      <c r="D19" s="1">
        <v>-6.7390137000000001</v>
      </c>
      <c r="E19" s="1">
        <v>-14.708729</v>
      </c>
      <c r="F19" s="1">
        <v>-11.925171000000001</v>
      </c>
      <c r="G19" s="1">
        <v>20.0990224420243</v>
      </c>
    </row>
    <row r="20" spans="1:7" x14ac:dyDescent="0.25">
      <c r="A20" s="2">
        <v>19</v>
      </c>
      <c r="B20" s="1" t="s">
        <v>7</v>
      </c>
      <c r="C20" s="1" t="s">
        <v>11</v>
      </c>
      <c r="D20" s="1">
        <v>-7.0033684000000003</v>
      </c>
      <c r="E20" s="1">
        <v>-14.197680999999999</v>
      </c>
      <c r="F20" s="1">
        <v>-12.131622</v>
      </c>
      <c r="G20" s="1">
        <v>19.944863421550298</v>
      </c>
    </row>
    <row r="21" spans="1:7" x14ac:dyDescent="0.25">
      <c r="A21" s="2">
        <v>20</v>
      </c>
      <c r="B21" s="1" t="s">
        <v>7</v>
      </c>
      <c r="C21" s="1" t="s">
        <v>11</v>
      </c>
      <c r="D21" s="1">
        <v>-7.1323813999999999</v>
      </c>
      <c r="E21" s="1">
        <v>-14.082307999999999</v>
      </c>
      <c r="F21" s="1">
        <v>-12.070304999999999</v>
      </c>
      <c r="G21" s="1">
        <v>19.871449663241702</v>
      </c>
    </row>
    <row r="22" spans="1:7" x14ac:dyDescent="0.25">
      <c r="A22" s="2">
        <v>21</v>
      </c>
      <c r="B22" s="1" t="s">
        <v>7</v>
      </c>
      <c r="C22" s="1" t="s">
        <v>12</v>
      </c>
      <c r="D22" s="1">
        <v>-6.6841755000000003</v>
      </c>
      <c r="E22" s="1">
        <v>-14.261028</v>
      </c>
      <c r="F22" s="1">
        <v>-12.067909</v>
      </c>
      <c r="G22" s="1">
        <v>19.8416122126029</v>
      </c>
    </row>
    <row r="23" spans="1:7" x14ac:dyDescent="0.25">
      <c r="A23" s="2">
        <v>22</v>
      </c>
      <c r="B23" s="1" t="s">
        <v>7</v>
      </c>
      <c r="C23" s="1" t="s">
        <v>12</v>
      </c>
      <c r="D23" s="1">
        <v>-6.6859035000000002</v>
      </c>
      <c r="E23" s="1">
        <v>-14.091829000000001</v>
      </c>
      <c r="F23" s="1">
        <v>-11.689026</v>
      </c>
      <c r="G23" s="1">
        <v>19.491390577396601</v>
      </c>
    </row>
    <row r="24" spans="1:7" x14ac:dyDescent="0.25">
      <c r="A24" s="2">
        <v>23</v>
      </c>
      <c r="B24" s="1" t="s">
        <v>7</v>
      </c>
      <c r="C24" s="1" t="s">
        <v>12</v>
      </c>
      <c r="D24" s="1">
        <v>-6.5604610000000001</v>
      </c>
      <c r="E24" s="1">
        <v>-14.152279</v>
      </c>
      <c r="F24" s="1">
        <v>-12.456535000000001</v>
      </c>
      <c r="G24" s="1">
        <v>19.962262981921</v>
      </c>
    </row>
    <row r="25" spans="1:7" x14ac:dyDescent="0.25">
      <c r="A25" s="2">
        <v>24</v>
      </c>
      <c r="B25" s="1" t="s">
        <v>7</v>
      </c>
      <c r="C25" s="1" t="s">
        <v>12</v>
      </c>
      <c r="D25" s="1">
        <v>-6.7487965000000001</v>
      </c>
      <c r="E25" s="1">
        <v>-14.203398</v>
      </c>
      <c r="F25" s="1">
        <v>-12.069267</v>
      </c>
      <c r="G25" s="1">
        <v>19.822965246699901</v>
      </c>
    </row>
    <row r="26" spans="1:7" x14ac:dyDescent="0.25">
      <c r="A26" s="2">
        <v>25</v>
      </c>
      <c r="B26" s="1" t="s">
        <v>7</v>
      </c>
      <c r="C26" s="1" t="s">
        <v>12</v>
      </c>
      <c r="D26" s="1">
        <v>-7.1360644999999998</v>
      </c>
      <c r="E26" s="1">
        <v>-13.857388</v>
      </c>
      <c r="F26" s="1">
        <v>-11.949341</v>
      </c>
      <c r="G26" s="1">
        <v>19.640197700701901</v>
      </c>
    </row>
    <row r="27" spans="1:7" x14ac:dyDescent="0.25">
      <c r="A27" s="2">
        <v>26</v>
      </c>
      <c r="B27" s="1" t="s">
        <v>7</v>
      </c>
      <c r="C27" s="1" t="s">
        <v>13</v>
      </c>
      <c r="D27" s="1">
        <v>-6.9375989999999996</v>
      </c>
      <c r="E27" s="1">
        <v>-14.368112999999999</v>
      </c>
      <c r="F27" s="1">
        <v>-12.382842999999999</v>
      </c>
      <c r="G27" s="1">
        <v>20.196726105023199</v>
      </c>
    </row>
    <row r="28" spans="1:7" x14ac:dyDescent="0.25">
      <c r="A28" s="2">
        <v>27</v>
      </c>
      <c r="B28" s="1" t="s">
        <v>7</v>
      </c>
      <c r="C28" s="1" t="s">
        <v>13</v>
      </c>
      <c r="D28" s="1">
        <v>-6.9333305000000003</v>
      </c>
      <c r="E28" s="1">
        <v>-14.422696999999999</v>
      </c>
      <c r="F28" s="1">
        <v>-11.484572999999999</v>
      </c>
      <c r="G28" s="1">
        <v>19.6972260201944</v>
      </c>
    </row>
    <row r="29" spans="1:7" x14ac:dyDescent="0.25">
      <c r="A29" s="2">
        <v>28</v>
      </c>
      <c r="B29" s="1" t="s">
        <v>7</v>
      </c>
      <c r="C29" s="1" t="s">
        <v>13</v>
      </c>
      <c r="D29" s="1">
        <v>-7.0113143999999998</v>
      </c>
      <c r="E29" s="1">
        <v>-13.8048115</v>
      </c>
      <c r="F29" s="1">
        <v>-12.336182000000001</v>
      </c>
      <c r="G29" s="1">
        <v>19.796785590761001</v>
      </c>
    </row>
    <row r="30" spans="1:7" x14ac:dyDescent="0.25">
      <c r="A30" s="2">
        <v>29</v>
      </c>
      <c r="B30" s="1" t="s">
        <v>7</v>
      </c>
      <c r="C30" s="1" t="s">
        <v>13</v>
      </c>
      <c r="D30" s="1">
        <v>-6.8889769999999997</v>
      </c>
      <c r="E30" s="1">
        <v>-13.470005</v>
      </c>
      <c r="F30" s="1">
        <v>-11.963493</v>
      </c>
      <c r="G30" s="1">
        <v>19.287929670056101</v>
      </c>
    </row>
    <row r="31" spans="1:7" x14ac:dyDescent="0.25">
      <c r="A31" s="2">
        <v>30</v>
      </c>
      <c r="B31" s="1" t="s">
        <v>7</v>
      </c>
      <c r="C31" s="1" t="s">
        <v>13</v>
      </c>
      <c r="D31" s="1">
        <v>-7.0088980000000003</v>
      </c>
      <c r="E31" s="1">
        <v>-13.973671</v>
      </c>
      <c r="F31" s="1">
        <v>-12.522949000000001</v>
      </c>
      <c r="G31" s="1">
        <v>20.030287125843898</v>
      </c>
    </row>
    <row r="32" spans="1:7" x14ac:dyDescent="0.25">
      <c r="A32" s="2">
        <v>31</v>
      </c>
      <c r="B32" s="1" t="s">
        <v>7</v>
      </c>
      <c r="C32" s="1" t="s">
        <v>14</v>
      </c>
      <c r="D32" s="1">
        <v>-6.490774</v>
      </c>
      <c r="E32" s="1">
        <v>-14.434146999999999</v>
      </c>
      <c r="F32" s="1">
        <v>-12.191895000000001</v>
      </c>
      <c r="G32" s="1">
        <v>19.9779129138789</v>
      </c>
    </row>
    <row r="33" spans="1:7" x14ac:dyDescent="0.25">
      <c r="A33" s="2">
        <v>32</v>
      </c>
      <c r="B33" s="1" t="s">
        <v>7</v>
      </c>
      <c r="C33" s="1" t="s">
        <v>14</v>
      </c>
      <c r="D33" s="1">
        <v>-7.2521820000000004</v>
      </c>
      <c r="E33" s="1">
        <v>-14.415863</v>
      </c>
      <c r="F33" s="1">
        <v>-11.738586</v>
      </c>
      <c r="G33" s="1">
        <v>19.9550917932382</v>
      </c>
    </row>
    <row r="34" spans="1:7" x14ac:dyDescent="0.25">
      <c r="A34" s="2">
        <v>33</v>
      </c>
      <c r="B34" s="1" t="s">
        <v>7</v>
      </c>
      <c r="C34" s="1" t="s">
        <v>14</v>
      </c>
      <c r="D34" s="1">
        <v>-7.4584865999999996</v>
      </c>
      <c r="E34" s="1">
        <v>-13.682262</v>
      </c>
      <c r="F34" s="1">
        <v>-12.336792000000001</v>
      </c>
      <c r="G34" s="1">
        <v>19.8753554594294</v>
      </c>
    </row>
    <row r="35" spans="1:7" x14ac:dyDescent="0.25">
      <c r="A35" s="2">
        <v>34</v>
      </c>
      <c r="B35" s="1" t="s">
        <v>7</v>
      </c>
      <c r="C35" s="1" t="s">
        <v>14</v>
      </c>
      <c r="D35" s="1">
        <v>-7.5135459999999998</v>
      </c>
      <c r="E35" s="1">
        <v>-14.130075</v>
      </c>
      <c r="F35" s="1">
        <v>-12.258095000000001</v>
      </c>
      <c r="G35" s="1">
        <v>20.158702612410899</v>
      </c>
    </row>
    <row r="36" spans="1:7" x14ac:dyDescent="0.25">
      <c r="A36" s="2">
        <v>35</v>
      </c>
      <c r="B36" s="1" t="s">
        <v>7</v>
      </c>
      <c r="C36" s="1" t="s">
        <v>14</v>
      </c>
      <c r="D36" s="1">
        <v>-6.8759670000000002</v>
      </c>
      <c r="E36" s="1">
        <v>-14.200483</v>
      </c>
      <c r="F36" s="1">
        <v>-12.06842</v>
      </c>
      <c r="G36" s="1">
        <v>19.864022924329301</v>
      </c>
    </row>
    <row r="37" spans="1:7" x14ac:dyDescent="0.25">
      <c r="A37" s="2">
        <v>36</v>
      </c>
      <c r="B37" s="1" t="s">
        <v>7</v>
      </c>
      <c r="C37" s="1" t="s">
        <v>15</v>
      </c>
      <c r="D37" s="1">
        <v>-6.9357566999999998</v>
      </c>
      <c r="E37" s="1">
        <v>-14.480572</v>
      </c>
      <c r="F37" s="1">
        <v>-12.443314000000001</v>
      </c>
      <c r="G37" s="1">
        <v>20.313240671592201</v>
      </c>
    </row>
    <row r="38" spans="1:7" x14ac:dyDescent="0.25">
      <c r="A38" s="2">
        <v>37</v>
      </c>
      <c r="B38" s="1" t="s">
        <v>7</v>
      </c>
      <c r="C38" s="1" t="s">
        <v>15</v>
      </c>
      <c r="D38" s="1">
        <v>-7.3233642999999997</v>
      </c>
      <c r="E38" s="1">
        <v>-13.96468</v>
      </c>
      <c r="F38" s="1">
        <v>-11.560302999999999</v>
      </c>
      <c r="G38" s="1">
        <v>19.5520982479742</v>
      </c>
    </row>
    <row r="39" spans="1:7" x14ac:dyDescent="0.25">
      <c r="A39" s="2">
        <v>38</v>
      </c>
      <c r="B39" s="1" t="s">
        <v>7</v>
      </c>
      <c r="C39" s="1" t="s">
        <v>15</v>
      </c>
      <c r="D39" s="1">
        <v>-7.0721360000000004</v>
      </c>
      <c r="E39" s="1">
        <v>-13.915359499999999</v>
      </c>
      <c r="F39" s="1">
        <v>-12.140091</v>
      </c>
      <c r="G39" s="1">
        <v>19.774583413309099</v>
      </c>
    </row>
    <row r="40" spans="1:7" x14ac:dyDescent="0.25">
      <c r="A40" s="2">
        <v>39</v>
      </c>
      <c r="B40" s="1" t="s">
        <v>7</v>
      </c>
      <c r="C40" s="1" t="s">
        <v>15</v>
      </c>
      <c r="D40" s="1">
        <v>-7.0060196000000001</v>
      </c>
      <c r="E40" s="1">
        <v>-14.142305</v>
      </c>
      <c r="F40" s="1">
        <v>-12.581642</v>
      </c>
      <c r="G40" s="1">
        <v>20.183826218542201</v>
      </c>
    </row>
    <row r="41" spans="1:7" x14ac:dyDescent="0.25">
      <c r="A41" s="2">
        <v>40</v>
      </c>
      <c r="B41" s="1" t="s">
        <v>7</v>
      </c>
      <c r="C41" s="1" t="s">
        <v>15</v>
      </c>
      <c r="D41" s="1">
        <v>-6.6875169999999997</v>
      </c>
      <c r="E41" s="1">
        <v>-14.092623</v>
      </c>
      <c r="F41" s="1">
        <v>-12.137283</v>
      </c>
      <c r="G41" s="1">
        <v>19.7645781590371</v>
      </c>
    </row>
    <row r="42" spans="1:7" x14ac:dyDescent="0.25">
      <c r="A42" s="2">
        <v>41</v>
      </c>
      <c r="B42" s="1" t="s">
        <v>7</v>
      </c>
      <c r="C42" s="1" t="s">
        <v>16</v>
      </c>
      <c r="D42" s="1">
        <v>-7.1898650000000002</v>
      </c>
      <c r="E42" s="1">
        <v>-14.361261000000001</v>
      </c>
      <c r="F42" s="1">
        <v>-11.804824999999999</v>
      </c>
      <c r="G42" s="1">
        <v>19.9322322953888</v>
      </c>
    </row>
    <row r="43" spans="1:7" x14ac:dyDescent="0.25">
      <c r="A43" s="2">
        <v>42</v>
      </c>
      <c r="B43" s="1" t="s">
        <v>7</v>
      </c>
      <c r="C43" s="1" t="s">
        <v>16</v>
      </c>
      <c r="D43" s="1">
        <v>-7.0034846999999996</v>
      </c>
      <c r="E43" s="1">
        <v>-14.254422999999999</v>
      </c>
      <c r="F43" s="1">
        <v>-12.450011999999999</v>
      </c>
      <c r="G43" s="1">
        <v>20.180192599176099</v>
      </c>
    </row>
    <row r="44" spans="1:7" x14ac:dyDescent="0.25">
      <c r="A44" s="2">
        <v>43</v>
      </c>
      <c r="B44" s="1" t="s">
        <v>7</v>
      </c>
      <c r="C44" s="1" t="s">
        <v>16</v>
      </c>
      <c r="D44" s="1">
        <v>-7.0662612999999999</v>
      </c>
      <c r="E44" s="1">
        <v>-14.195885000000001</v>
      </c>
      <c r="F44" s="1">
        <v>-11.939102</v>
      </c>
      <c r="G44" s="1">
        <v>19.849367130673901</v>
      </c>
    </row>
    <row r="45" spans="1:7" x14ac:dyDescent="0.25">
      <c r="A45" s="2">
        <v>44</v>
      </c>
      <c r="B45" s="1" t="s">
        <v>7</v>
      </c>
      <c r="C45" s="1" t="s">
        <v>16</v>
      </c>
      <c r="D45" s="1">
        <v>-6.7474173999999998</v>
      </c>
      <c r="E45" s="1">
        <v>-14.316084</v>
      </c>
      <c r="F45" s="1">
        <v>-12.2578125</v>
      </c>
      <c r="G45" s="1">
        <v>20.018288452277599</v>
      </c>
    </row>
    <row r="46" spans="1:7" x14ac:dyDescent="0.25">
      <c r="A46" s="2">
        <v>45</v>
      </c>
      <c r="B46" s="1" t="s">
        <v>7</v>
      </c>
      <c r="C46" s="1" t="s">
        <v>16</v>
      </c>
      <c r="D46" s="1">
        <v>-6.9978389999999999</v>
      </c>
      <c r="E46" s="1">
        <v>-14.421694</v>
      </c>
      <c r="F46" s="1">
        <v>-11.740288</v>
      </c>
      <c r="G46" s="1">
        <v>19.869306408584102</v>
      </c>
    </row>
    <row r="47" spans="1:7" x14ac:dyDescent="0.25">
      <c r="A47" s="2">
        <v>46</v>
      </c>
      <c r="B47" s="1" t="s">
        <v>7</v>
      </c>
      <c r="C47" s="1" t="s">
        <v>17</v>
      </c>
      <c r="D47" s="1">
        <v>-7.3201409999999996</v>
      </c>
      <c r="E47" s="1">
        <v>-14.189826999999999</v>
      </c>
      <c r="F47" s="1">
        <v>-11.809341</v>
      </c>
      <c r="G47" s="1">
        <v>19.859410343693899</v>
      </c>
    </row>
    <row r="48" spans="1:7" x14ac:dyDescent="0.25">
      <c r="A48" s="2">
        <v>47</v>
      </c>
      <c r="B48" s="1" t="s">
        <v>7</v>
      </c>
      <c r="C48" s="1" t="s">
        <v>17</v>
      </c>
      <c r="D48" s="1">
        <v>-7.2505702999999997</v>
      </c>
      <c r="E48" s="1">
        <v>-14.528437</v>
      </c>
      <c r="F48" s="1">
        <v>-11.863113</v>
      </c>
      <c r="G48" s="1">
        <v>20.1091944072116</v>
      </c>
    </row>
    <row r="49" spans="1:7" x14ac:dyDescent="0.25">
      <c r="A49" s="2">
        <v>48</v>
      </c>
      <c r="B49" s="1" t="s">
        <v>7</v>
      </c>
      <c r="C49" s="1" t="s">
        <v>17</v>
      </c>
      <c r="D49" s="1">
        <v>-6.9378279999999997</v>
      </c>
      <c r="E49" s="1">
        <v>-14.254858</v>
      </c>
      <c r="F49" s="1">
        <v>-11.874123000000001</v>
      </c>
      <c r="G49" s="1">
        <v>19.807302280543201</v>
      </c>
    </row>
    <row r="50" spans="1:7" x14ac:dyDescent="0.25">
      <c r="A50" s="2">
        <v>49</v>
      </c>
      <c r="B50" s="1" t="s">
        <v>7</v>
      </c>
      <c r="C50" s="1" t="s">
        <v>17</v>
      </c>
      <c r="D50" s="1">
        <v>-7.1329555999999998</v>
      </c>
      <c r="E50" s="1">
        <v>-14.025907500000001</v>
      </c>
      <c r="F50" s="1">
        <v>-11.944008</v>
      </c>
      <c r="G50" s="1">
        <v>19.755112384697501</v>
      </c>
    </row>
    <row r="51" spans="1:7" x14ac:dyDescent="0.25">
      <c r="A51" s="2">
        <v>50</v>
      </c>
      <c r="B51" s="1" t="s">
        <v>7</v>
      </c>
      <c r="C51" s="1" t="s">
        <v>17</v>
      </c>
      <c r="D51" s="1">
        <v>-7.1958523000000003</v>
      </c>
      <c r="E51" s="1">
        <v>-14.137475999999999</v>
      </c>
      <c r="F51" s="1">
        <v>-12.324249</v>
      </c>
      <c r="G51" s="1">
        <v>20.088196647067399</v>
      </c>
    </row>
    <row r="52" spans="1:7" x14ac:dyDescent="0.25">
      <c r="A52" s="2">
        <v>51</v>
      </c>
      <c r="B52" s="1" t="s">
        <v>7</v>
      </c>
      <c r="C52" s="1" t="s">
        <v>18</v>
      </c>
      <c r="D52" s="1">
        <v>-7.0006027</v>
      </c>
      <c r="E52" s="1">
        <v>-14.309687</v>
      </c>
      <c r="F52" s="1">
        <v>-11.935950999999999</v>
      </c>
      <c r="G52" s="1">
        <v>19.9058406673966</v>
      </c>
    </row>
    <row r="53" spans="1:7" x14ac:dyDescent="0.25">
      <c r="A53" s="2">
        <v>52</v>
      </c>
      <c r="B53" s="1" t="s">
        <v>7</v>
      </c>
      <c r="C53" s="1" t="s">
        <v>18</v>
      </c>
      <c r="D53" s="1">
        <v>-7.1321487000000001</v>
      </c>
      <c r="E53" s="1">
        <v>-14.082193</v>
      </c>
      <c r="F53" s="1">
        <v>-12.006264</v>
      </c>
      <c r="G53" s="1">
        <v>19.832450953925001</v>
      </c>
    </row>
    <row r="54" spans="1:7" x14ac:dyDescent="0.25">
      <c r="A54" s="2">
        <v>53</v>
      </c>
      <c r="B54" s="1" t="s">
        <v>7</v>
      </c>
      <c r="C54" s="1" t="s">
        <v>18</v>
      </c>
      <c r="D54" s="1">
        <v>-6.8144590000000003</v>
      </c>
      <c r="E54" s="1">
        <v>-14.202961</v>
      </c>
      <c r="F54" s="1">
        <v>-12.645172000000001</v>
      </c>
      <c r="G54" s="1">
        <v>20.200528219134</v>
      </c>
    </row>
    <row r="55" spans="1:7" x14ac:dyDescent="0.25">
      <c r="A55" s="2">
        <v>54</v>
      </c>
      <c r="B55" s="1" t="s">
        <v>7</v>
      </c>
      <c r="C55" s="1" t="s">
        <v>18</v>
      </c>
      <c r="D55" s="1">
        <v>-6.6863669999999997</v>
      </c>
      <c r="E55" s="1">
        <v>-14.205423</v>
      </c>
      <c r="F55" s="1">
        <v>-12.389862000000001</v>
      </c>
      <c r="G55" s="1">
        <v>20.000256346013401</v>
      </c>
    </row>
    <row r="56" spans="1:7" x14ac:dyDescent="0.25">
      <c r="A56" s="2">
        <v>55</v>
      </c>
      <c r="B56" s="1" t="s">
        <v>7</v>
      </c>
      <c r="C56" s="1" t="s">
        <v>18</v>
      </c>
      <c r="D56" s="1">
        <v>-6.7491455</v>
      </c>
      <c r="E56" s="1">
        <v>-14.146883000000001</v>
      </c>
      <c r="F56" s="1">
        <v>-11.878937000000001</v>
      </c>
      <c r="G56" s="1">
        <v>19.667089339202398</v>
      </c>
    </row>
    <row r="57" spans="1:7" x14ac:dyDescent="0.25">
      <c r="A57" s="2">
        <v>56</v>
      </c>
      <c r="B57" s="1" t="s">
        <v>7</v>
      </c>
      <c r="C57" s="1" t="s">
        <v>19</v>
      </c>
      <c r="D57" s="1">
        <v>-7.2003402999999997</v>
      </c>
      <c r="E57" s="1">
        <v>-13.856272000000001</v>
      </c>
      <c r="F57" s="1">
        <v>-12.141029</v>
      </c>
      <c r="G57" s="1">
        <v>19.7799324452603</v>
      </c>
    </row>
    <row r="58" spans="1:7" x14ac:dyDescent="0.25">
      <c r="A58" s="2">
        <v>57</v>
      </c>
      <c r="B58" s="1" t="s">
        <v>7</v>
      </c>
      <c r="C58" s="1" t="s">
        <v>19</v>
      </c>
      <c r="D58" s="1">
        <v>-6.6824493</v>
      </c>
      <c r="E58" s="1">
        <v>-14.31686</v>
      </c>
      <c r="F58" s="1">
        <v>-11.874015999999999</v>
      </c>
      <c r="G58" s="1">
        <v>19.764105672832098</v>
      </c>
    </row>
    <row r="59" spans="1:7" x14ac:dyDescent="0.25">
      <c r="A59" s="2">
        <v>58</v>
      </c>
      <c r="B59" s="1" t="s">
        <v>7</v>
      </c>
      <c r="C59" s="1" t="s">
        <v>19</v>
      </c>
      <c r="D59" s="1">
        <v>-7.0662649999999996</v>
      </c>
      <c r="E59" s="1">
        <v>-14.195883</v>
      </c>
      <c r="F59" s="1">
        <v>-11.939087000000001</v>
      </c>
      <c r="G59" s="1">
        <v>19.849357137191198</v>
      </c>
    </row>
    <row r="60" spans="1:7" x14ac:dyDescent="0.25">
      <c r="A60" s="2">
        <v>59</v>
      </c>
      <c r="B60" s="1" t="s">
        <v>7</v>
      </c>
      <c r="C60" s="1" t="s">
        <v>19</v>
      </c>
      <c r="D60" s="1">
        <v>-7.1301937000000004</v>
      </c>
      <c r="E60" s="1">
        <v>-14.137911000000001</v>
      </c>
      <c r="F60" s="1">
        <v>-11.748343999999999</v>
      </c>
      <c r="G60" s="1">
        <v>19.7165862768903</v>
      </c>
    </row>
    <row r="61" spans="1:7" x14ac:dyDescent="0.25">
      <c r="A61" s="2">
        <v>60</v>
      </c>
      <c r="B61" s="1" t="s">
        <v>7</v>
      </c>
      <c r="C61" s="1" t="s">
        <v>19</v>
      </c>
      <c r="D61" s="1">
        <v>-7.0757064999999999</v>
      </c>
      <c r="E61" s="1">
        <v>-13.860435499999999</v>
      </c>
      <c r="F61" s="1">
        <v>-12.846283</v>
      </c>
      <c r="G61" s="1">
        <v>20.179303374199201</v>
      </c>
    </row>
    <row r="62" spans="1:7" x14ac:dyDescent="0.25">
      <c r="A62" s="2">
        <v>61</v>
      </c>
      <c r="B62" s="1" t="s">
        <v>7</v>
      </c>
      <c r="C62" s="1" t="s">
        <v>20</v>
      </c>
      <c r="D62" s="1">
        <v>-6.8714810000000002</v>
      </c>
      <c r="E62" s="1">
        <v>-14.481688999999999</v>
      </c>
      <c r="F62" s="1">
        <v>-12.251625000000001</v>
      </c>
      <c r="G62" s="1">
        <v>20.1752045688397</v>
      </c>
    </row>
    <row r="63" spans="1:7" x14ac:dyDescent="0.25">
      <c r="A63" s="2">
        <v>62</v>
      </c>
      <c r="B63" s="1" t="s">
        <v>7</v>
      </c>
      <c r="C63" s="1" t="s">
        <v>20</v>
      </c>
      <c r="D63" s="1">
        <v>-6.8698654000000001</v>
      </c>
      <c r="E63" s="1">
        <v>-14.480896</v>
      </c>
      <c r="F63" s="1">
        <v>-11.803383</v>
      </c>
      <c r="G63" s="1">
        <v>19.905055706422399</v>
      </c>
    </row>
    <row r="64" spans="1:7" x14ac:dyDescent="0.25">
      <c r="A64" s="2">
        <v>63</v>
      </c>
      <c r="B64" s="1" t="s">
        <v>7</v>
      </c>
      <c r="C64" s="1" t="s">
        <v>20</v>
      </c>
      <c r="D64" s="1">
        <v>-6.3680953999999996</v>
      </c>
      <c r="E64" s="1">
        <v>-14.269223999999999</v>
      </c>
      <c r="F64" s="1">
        <v>-12.582291</v>
      </c>
      <c r="G64" s="1">
        <v>20.061840581306701</v>
      </c>
    </row>
    <row r="65" spans="1:7" x14ac:dyDescent="0.25">
      <c r="A65" s="2">
        <v>64</v>
      </c>
      <c r="B65" s="1" t="s">
        <v>7</v>
      </c>
      <c r="C65" s="1" t="s">
        <v>20</v>
      </c>
      <c r="D65" s="1">
        <v>-7.3230209999999998</v>
      </c>
      <c r="E65" s="1">
        <v>-14.134562000000001</v>
      </c>
      <c r="F65" s="1">
        <v>-12.323402</v>
      </c>
      <c r="G65" s="1">
        <v>20.1315346291194</v>
      </c>
    </row>
    <row r="66" spans="1:7" x14ac:dyDescent="0.25">
      <c r="A66" s="2">
        <v>65</v>
      </c>
      <c r="B66" s="1" t="s">
        <v>7</v>
      </c>
      <c r="C66" s="1" t="s">
        <v>20</v>
      </c>
      <c r="D66" s="1">
        <v>-7.1375656000000003</v>
      </c>
      <c r="E66" s="1">
        <v>-13.914809999999999</v>
      </c>
      <c r="F66" s="1">
        <v>-12.651954999999999</v>
      </c>
      <c r="G66" s="1">
        <v>20.115634041962299</v>
      </c>
    </row>
    <row r="67" spans="1:7" x14ac:dyDescent="0.25">
      <c r="A67" s="2">
        <v>66</v>
      </c>
      <c r="B67" s="1" t="s">
        <v>7</v>
      </c>
      <c r="C67" s="1" t="s">
        <v>21</v>
      </c>
      <c r="D67" s="1">
        <v>-6.4359359999999999</v>
      </c>
      <c r="E67" s="1">
        <v>-13.873079000000001</v>
      </c>
      <c r="F67" s="1">
        <v>-11.761870999999999</v>
      </c>
      <c r="G67" s="1">
        <v>19.293139187974599</v>
      </c>
    </row>
    <row r="68" spans="1:7" x14ac:dyDescent="0.25">
      <c r="A68" s="2">
        <v>67</v>
      </c>
      <c r="B68" s="1" t="s">
        <v>7</v>
      </c>
      <c r="C68" s="1" t="s">
        <v>21</v>
      </c>
      <c r="D68" s="1">
        <v>-7.1308822999999997</v>
      </c>
      <c r="E68" s="1">
        <v>-14.138254</v>
      </c>
      <c r="F68" s="1">
        <v>-11.940445</v>
      </c>
      <c r="G68" s="1">
        <v>19.832143966958501</v>
      </c>
    </row>
    <row r="69" spans="1:7" x14ac:dyDescent="0.25">
      <c r="A69" s="2">
        <v>68</v>
      </c>
      <c r="B69" s="1" t="s">
        <v>7</v>
      </c>
      <c r="C69" s="1" t="s">
        <v>21</v>
      </c>
      <c r="D69" s="1">
        <v>-7.0605070000000003</v>
      </c>
      <c r="E69" s="1">
        <v>-14.646519</v>
      </c>
      <c r="F69" s="1">
        <v>-12.629250000000001</v>
      </c>
      <c r="G69" s="1">
        <v>20.588083972534999</v>
      </c>
    </row>
    <row r="70" spans="1:7" x14ac:dyDescent="0.25">
      <c r="A70" s="2">
        <v>69</v>
      </c>
      <c r="B70" s="1" t="s">
        <v>7</v>
      </c>
      <c r="C70" s="1" t="s">
        <v>21</v>
      </c>
      <c r="D70" s="1">
        <v>-6.8749313000000001</v>
      </c>
      <c r="E70" s="1">
        <v>-14.256657000000001</v>
      </c>
      <c r="F70" s="1">
        <v>-12.066642999999999</v>
      </c>
      <c r="G70" s="1">
        <v>19.902783437856499</v>
      </c>
    </row>
    <row r="71" spans="1:7" x14ac:dyDescent="0.25">
      <c r="A71" s="2">
        <v>70</v>
      </c>
      <c r="B71" s="1" t="s">
        <v>7</v>
      </c>
      <c r="C71" s="1" t="s">
        <v>21</v>
      </c>
      <c r="D71" s="1">
        <v>-7.1880264</v>
      </c>
      <c r="E71" s="1">
        <v>-14.58709</v>
      </c>
      <c r="F71" s="1">
        <v>-12.438079999999999</v>
      </c>
      <c r="G71" s="1">
        <v>20.473317715535199</v>
      </c>
    </row>
    <row r="72" spans="1:7" x14ac:dyDescent="0.25">
      <c r="A72" s="2">
        <v>71</v>
      </c>
      <c r="B72" s="1" t="s">
        <v>7</v>
      </c>
      <c r="C72" s="1" t="s">
        <v>22</v>
      </c>
      <c r="D72" s="1">
        <v>-6.811693</v>
      </c>
      <c r="E72" s="1">
        <v>-14.201601</v>
      </c>
      <c r="F72" s="1">
        <v>-11.876739499999999</v>
      </c>
      <c r="G72" s="1">
        <v>19.726671565292499</v>
      </c>
    </row>
    <row r="73" spans="1:7" x14ac:dyDescent="0.25">
      <c r="A73" s="2">
        <v>72</v>
      </c>
      <c r="B73" s="1" t="s">
        <v>7</v>
      </c>
      <c r="C73" s="1" t="s">
        <v>22</v>
      </c>
      <c r="D73" s="1">
        <v>-7.1212080000000002</v>
      </c>
      <c r="E73" s="1">
        <v>-14.586957999999999</v>
      </c>
      <c r="F73" s="1">
        <v>-11.541992</v>
      </c>
      <c r="G73" s="1">
        <v>19.9175431871335</v>
      </c>
    </row>
    <row r="74" spans="1:7" x14ac:dyDescent="0.25">
      <c r="A74" s="2">
        <v>73</v>
      </c>
      <c r="B74" s="1" t="s">
        <v>7</v>
      </c>
      <c r="C74" s="1" t="s">
        <v>22</v>
      </c>
      <c r="D74" s="1">
        <v>-6.6870574999999999</v>
      </c>
      <c r="E74" s="1">
        <v>-14.092396000000001</v>
      </c>
      <c r="F74" s="1">
        <v>-12.009209</v>
      </c>
      <c r="G74" s="1">
        <v>19.685869228094099</v>
      </c>
    </row>
    <row r="75" spans="1:7" x14ac:dyDescent="0.25">
      <c r="A75" s="2">
        <v>74</v>
      </c>
      <c r="B75" s="1" t="s">
        <v>7</v>
      </c>
      <c r="C75" s="1" t="s">
        <v>22</v>
      </c>
      <c r="D75" s="1">
        <v>-7.0636159999999997</v>
      </c>
      <c r="E75" s="1">
        <v>-14.36463</v>
      </c>
      <c r="F75" s="1">
        <v>-12.061828999999999</v>
      </c>
      <c r="G75" s="1">
        <v>20.043077996803198</v>
      </c>
    </row>
    <row r="76" spans="1:7" x14ac:dyDescent="0.25">
      <c r="A76" s="2">
        <v>75</v>
      </c>
      <c r="B76" s="1" t="s">
        <v>7</v>
      </c>
      <c r="C76" s="1" t="s">
        <v>22</v>
      </c>
      <c r="D76" s="1">
        <v>-7.3773974999999998</v>
      </c>
      <c r="E76" s="1">
        <v>-14.695404</v>
      </c>
      <c r="F76" s="1">
        <v>-12.625359</v>
      </c>
      <c r="G76" s="1">
        <v>20.731149958776498</v>
      </c>
    </row>
    <row r="77" spans="1:7" x14ac:dyDescent="0.25">
      <c r="A77" s="2">
        <v>76</v>
      </c>
      <c r="B77" s="1" t="s">
        <v>7</v>
      </c>
      <c r="C77" s="1" t="s">
        <v>23</v>
      </c>
      <c r="D77" s="1">
        <v>-6.8787310000000002</v>
      </c>
      <c r="E77" s="1">
        <v>-14.088476</v>
      </c>
      <c r="F77" s="1">
        <v>-12.264091499999999</v>
      </c>
      <c r="G77" s="1">
        <v>19.905025809835902</v>
      </c>
    </row>
    <row r="78" spans="1:7" x14ac:dyDescent="0.25">
      <c r="A78" s="2">
        <v>77</v>
      </c>
      <c r="B78" s="1" t="s">
        <v>7</v>
      </c>
      <c r="C78" s="1" t="s">
        <v>23</v>
      </c>
      <c r="D78" s="1">
        <v>-7.0762843999999996</v>
      </c>
      <c r="E78" s="1">
        <v>-13.804033</v>
      </c>
      <c r="F78" s="1">
        <v>-12.719986</v>
      </c>
      <c r="G78" s="1">
        <v>20.060487450166299</v>
      </c>
    </row>
    <row r="79" spans="1:7" x14ac:dyDescent="0.25">
      <c r="A79" s="2">
        <v>78</v>
      </c>
      <c r="B79" s="1" t="s">
        <v>7</v>
      </c>
      <c r="C79" s="1" t="s">
        <v>23</v>
      </c>
      <c r="D79" s="1">
        <v>-7.1957360000000001</v>
      </c>
      <c r="E79" s="1">
        <v>-14.080736</v>
      </c>
      <c r="F79" s="1">
        <v>-12.005852000000001</v>
      </c>
      <c r="G79" s="1">
        <v>19.854123457400899</v>
      </c>
    </row>
    <row r="80" spans="1:7" x14ac:dyDescent="0.25">
      <c r="A80" s="2">
        <v>79</v>
      </c>
      <c r="B80" s="1" t="s">
        <v>7</v>
      </c>
      <c r="C80" s="1" t="s">
        <v>23</v>
      </c>
      <c r="D80" s="1">
        <v>-7.1949269999999999</v>
      </c>
      <c r="E80" s="1">
        <v>-14.137022</v>
      </c>
      <c r="F80" s="1">
        <v>-12.068092</v>
      </c>
      <c r="G80" s="1">
        <v>19.9314131578458</v>
      </c>
    </row>
    <row r="81" spans="1:7" x14ac:dyDescent="0.25">
      <c r="A81" s="2">
        <v>80</v>
      </c>
      <c r="B81" s="1" t="s">
        <v>7</v>
      </c>
      <c r="C81" s="1" t="s">
        <v>23</v>
      </c>
      <c r="D81" s="1">
        <v>-7.0036009999999997</v>
      </c>
      <c r="E81" s="1">
        <v>-14.197796</v>
      </c>
      <c r="F81" s="1">
        <v>-12.195656</v>
      </c>
      <c r="G81" s="1">
        <v>19.984040568448702</v>
      </c>
    </row>
    <row r="82" spans="1:7" x14ac:dyDescent="0.25">
      <c r="A82" s="2">
        <v>81</v>
      </c>
      <c r="B82" s="1" t="s">
        <v>7</v>
      </c>
      <c r="C82" s="1" t="s">
        <v>24</v>
      </c>
      <c r="D82" s="1">
        <v>-7.1280060000000001</v>
      </c>
      <c r="E82" s="1">
        <v>-14.306887</v>
      </c>
      <c r="F82" s="1">
        <v>-11.999145499999999</v>
      </c>
      <c r="G82" s="1">
        <v>19.986870079778299</v>
      </c>
    </row>
    <row r="83" spans="1:7" x14ac:dyDescent="0.25">
      <c r="A83" s="2">
        <v>82</v>
      </c>
      <c r="B83" s="1" t="s">
        <v>7</v>
      </c>
      <c r="C83" s="1" t="s">
        <v>24</v>
      </c>
      <c r="D83" s="1">
        <v>-7.0606229999999996</v>
      </c>
      <c r="E83" s="1">
        <v>-14.476521999999999</v>
      </c>
      <c r="F83" s="1">
        <v>-11.802116</v>
      </c>
      <c r="G83" s="1">
        <v>19.9677749419611</v>
      </c>
    </row>
    <row r="84" spans="1:7" x14ac:dyDescent="0.25">
      <c r="A84" s="2">
        <v>83</v>
      </c>
      <c r="B84" s="1" t="s">
        <v>7</v>
      </c>
      <c r="C84" s="1" t="s">
        <v>24</v>
      </c>
      <c r="D84" s="1">
        <v>-7.3878784</v>
      </c>
      <c r="E84" s="1">
        <v>-14.077045</v>
      </c>
      <c r="F84" s="1">
        <v>-12.388786</v>
      </c>
      <c r="G84" s="1">
        <v>20.155048565211001</v>
      </c>
    </row>
    <row r="85" spans="1:7" x14ac:dyDescent="0.25">
      <c r="A85" s="2">
        <v>84</v>
      </c>
      <c r="B85" s="1" t="s">
        <v>7</v>
      </c>
      <c r="C85" s="1" t="s">
        <v>24</v>
      </c>
      <c r="D85" s="1">
        <v>-7.3889084</v>
      </c>
      <c r="E85" s="1">
        <v>-13.907503</v>
      </c>
      <c r="F85" s="1">
        <v>-11.81781</v>
      </c>
      <c r="G85" s="1">
        <v>19.689470077520902</v>
      </c>
    </row>
    <row r="86" spans="1:7" x14ac:dyDescent="0.25">
      <c r="A86" s="2">
        <v>85</v>
      </c>
      <c r="B86" s="1" t="s">
        <v>7</v>
      </c>
      <c r="C86" s="1" t="s">
        <v>24</v>
      </c>
      <c r="D86" s="1">
        <v>-7.06419</v>
      </c>
      <c r="E86" s="1">
        <v>-14.308229000000001</v>
      </c>
      <c r="F86" s="1">
        <v>-11.935523999999999</v>
      </c>
      <c r="G86" s="1">
        <v>19.9269899989918</v>
      </c>
    </row>
    <row r="87" spans="1:7" x14ac:dyDescent="0.25">
      <c r="A87" s="2">
        <v>86</v>
      </c>
      <c r="B87" s="1" t="s">
        <v>7</v>
      </c>
      <c r="C87" s="1" t="s">
        <v>25</v>
      </c>
      <c r="D87" s="1">
        <v>-6.9438133000000004</v>
      </c>
      <c r="E87" s="1">
        <v>-14.031072999999999</v>
      </c>
      <c r="F87" s="1">
        <v>-12.393523999999999</v>
      </c>
      <c r="G87" s="1">
        <v>19.967148312133801</v>
      </c>
    </row>
    <row r="88" spans="1:7" x14ac:dyDescent="0.25">
      <c r="A88" s="2">
        <v>87</v>
      </c>
      <c r="B88" s="1" t="s">
        <v>7</v>
      </c>
      <c r="C88" s="1" t="s">
        <v>25</v>
      </c>
      <c r="D88" s="1">
        <v>-7.1926269999999999</v>
      </c>
      <c r="E88" s="1">
        <v>-14.249256000000001</v>
      </c>
      <c r="F88" s="1">
        <v>-12.000488000000001</v>
      </c>
      <c r="G88" s="1">
        <v>19.969650128871301</v>
      </c>
    </row>
    <row r="89" spans="1:7" x14ac:dyDescent="0.25">
      <c r="A89" s="2">
        <v>88</v>
      </c>
      <c r="B89" s="1" t="s">
        <v>7</v>
      </c>
      <c r="C89" s="1" t="s">
        <v>25</v>
      </c>
      <c r="D89" s="1">
        <v>-6.9451923000000004</v>
      </c>
      <c r="E89" s="1">
        <v>-13.918386</v>
      </c>
      <c r="F89" s="1">
        <v>-12.204971</v>
      </c>
      <c r="G89" s="1">
        <v>19.7716594666812</v>
      </c>
    </row>
    <row r="90" spans="1:7" x14ac:dyDescent="0.25">
      <c r="A90" s="2">
        <v>89</v>
      </c>
      <c r="B90" s="1" t="s">
        <v>7</v>
      </c>
      <c r="C90" s="1" t="s">
        <v>25</v>
      </c>
      <c r="D90" s="1">
        <v>-7.2613906999999998</v>
      </c>
      <c r="E90" s="1">
        <v>-13.966932</v>
      </c>
      <c r="F90" s="1">
        <v>-12.008986999999999</v>
      </c>
      <c r="G90" s="1">
        <v>19.799463838966599</v>
      </c>
    </row>
    <row r="91" spans="1:7" x14ac:dyDescent="0.25">
      <c r="A91" s="2">
        <v>90</v>
      </c>
      <c r="B91" s="1" t="s">
        <v>7</v>
      </c>
      <c r="C91" s="1" t="s">
        <v>25</v>
      </c>
      <c r="D91" s="1">
        <v>-6.9434719999999999</v>
      </c>
      <c r="E91" s="1">
        <v>-14.087586999999999</v>
      </c>
      <c r="F91" s="1">
        <v>-12.583855</v>
      </c>
      <c r="G91" s="1">
        <v>20.125241106377899</v>
      </c>
    </row>
    <row r="92" spans="1:7" x14ac:dyDescent="0.25">
      <c r="A92" s="2">
        <v>91</v>
      </c>
      <c r="B92" s="1" t="s">
        <v>7</v>
      </c>
      <c r="C92" s="1" t="s">
        <v>26</v>
      </c>
      <c r="D92" s="1">
        <v>-7.1290455000000001</v>
      </c>
      <c r="E92" s="1">
        <v>-14.36408</v>
      </c>
      <c r="F92" s="1">
        <v>-12.573700000000001</v>
      </c>
      <c r="G92" s="1">
        <v>20.377635200322398</v>
      </c>
    </row>
    <row r="93" spans="1:7" x14ac:dyDescent="0.25">
      <c r="A93" s="2">
        <v>92</v>
      </c>
      <c r="B93" s="1" t="s">
        <v>7</v>
      </c>
      <c r="C93" s="1" t="s">
        <v>26</v>
      </c>
      <c r="D93" s="1">
        <v>-7.1197109999999997</v>
      </c>
      <c r="E93" s="1">
        <v>-14.642901999999999</v>
      </c>
      <c r="F93" s="1">
        <v>-11.412140000000001</v>
      </c>
      <c r="G93" s="1">
        <v>19.883204656004899</v>
      </c>
    </row>
    <row r="94" spans="1:7" x14ac:dyDescent="0.25">
      <c r="A94" s="2">
        <v>93</v>
      </c>
      <c r="B94" s="1" t="s">
        <v>7</v>
      </c>
      <c r="C94" s="1" t="s">
        <v>26</v>
      </c>
      <c r="D94" s="1">
        <v>-7.4498443999999999</v>
      </c>
      <c r="E94" s="1">
        <v>-14.074793</v>
      </c>
      <c r="F94" s="1">
        <v>-11.940117000000001</v>
      </c>
      <c r="G94" s="1">
        <v>19.903928804031001</v>
      </c>
    </row>
    <row r="95" spans="1:7" x14ac:dyDescent="0.25">
      <c r="A95" s="2">
        <v>94</v>
      </c>
      <c r="B95" s="1" t="s">
        <v>7</v>
      </c>
      <c r="C95" s="1" t="s">
        <v>26</v>
      </c>
      <c r="D95" s="1">
        <v>-6.8799973000000003</v>
      </c>
      <c r="E95" s="1">
        <v>-14.032417000000001</v>
      </c>
      <c r="F95" s="1">
        <v>-12.32991</v>
      </c>
      <c r="G95" s="1">
        <v>19.9065259498141</v>
      </c>
    </row>
    <row r="96" spans="1:7" x14ac:dyDescent="0.25">
      <c r="A96" s="2">
        <v>95</v>
      </c>
      <c r="B96" s="1" t="s">
        <v>7</v>
      </c>
      <c r="C96" s="1" t="s">
        <v>26</v>
      </c>
      <c r="D96" s="1">
        <v>-6.8196373000000001</v>
      </c>
      <c r="E96" s="1">
        <v>-13.808729</v>
      </c>
      <c r="F96" s="1">
        <v>-12.081314000000001</v>
      </c>
      <c r="G96" s="1">
        <v>19.574131052113401</v>
      </c>
    </row>
    <row r="97" spans="1:7" x14ac:dyDescent="0.25">
      <c r="A97" s="2">
        <v>96</v>
      </c>
      <c r="B97" s="1" t="s">
        <v>7</v>
      </c>
      <c r="C97" s="1" t="s">
        <v>27</v>
      </c>
      <c r="D97" s="1">
        <v>-7.1940080000000002</v>
      </c>
      <c r="E97" s="1">
        <v>-14.249936999999999</v>
      </c>
      <c r="F97" s="1">
        <v>-12.384734999999999</v>
      </c>
      <c r="G97" s="1">
        <v>20.203863639339598</v>
      </c>
    </row>
    <row r="98" spans="1:7" x14ac:dyDescent="0.25">
      <c r="A98" s="2">
        <v>97</v>
      </c>
      <c r="B98" s="1" t="s">
        <v>7</v>
      </c>
      <c r="C98" s="1" t="s">
        <v>27</v>
      </c>
      <c r="D98" s="1">
        <v>-7.1288166000000004</v>
      </c>
      <c r="E98" s="1">
        <v>-14.363968</v>
      </c>
      <c r="F98" s="1">
        <v>-12.509644</v>
      </c>
      <c r="G98" s="1">
        <v>20.338013574156601</v>
      </c>
    </row>
    <row r="99" spans="1:7" x14ac:dyDescent="0.25">
      <c r="A99" s="2">
        <v>98</v>
      </c>
      <c r="B99" s="1" t="s">
        <v>7</v>
      </c>
      <c r="C99" s="1" t="s">
        <v>27</v>
      </c>
      <c r="D99" s="1">
        <v>-7.258629</v>
      </c>
      <c r="E99" s="1">
        <v>-14.078938000000001</v>
      </c>
      <c r="F99" s="1">
        <v>-11.813309</v>
      </c>
      <c r="G99" s="1">
        <v>19.760021130013801</v>
      </c>
    </row>
    <row r="100" spans="1:7" x14ac:dyDescent="0.25">
      <c r="A100" s="2">
        <v>99</v>
      </c>
      <c r="B100" s="1" t="s">
        <v>7</v>
      </c>
      <c r="C100" s="1" t="s">
        <v>27</v>
      </c>
      <c r="D100" s="1">
        <v>-7.2528762999999996</v>
      </c>
      <c r="E100" s="1">
        <v>-14.529572</v>
      </c>
      <c r="F100" s="1">
        <v>-12.503470999999999</v>
      </c>
      <c r="G100" s="1">
        <v>20.4951076717484</v>
      </c>
    </row>
    <row r="101" spans="1:7" x14ac:dyDescent="0.25">
      <c r="A101" s="2">
        <v>100</v>
      </c>
      <c r="B101" s="1" t="s">
        <v>7</v>
      </c>
      <c r="C101" s="1" t="s">
        <v>27</v>
      </c>
      <c r="D101" s="1">
        <v>-7.2610492999999998</v>
      </c>
      <c r="E101" s="1">
        <v>-14.136813999999999</v>
      </c>
      <c r="F101" s="1">
        <v>-12.772064</v>
      </c>
      <c r="G101" s="1">
        <v>20.388673278241399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03C3-84ED-4FC7-A51B-498237703DC9}">
  <dimension ref="A1:G101"/>
  <sheetViews>
    <sheetView topLeftCell="A76" workbookViewId="0">
      <selection activeCell="I1" sqref="I1:T1048576"/>
    </sheetView>
  </sheetViews>
  <sheetFormatPr baseColWidth="10" defaultRowHeight="15" x14ac:dyDescent="0.25"/>
  <cols>
    <col min="1" max="1" width="13" customWidth="1"/>
    <col min="2" max="2" width="11.85546875" bestFit="1" customWidth="1"/>
    <col min="3" max="3" width="18.5703125" bestFit="1" customWidth="1"/>
    <col min="4" max="4" width="12" customWidth="1"/>
    <col min="5" max="5" width="10.7109375" customWidth="1"/>
    <col min="6" max="6" width="11.28515625" customWidth="1"/>
    <col min="7" max="7" width="13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1" t="s">
        <v>29</v>
      </c>
      <c r="C2" s="1" t="s">
        <v>44</v>
      </c>
      <c r="D2" s="1">
        <v>15.42</v>
      </c>
      <c r="E2" s="1">
        <v>1.26</v>
      </c>
      <c r="F2" s="1">
        <v>-20.82</v>
      </c>
      <c r="G2" s="1">
        <v>25.939089512665799</v>
      </c>
    </row>
    <row r="3" spans="1:7" x14ac:dyDescent="0.25">
      <c r="A3" s="2">
        <v>2</v>
      </c>
      <c r="B3" s="1" t="s">
        <v>29</v>
      </c>
      <c r="C3" s="1" t="s">
        <v>44</v>
      </c>
      <c r="D3" s="1">
        <v>15.48</v>
      </c>
      <c r="E3" s="1">
        <v>1.1399999999999999</v>
      </c>
      <c r="F3" s="1">
        <v>-20.82</v>
      </c>
      <c r="G3" s="1">
        <v>25.969257666517901</v>
      </c>
    </row>
    <row r="4" spans="1:7" x14ac:dyDescent="0.25">
      <c r="A4" s="2">
        <v>3</v>
      </c>
      <c r="B4" s="1" t="s">
        <v>29</v>
      </c>
      <c r="C4" s="1" t="s">
        <v>44</v>
      </c>
      <c r="D4" s="1">
        <v>15.42</v>
      </c>
      <c r="E4" s="1">
        <v>1.3199999</v>
      </c>
      <c r="F4" s="1">
        <v>-21.06</v>
      </c>
      <c r="G4" s="1">
        <v>26.1350790777154</v>
      </c>
    </row>
    <row r="5" spans="1:7" x14ac:dyDescent="0.25">
      <c r="A5" s="2">
        <v>4</v>
      </c>
      <c r="B5" s="1" t="s">
        <v>29</v>
      </c>
      <c r="C5" s="1" t="s">
        <v>44</v>
      </c>
      <c r="D5" s="1">
        <v>14.88</v>
      </c>
      <c r="E5" s="1">
        <v>1.4399999000000001</v>
      </c>
      <c r="F5" s="1">
        <v>-21.06</v>
      </c>
      <c r="G5" s="1">
        <v>25.826567651929398</v>
      </c>
    </row>
    <row r="6" spans="1:7" x14ac:dyDescent="0.25">
      <c r="A6" s="2">
        <v>5</v>
      </c>
      <c r="B6" s="1" t="s">
        <v>29</v>
      </c>
      <c r="C6" s="1" t="s">
        <v>43</v>
      </c>
      <c r="D6" s="1">
        <v>14.759999000000001</v>
      </c>
      <c r="E6" s="1">
        <v>1.74</v>
      </c>
      <c r="F6" s="1">
        <v>-21.06</v>
      </c>
      <c r="G6" s="1">
        <v>25.776127568768</v>
      </c>
    </row>
    <row r="7" spans="1:7" x14ac:dyDescent="0.25">
      <c r="A7" s="2">
        <v>6</v>
      </c>
      <c r="B7" s="1" t="s">
        <v>29</v>
      </c>
      <c r="C7" s="1" t="s">
        <v>43</v>
      </c>
      <c r="D7" s="1">
        <v>14.82</v>
      </c>
      <c r="E7" s="1">
        <v>1.68</v>
      </c>
      <c r="F7" s="1">
        <v>-21</v>
      </c>
      <c r="G7" s="1">
        <v>25.757615824241501</v>
      </c>
    </row>
    <row r="8" spans="1:7" x14ac:dyDescent="0.25">
      <c r="A8" s="2">
        <v>7</v>
      </c>
      <c r="B8" s="1" t="s">
        <v>29</v>
      </c>
      <c r="C8" s="1" t="s">
        <v>43</v>
      </c>
      <c r="D8" s="1">
        <v>14.519999500000001</v>
      </c>
      <c r="E8" s="1">
        <v>1.74</v>
      </c>
      <c r="F8" s="1">
        <v>-21</v>
      </c>
      <c r="G8" s="1">
        <v>25.590192871320902</v>
      </c>
    </row>
    <row r="9" spans="1:7" x14ac:dyDescent="0.25">
      <c r="A9" s="2">
        <v>8</v>
      </c>
      <c r="B9" s="1" t="s">
        <v>29</v>
      </c>
      <c r="C9" s="1" t="s">
        <v>43</v>
      </c>
      <c r="D9" s="1">
        <v>14.88</v>
      </c>
      <c r="E9" s="1">
        <v>1.68</v>
      </c>
      <c r="F9" s="1">
        <v>-21.24</v>
      </c>
      <c r="G9" s="1">
        <v>25.9879662468696</v>
      </c>
    </row>
    <row r="10" spans="1:7" x14ac:dyDescent="0.25">
      <c r="A10" s="2">
        <v>9</v>
      </c>
      <c r="B10" s="1" t="s">
        <v>29</v>
      </c>
      <c r="C10" s="1" t="s">
        <v>43</v>
      </c>
      <c r="D10" s="1">
        <v>14.88</v>
      </c>
      <c r="E10" s="1">
        <v>1.68</v>
      </c>
      <c r="F10" s="1">
        <v>-21.06</v>
      </c>
      <c r="G10" s="1">
        <v>25.841059884930399</v>
      </c>
    </row>
    <row r="11" spans="1:7" x14ac:dyDescent="0.25">
      <c r="A11" s="2">
        <v>10</v>
      </c>
      <c r="B11" s="1" t="s">
        <v>29</v>
      </c>
      <c r="C11" s="1" t="s">
        <v>43</v>
      </c>
      <c r="D11" s="1">
        <v>14.82</v>
      </c>
      <c r="E11" s="1">
        <v>1.92</v>
      </c>
      <c r="F11" s="1">
        <v>-20.64</v>
      </c>
      <c r="G11" s="1">
        <v>25.4819223988423</v>
      </c>
    </row>
    <row r="12" spans="1:7" x14ac:dyDescent="0.25">
      <c r="A12" s="2">
        <v>11</v>
      </c>
      <c r="B12" s="1" t="s">
        <v>29</v>
      </c>
      <c r="C12" s="1" t="s">
        <v>42</v>
      </c>
      <c r="D12" s="1">
        <v>14.82</v>
      </c>
      <c r="E12" s="1">
        <v>1.8</v>
      </c>
      <c r="F12" s="1">
        <v>-20.58</v>
      </c>
      <c r="G12" s="1">
        <v>25.424571057867599</v>
      </c>
    </row>
    <row r="13" spans="1:7" x14ac:dyDescent="0.25">
      <c r="A13" s="2">
        <v>12</v>
      </c>
      <c r="B13" s="1" t="s">
        <v>29</v>
      </c>
      <c r="C13" s="1" t="s">
        <v>42</v>
      </c>
      <c r="D13" s="1">
        <v>14.82</v>
      </c>
      <c r="E13" s="1">
        <v>1.56</v>
      </c>
      <c r="F13" s="1">
        <v>-20.22</v>
      </c>
      <c r="G13" s="1">
        <v>25.1180076168597</v>
      </c>
    </row>
    <row r="14" spans="1:7" x14ac:dyDescent="0.25">
      <c r="A14" s="2">
        <v>13</v>
      </c>
      <c r="B14" s="1" t="s">
        <v>29</v>
      </c>
      <c r="C14" s="1" t="s">
        <v>42</v>
      </c>
      <c r="D14" s="1">
        <v>15.179999</v>
      </c>
      <c r="E14" s="1">
        <v>1.4399999000000001</v>
      </c>
      <c r="F14" s="1">
        <v>-20.64</v>
      </c>
      <c r="G14" s="1">
        <v>25.6615580969831</v>
      </c>
    </row>
    <row r="15" spans="1:7" x14ac:dyDescent="0.25">
      <c r="A15" s="2">
        <v>14</v>
      </c>
      <c r="B15" s="1" t="s">
        <v>29</v>
      </c>
      <c r="C15" s="1" t="s">
        <v>42</v>
      </c>
      <c r="D15" s="1">
        <v>15.299999</v>
      </c>
      <c r="E15" s="1">
        <v>1.1999998999999999</v>
      </c>
      <c r="F15" s="1">
        <v>-20.82</v>
      </c>
      <c r="G15" s="1">
        <v>25.865080327945801</v>
      </c>
    </row>
    <row r="16" spans="1:7" x14ac:dyDescent="0.25">
      <c r="A16" s="2">
        <v>15</v>
      </c>
      <c r="B16" s="1" t="s">
        <v>29</v>
      </c>
      <c r="C16" s="1" t="s">
        <v>42</v>
      </c>
      <c r="D16" s="1">
        <v>15.24</v>
      </c>
      <c r="E16" s="1">
        <v>1.38</v>
      </c>
      <c r="F16" s="1">
        <v>-20.82</v>
      </c>
      <c r="G16" s="1">
        <v>25.838622242953701</v>
      </c>
    </row>
    <row r="17" spans="1:7" x14ac:dyDescent="0.25">
      <c r="A17" s="2">
        <v>16</v>
      </c>
      <c r="B17" s="1" t="s">
        <v>29</v>
      </c>
      <c r="C17" s="1" t="s">
        <v>42</v>
      </c>
      <c r="D17" s="1">
        <v>14.94</v>
      </c>
      <c r="E17" s="1">
        <v>1.26</v>
      </c>
      <c r="F17" s="1">
        <v>-21.18</v>
      </c>
      <c r="G17" s="1">
        <v>25.949635950375701</v>
      </c>
    </row>
    <row r="18" spans="1:7" x14ac:dyDescent="0.25">
      <c r="A18" s="2">
        <v>17</v>
      </c>
      <c r="B18" s="1" t="s">
        <v>29</v>
      </c>
      <c r="C18" s="1" t="s">
        <v>42</v>
      </c>
      <c r="D18" s="1">
        <v>14.7</v>
      </c>
      <c r="E18" s="1">
        <v>1.26</v>
      </c>
      <c r="F18" s="1">
        <v>-20.82</v>
      </c>
      <c r="G18" s="1">
        <v>25.517640239232598</v>
      </c>
    </row>
    <row r="19" spans="1:7" x14ac:dyDescent="0.25">
      <c r="A19" s="2">
        <v>18</v>
      </c>
      <c r="B19" s="1" t="s">
        <v>29</v>
      </c>
      <c r="C19" s="1" t="s">
        <v>41</v>
      </c>
      <c r="D19" s="1">
        <v>14.7</v>
      </c>
      <c r="E19" s="1">
        <v>1.68</v>
      </c>
      <c r="F19" s="1">
        <v>-21.24</v>
      </c>
      <c r="G19" s="1">
        <v>25.8853237915419</v>
      </c>
    </row>
    <row r="20" spans="1:7" x14ac:dyDescent="0.25">
      <c r="A20" s="2">
        <v>19</v>
      </c>
      <c r="B20" s="1" t="s">
        <v>29</v>
      </c>
      <c r="C20" s="1" t="s">
        <v>41</v>
      </c>
      <c r="D20" s="1">
        <v>15</v>
      </c>
      <c r="E20" s="1">
        <v>1.4399999000000001</v>
      </c>
      <c r="F20" s="1">
        <v>-21.24</v>
      </c>
      <c r="G20" s="1">
        <v>26.042488007880898</v>
      </c>
    </row>
    <row r="21" spans="1:7" x14ac:dyDescent="0.25">
      <c r="A21" s="2">
        <v>20</v>
      </c>
      <c r="B21" s="1" t="s">
        <v>29</v>
      </c>
      <c r="C21" s="1" t="s">
        <v>41</v>
      </c>
      <c r="D21" s="1">
        <v>15.42</v>
      </c>
      <c r="E21" s="1">
        <v>1.3199999</v>
      </c>
      <c r="F21" s="1">
        <v>-21.18</v>
      </c>
      <c r="G21" s="1">
        <v>26.2318738570977</v>
      </c>
    </row>
    <row r="22" spans="1:7" x14ac:dyDescent="0.25">
      <c r="A22" s="2">
        <v>21</v>
      </c>
      <c r="B22" s="1" t="s">
        <v>29</v>
      </c>
      <c r="C22" s="1" t="s">
        <v>41</v>
      </c>
      <c r="D22" s="1">
        <v>15.299999</v>
      </c>
      <c r="E22" s="1">
        <v>1.56</v>
      </c>
      <c r="F22" s="1">
        <v>-21.48</v>
      </c>
      <c r="G22" s="1">
        <v>26.4180608756526</v>
      </c>
    </row>
    <row r="23" spans="1:7" x14ac:dyDescent="0.25">
      <c r="A23" s="2">
        <v>22</v>
      </c>
      <c r="B23" s="1" t="s">
        <v>29</v>
      </c>
      <c r="C23" s="1" t="s">
        <v>41</v>
      </c>
      <c r="D23" s="1">
        <v>15.36</v>
      </c>
      <c r="E23" s="1">
        <v>1.38</v>
      </c>
      <c r="F23" s="1">
        <v>-21.06</v>
      </c>
      <c r="G23" s="1">
        <v>26.1028275284588</v>
      </c>
    </row>
    <row r="24" spans="1:7" x14ac:dyDescent="0.25">
      <c r="A24" s="2">
        <v>23</v>
      </c>
      <c r="B24" s="1" t="s">
        <v>29</v>
      </c>
      <c r="C24" s="1" t="s">
        <v>41</v>
      </c>
      <c r="D24" s="1">
        <v>15.48</v>
      </c>
      <c r="E24" s="1">
        <v>1.3199999</v>
      </c>
      <c r="F24" s="1">
        <v>-20.82</v>
      </c>
      <c r="G24" s="1">
        <v>25.977781926265202</v>
      </c>
    </row>
    <row r="25" spans="1:7" x14ac:dyDescent="0.25">
      <c r="A25" s="2">
        <v>24</v>
      </c>
      <c r="B25" s="1" t="s">
        <v>29</v>
      </c>
      <c r="C25" s="1" t="s">
        <v>40</v>
      </c>
      <c r="D25" s="1">
        <v>15.42</v>
      </c>
      <c r="E25" s="1">
        <v>1.86</v>
      </c>
      <c r="F25" s="1">
        <v>-20.16</v>
      </c>
      <c r="G25" s="1">
        <v>25.449196865397301</v>
      </c>
    </row>
    <row r="26" spans="1:7" x14ac:dyDescent="0.25">
      <c r="A26" s="2">
        <v>25</v>
      </c>
      <c r="B26" s="1" t="s">
        <v>29</v>
      </c>
      <c r="C26" s="1" t="s">
        <v>40</v>
      </c>
      <c r="D26" s="1">
        <v>15.599999</v>
      </c>
      <c r="E26" s="1">
        <v>2.04</v>
      </c>
      <c r="F26" s="1">
        <v>-19.98</v>
      </c>
      <c r="G26" s="1">
        <v>25.430729145332801</v>
      </c>
    </row>
    <row r="27" spans="1:7" x14ac:dyDescent="0.25">
      <c r="A27" s="2">
        <v>26</v>
      </c>
      <c r="B27" s="1" t="s">
        <v>29</v>
      </c>
      <c r="C27" s="1" t="s">
        <v>40</v>
      </c>
      <c r="D27" s="1">
        <v>15.78</v>
      </c>
      <c r="E27" s="1">
        <v>2.2799999999999998</v>
      </c>
      <c r="F27" s="1">
        <v>-20.279999</v>
      </c>
      <c r="G27" s="1">
        <v>25.796998031202602</v>
      </c>
    </row>
    <row r="28" spans="1:7" x14ac:dyDescent="0.25">
      <c r="A28" s="2">
        <v>27</v>
      </c>
      <c r="B28" s="1" t="s">
        <v>29</v>
      </c>
      <c r="C28" s="1" t="s">
        <v>40</v>
      </c>
      <c r="D28" s="1">
        <v>15.599999</v>
      </c>
      <c r="E28" s="1">
        <v>2.6399998999999998</v>
      </c>
      <c r="F28" s="1">
        <v>-20.399999999999999</v>
      </c>
      <c r="G28" s="1">
        <v>25.8164591489282</v>
      </c>
    </row>
    <row r="29" spans="1:7" x14ac:dyDescent="0.25">
      <c r="A29" s="2">
        <v>28</v>
      </c>
      <c r="B29" s="1" t="s">
        <v>29</v>
      </c>
      <c r="C29" s="1" t="s">
        <v>40</v>
      </c>
      <c r="D29" s="1">
        <v>15.48</v>
      </c>
      <c r="E29" s="1">
        <v>2.2200000000000002</v>
      </c>
      <c r="F29" s="1">
        <v>-20.939999</v>
      </c>
      <c r="G29" s="1">
        <v>26.1350790777154</v>
      </c>
    </row>
    <row r="30" spans="1:7" x14ac:dyDescent="0.25">
      <c r="A30" s="2">
        <v>29</v>
      </c>
      <c r="B30" s="1" t="s">
        <v>29</v>
      </c>
      <c r="C30" s="1" t="s">
        <v>40</v>
      </c>
      <c r="D30" s="1">
        <v>15.54</v>
      </c>
      <c r="E30" s="1">
        <v>2.1</v>
      </c>
      <c r="F30" s="1">
        <v>-21.3</v>
      </c>
      <c r="G30" s="1">
        <v>26.449793056551002</v>
      </c>
    </row>
    <row r="31" spans="1:7" x14ac:dyDescent="0.25">
      <c r="A31" s="2">
        <v>30</v>
      </c>
      <c r="B31" s="1" t="s">
        <v>29</v>
      </c>
      <c r="C31" s="1" t="s">
        <v>39</v>
      </c>
      <c r="D31" s="1">
        <v>15.839999000000001</v>
      </c>
      <c r="E31" s="1">
        <v>2.04</v>
      </c>
      <c r="F31" s="1">
        <v>-21.24</v>
      </c>
      <c r="G31" s="1">
        <v>26.574513597603602</v>
      </c>
    </row>
    <row r="32" spans="1:7" x14ac:dyDescent="0.25">
      <c r="A32" s="2">
        <v>31</v>
      </c>
      <c r="B32" s="1" t="s">
        <v>29</v>
      </c>
      <c r="C32" s="1" t="s">
        <v>39</v>
      </c>
      <c r="D32" s="1">
        <v>16.14</v>
      </c>
      <c r="E32" s="1">
        <v>2.1599998</v>
      </c>
      <c r="F32" s="1">
        <v>-21.24</v>
      </c>
      <c r="G32" s="1">
        <v>26.763832580088302</v>
      </c>
    </row>
    <row r="33" spans="1:7" x14ac:dyDescent="0.25">
      <c r="A33" s="2">
        <v>32</v>
      </c>
      <c r="B33" s="1" t="s">
        <v>29</v>
      </c>
      <c r="C33" s="1" t="s">
        <v>39</v>
      </c>
      <c r="D33" s="1">
        <v>15.9</v>
      </c>
      <c r="E33" s="1">
        <v>2.52</v>
      </c>
      <c r="F33" s="1">
        <v>-20.82</v>
      </c>
      <c r="G33" s="1">
        <v>26.317916928678901</v>
      </c>
    </row>
    <row r="34" spans="1:7" x14ac:dyDescent="0.25">
      <c r="A34" s="2">
        <v>33</v>
      </c>
      <c r="B34" s="1" t="s">
        <v>29</v>
      </c>
      <c r="C34" s="1" t="s">
        <v>39</v>
      </c>
      <c r="D34" s="1">
        <v>15.42</v>
      </c>
      <c r="E34" s="1">
        <v>2.34</v>
      </c>
      <c r="F34" s="1">
        <v>-20.64</v>
      </c>
      <c r="G34" s="1">
        <v>25.870090774477099</v>
      </c>
    </row>
    <row r="35" spans="1:7" x14ac:dyDescent="0.25">
      <c r="A35" s="2">
        <v>34</v>
      </c>
      <c r="B35" s="1" t="s">
        <v>29</v>
      </c>
      <c r="C35" s="1" t="s">
        <v>39</v>
      </c>
      <c r="D35" s="1">
        <v>15.24</v>
      </c>
      <c r="E35" s="1">
        <v>2.04</v>
      </c>
      <c r="F35" s="1">
        <v>-20.64</v>
      </c>
      <c r="G35" s="1">
        <v>25.737691659755601</v>
      </c>
    </row>
    <row r="36" spans="1:7" x14ac:dyDescent="0.25">
      <c r="A36" s="2">
        <v>35</v>
      </c>
      <c r="B36" s="1" t="s">
        <v>29</v>
      </c>
      <c r="C36" s="1" t="s">
        <v>39</v>
      </c>
      <c r="D36" s="1">
        <v>14.639999</v>
      </c>
      <c r="E36" s="1">
        <v>2.04</v>
      </c>
      <c r="F36" s="1">
        <v>-20.88</v>
      </c>
      <c r="G36" s="1">
        <v>25.582524820116401</v>
      </c>
    </row>
    <row r="37" spans="1:7" x14ac:dyDescent="0.25">
      <c r="A37" s="2">
        <v>36</v>
      </c>
      <c r="B37" s="1" t="s">
        <v>29</v>
      </c>
      <c r="C37" s="1" t="s">
        <v>39</v>
      </c>
      <c r="D37" s="1">
        <v>14.7</v>
      </c>
      <c r="E37" s="1">
        <v>2.04</v>
      </c>
      <c r="F37" s="1">
        <v>-21.359998999999998</v>
      </c>
      <c r="G37" s="1">
        <v>26.009635900334398</v>
      </c>
    </row>
    <row r="38" spans="1:7" x14ac:dyDescent="0.25">
      <c r="A38" s="2">
        <v>37</v>
      </c>
      <c r="B38" s="1" t="s">
        <v>29</v>
      </c>
      <c r="C38" s="1" t="s">
        <v>38</v>
      </c>
      <c r="D38" s="1">
        <v>14.94</v>
      </c>
      <c r="E38" s="1">
        <v>1.68</v>
      </c>
      <c r="F38" s="1">
        <v>-20.64</v>
      </c>
      <c r="G38" s="1">
        <v>25.5349874387299</v>
      </c>
    </row>
    <row r="39" spans="1:7" x14ac:dyDescent="0.25">
      <c r="A39" s="2">
        <v>38</v>
      </c>
      <c r="B39" s="1" t="s">
        <v>29</v>
      </c>
      <c r="C39" s="1" t="s">
        <v>38</v>
      </c>
      <c r="D39" s="1">
        <v>14.82</v>
      </c>
      <c r="E39" s="1">
        <v>1.56</v>
      </c>
      <c r="F39" s="1">
        <v>-20.699998999999998</v>
      </c>
      <c r="G39" s="1">
        <v>25.505997494768199</v>
      </c>
    </row>
    <row r="40" spans="1:7" x14ac:dyDescent="0.25">
      <c r="A40" s="2">
        <v>39</v>
      </c>
      <c r="B40" s="1" t="s">
        <v>29</v>
      </c>
      <c r="C40" s="1" t="s">
        <v>38</v>
      </c>
      <c r="D40" s="1">
        <v>15.179999</v>
      </c>
      <c r="E40" s="1">
        <v>1.4399999000000001</v>
      </c>
      <c r="F40" s="1">
        <v>-20.399999999999999</v>
      </c>
      <c r="G40" s="1">
        <v>25.468921347199601</v>
      </c>
    </row>
    <row r="41" spans="1:7" x14ac:dyDescent="0.25">
      <c r="A41" s="2">
        <v>40</v>
      </c>
      <c r="B41" s="1" t="s">
        <v>29</v>
      </c>
      <c r="C41" s="1" t="s">
        <v>38</v>
      </c>
      <c r="D41" s="1">
        <v>15.42</v>
      </c>
      <c r="E41" s="1">
        <v>1.5</v>
      </c>
      <c r="F41" s="1">
        <v>-19.859998999999998</v>
      </c>
      <c r="G41" s="1">
        <v>25.188209996971999</v>
      </c>
    </row>
    <row r="42" spans="1:7" x14ac:dyDescent="0.25">
      <c r="A42" s="2">
        <v>41</v>
      </c>
      <c r="B42" s="1" t="s">
        <v>29</v>
      </c>
      <c r="C42" s="1" t="s">
        <v>38</v>
      </c>
      <c r="D42" s="1">
        <v>15.48</v>
      </c>
      <c r="E42" s="1">
        <v>1.62</v>
      </c>
      <c r="F42" s="1">
        <v>-20.82</v>
      </c>
      <c r="G42" s="1">
        <v>25.9947527945845</v>
      </c>
    </row>
    <row r="43" spans="1:7" x14ac:dyDescent="0.25">
      <c r="A43" s="2">
        <v>42</v>
      </c>
      <c r="B43" s="1" t="s">
        <v>29</v>
      </c>
      <c r="C43" s="1" t="s">
        <v>38</v>
      </c>
      <c r="D43" s="1">
        <v>15.48</v>
      </c>
      <c r="E43" s="1">
        <v>1.86</v>
      </c>
      <c r="F43" s="1">
        <v>-20.82</v>
      </c>
      <c r="G43" s="1">
        <v>26.010812711825899</v>
      </c>
    </row>
    <row r="44" spans="1:7" x14ac:dyDescent="0.25">
      <c r="A44" s="2">
        <v>43</v>
      </c>
      <c r="B44" s="1" t="s">
        <v>29</v>
      </c>
      <c r="C44" s="1" t="s">
        <v>37</v>
      </c>
      <c r="D44" s="1">
        <v>15.12</v>
      </c>
      <c r="E44" s="1">
        <v>1.8</v>
      </c>
      <c r="F44" s="1">
        <v>-20.699998999999998</v>
      </c>
      <c r="G44" s="1">
        <v>25.697166387591501</v>
      </c>
    </row>
    <row r="45" spans="1:7" x14ac:dyDescent="0.25">
      <c r="A45" s="2">
        <v>44</v>
      </c>
      <c r="B45" s="1" t="s">
        <v>29</v>
      </c>
      <c r="C45" s="1" t="s">
        <v>37</v>
      </c>
      <c r="D45" s="1">
        <v>15.059998999999999</v>
      </c>
      <c r="E45" s="1">
        <v>1.86</v>
      </c>
      <c r="F45" s="1">
        <v>-21.119999</v>
      </c>
      <c r="G45" s="1">
        <v>26.006105146346101</v>
      </c>
    </row>
    <row r="46" spans="1:7" x14ac:dyDescent="0.25">
      <c r="A46" s="2">
        <v>45</v>
      </c>
      <c r="B46" s="1" t="s">
        <v>29</v>
      </c>
      <c r="C46" s="1" t="s">
        <v>37</v>
      </c>
      <c r="D46" s="1">
        <v>14.94</v>
      </c>
      <c r="E46" s="1">
        <v>2.1</v>
      </c>
      <c r="F46" s="1">
        <v>-20.76</v>
      </c>
      <c r="G46" s="1">
        <v>25.663031514679499</v>
      </c>
    </row>
    <row r="47" spans="1:7" x14ac:dyDescent="0.25">
      <c r="A47" s="2">
        <v>46</v>
      </c>
      <c r="B47" s="1" t="s">
        <v>29</v>
      </c>
      <c r="C47" s="1" t="s">
        <v>37</v>
      </c>
      <c r="D47" s="1">
        <v>15.059998999999999</v>
      </c>
      <c r="E47" s="1">
        <v>2.2200000000000002</v>
      </c>
      <c r="F47" s="1">
        <v>-20.82</v>
      </c>
      <c r="G47" s="1">
        <v>25.791555705368399</v>
      </c>
    </row>
    <row r="48" spans="1:7" x14ac:dyDescent="0.25">
      <c r="A48" s="2">
        <v>47</v>
      </c>
      <c r="B48" s="1" t="s">
        <v>29</v>
      </c>
      <c r="C48" s="1" t="s">
        <v>37</v>
      </c>
      <c r="D48" s="1">
        <v>15.42</v>
      </c>
      <c r="E48" s="1">
        <v>2.2200000000000002</v>
      </c>
      <c r="F48" s="1">
        <v>-20.939999</v>
      </c>
      <c r="G48" s="1">
        <v>26.099585331805301</v>
      </c>
    </row>
    <row r="49" spans="1:7" x14ac:dyDescent="0.25">
      <c r="A49" s="2">
        <v>48</v>
      </c>
      <c r="B49" s="1" t="s">
        <v>29</v>
      </c>
      <c r="C49" s="1" t="s">
        <v>37</v>
      </c>
      <c r="D49" s="1">
        <v>15.54</v>
      </c>
      <c r="E49" s="1">
        <v>1.9799998999999999</v>
      </c>
      <c r="F49" s="1">
        <v>-21.06</v>
      </c>
      <c r="G49" s="1">
        <v>26.247581733847401</v>
      </c>
    </row>
    <row r="50" spans="1:7" x14ac:dyDescent="0.25">
      <c r="A50" s="2">
        <v>49</v>
      </c>
      <c r="B50" s="1" t="s">
        <v>29</v>
      </c>
      <c r="C50" s="1" t="s">
        <v>37</v>
      </c>
      <c r="D50" s="1">
        <v>15.54</v>
      </c>
      <c r="E50" s="1">
        <v>1.92</v>
      </c>
      <c r="F50" s="1">
        <v>-21.119999</v>
      </c>
      <c r="G50" s="1">
        <v>26.291298196168299</v>
      </c>
    </row>
    <row r="51" spans="1:7" x14ac:dyDescent="0.25">
      <c r="A51" s="2">
        <v>50</v>
      </c>
      <c r="B51" s="1" t="s">
        <v>29</v>
      </c>
      <c r="C51" s="1" t="s">
        <v>36</v>
      </c>
      <c r="D51" s="1">
        <v>15.12</v>
      </c>
      <c r="E51" s="1">
        <v>1.74</v>
      </c>
      <c r="F51" s="1">
        <v>-21.24</v>
      </c>
      <c r="G51" s="1">
        <v>26.130051703943799</v>
      </c>
    </row>
    <row r="52" spans="1:7" x14ac:dyDescent="0.25">
      <c r="A52" s="2">
        <v>51</v>
      </c>
      <c r="B52" s="1" t="s">
        <v>29</v>
      </c>
      <c r="C52" s="1" t="s">
        <v>36</v>
      </c>
      <c r="D52" s="1">
        <v>14.639999</v>
      </c>
      <c r="E52" s="1">
        <v>1.62</v>
      </c>
      <c r="F52" s="1">
        <v>-21</v>
      </c>
      <c r="G52" s="1">
        <v>25.650613627985301</v>
      </c>
    </row>
    <row r="53" spans="1:7" x14ac:dyDescent="0.25">
      <c r="A53" s="2">
        <v>52</v>
      </c>
      <c r="B53" s="1" t="s">
        <v>29</v>
      </c>
      <c r="C53" s="1" t="s">
        <v>36</v>
      </c>
      <c r="D53" s="1">
        <v>14.58</v>
      </c>
      <c r="E53" s="1">
        <v>1.74</v>
      </c>
      <c r="F53" s="1">
        <v>-20.58</v>
      </c>
      <c r="G53" s="1">
        <v>25.2812258575286</v>
      </c>
    </row>
    <row r="54" spans="1:7" x14ac:dyDescent="0.25">
      <c r="A54" s="2">
        <v>53</v>
      </c>
      <c r="B54" s="1" t="s">
        <v>29</v>
      </c>
      <c r="C54" s="1" t="s">
        <v>36</v>
      </c>
      <c r="D54" s="1">
        <v>14.4</v>
      </c>
      <c r="E54" s="1">
        <v>1.74</v>
      </c>
      <c r="F54" s="1">
        <v>-20.52</v>
      </c>
      <c r="G54" s="1">
        <v>25.128828222034102</v>
      </c>
    </row>
    <row r="55" spans="1:7" x14ac:dyDescent="0.25">
      <c r="A55" s="2">
        <v>54</v>
      </c>
      <c r="B55" s="1" t="s">
        <v>29</v>
      </c>
      <c r="C55" s="1" t="s">
        <v>36</v>
      </c>
      <c r="D55" s="1">
        <v>14.4</v>
      </c>
      <c r="E55" s="1">
        <v>1.8</v>
      </c>
      <c r="F55" s="1">
        <v>-20.16</v>
      </c>
      <c r="G55" s="1">
        <v>24.839999471225202</v>
      </c>
    </row>
    <row r="56" spans="1:7" x14ac:dyDescent="0.25">
      <c r="A56" s="2">
        <v>55</v>
      </c>
      <c r="B56" s="1" t="s">
        <v>29</v>
      </c>
      <c r="C56" s="1" t="s">
        <v>36</v>
      </c>
      <c r="D56" s="1">
        <v>14.34</v>
      </c>
      <c r="E56" s="1">
        <v>2.1</v>
      </c>
      <c r="F56" s="1">
        <v>-20.399999999999999</v>
      </c>
      <c r="G56" s="1">
        <v>25.0240997122024</v>
      </c>
    </row>
    <row r="57" spans="1:7" x14ac:dyDescent="0.25">
      <c r="A57" s="2">
        <v>56</v>
      </c>
      <c r="B57" s="1" t="s">
        <v>29</v>
      </c>
      <c r="C57" s="1" t="s">
        <v>35</v>
      </c>
      <c r="D57" s="1">
        <v>14.099999</v>
      </c>
      <c r="E57" s="1">
        <v>1.86</v>
      </c>
      <c r="F57" s="1">
        <v>-20.58</v>
      </c>
      <c r="G57" s="1">
        <v>25.0161141914223</v>
      </c>
    </row>
    <row r="58" spans="1:7" x14ac:dyDescent="0.25">
      <c r="A58" s="2">
        <v>57</v>
      </c>
      <c r="B58" s="1" t="s">
        <v>29</v>
      </c>
      <c r="C58" s="1" t="s">
        <v>35</v>
      </c>
      <c r="D58" s="1">
        <v>14.04</v>
      </c>
      <c r="E58" s="1">
        <v>1.68</v>
      </c>
      <c r="F58" s="1">
        <v>-20.46</v>
      </c>
      <c r="G58" s="1">
        <v>24.870776867484199</v>
      </c>
    </row>
    <row r="59" spans="1:7" x14ac:dyDescent="0.25">
      <c r="A59" s="2">
        <v>58</v>
      </c>
      <c r="B59" s="1" t="s">
        <v>29</v>
      </c>
      <c r="C59" s="1" t="s">
        <v>35</v>
      </c>
      <c r="D59" s="1">
        <v>13.92</v>
      </c>
      <c r="E59" s="1">
        <v>1.68</v>
      </c>
      <c r="F59" s="1">
        <v>-20.34</v>
      </c>
      <c r="G59" s="1">
        <v>24.704340577302901</v>
      </c>
    </row>
    <row r="60" spans="1:7" x14ac:dyDescent="0.25">
      <c r="A60" s="2">
        <v>59</v>
      </c>
      <c r="B60" s="1" t="s">
        <v>29</v>
      </c>
      <c r="C60" s="1" t="s">
        <v>35</v>
      </c>
      <c r="D60" s="1">
        <v>14.219999</v>
      </c>
      <c r="E60" s="1">
        <v>1.74</v>
      </c>
      <c r="F60" s="1">
        <v>-20.279999</v>
      </c>
      <c r="G60" s="1">
        <v>24.829706870233402</v>
      </c>
    </row>
    <row r="61" spans="1:7" x14ac:dyDescent="0.25">
      <c r="A61" s="2">
        <v>60</v>
      </c>
      <c r="B61" s="1" t="s">
        <v>29</v>
      </c>
      <c r="C61" s="1" t="s">
        <v>35</v>
      </c>
      <c r="D61" s="1">
        <v>14.4</v>
      </c>
      <c r="E61" s="1">
        <v>1.68</v>
      </c>
      <c r="F61" s="1">
        <v>-20.34</v>
      </c>
      <c r="G61" s="1">
        <v>24.977950481452702</v>
      </c>
    </row>
    <row r="62" spans="1:7" x14ac:dyDescent="0.25">
      <c r="A62" s="2">
        <v>61</v>
      </c>
      <c r="B62" s="1" t="s">
        <v>29</v>
      </c>
      <c r="C62" s="1" t="s">
        <v>35</v>
      </c>
      <c r="D62" s="1">
        <v>14.88</v>
      </c>
      <c r="E62" s="1">
        <v>2.04</v>
      </c>
      <c r="F62" s="1">
        <v>-20.699998999999998</v>
      </c>
      <c r="G62" s="1">
        <v>25.574713664162601</v>
      </c>
    </row>
    <row r="63" spans="1:7" x14ac:dyDescent="0.25">
      <c r="A63" s="2">
        <v>62</v>
      </c>
      <c r="B63" s="1" t="s">
        <v>29</v>
      </c>
      <c r="C63" s="1" t="s">
        <v>35</v>
      </c>
      <c r="D63" s="1">
        <v>14.94</v>
      </c>
      <c r="E63" s="1">
        <v>2.3999999000000001</v>
      </c>
      <c r="F63" s="1">
        <v>-20.82</v>
      </c>
      <c r="G63" s="1">
        <v>25.737831573796001</v>
      </c>
    </row>
    <row r="64" spans="1:7" x14ac:dyDescent="0.25">
      <c r="A64" s="2">
        <v>63</v>
      </c>
      <c r="B64" s="1" t="s">
        <v>29</v>
      </c>
      <c r="C64" s="1" t="s">
        <v>34</v>
      </c>
      <c r="D64" s="1">
        <v>14.7</v>
      </c>
      <c r="E64" s="1">
        <v>1.8</v>
      </c>
      <c r="F64" s="1">
        <v>-21</v>
      </c>
      <c r="G64" s="1">
        <v>25.6968873035207</v>
      </c>
    </row>
    <row r="65" spans="1:7" x14ac:dyDescent="0.25">
      <c r="A65" s="2">
        <v>64</v>
      </c>
      <c r="B65" s="1" t="s">
        <v>29</v>
      </c>
      <c r="C65" s="1" t="s">
        <v>34</v>
      </c>
      <c r="D65" s="1">
        <v>14.4</v>
      </c>
      <c r="E65" s="1">
        <v>2.34</v>
      </c>
      <c r="F65" s="1">
        <v>-21.24</v>
      </c>
      <c r="G65" s="1">
        <v>25.7676775353621</v>
      </c>
    </row>
    <row r="66" spans="1:7" x14ac:dyDescent="0.25">
      <c r="A66" s="2">
        <v>65</v>
      </c>
      <c r="B66" s="1" t="s">
        <v>29</v>
      </c>
      <c r="C66" s="1" t="s">
        <v>34</v>
      </c>
      <c r="D66" s="1">
        <v>14.16</v>
      </c>
      <c r="E66" s="1">
        <v>2.2200000000000002</v>
      </c>
      <c r="F66" s="1">
        <v>-20.82</v>
      </c>
      <c r="G66" s="1">
        <v>25.2765973198591</v>
      </c>
    </row>
    <row r="67" spans="1:7" x14ac:dyDescent="0.25">
      <c r="A67" s="2">
        <v>66</v>
      </c>
      <c r="B67" s="1" t="s">
        <v>29</v>
      </c>
      <c r="C67" s="1" t="s">
        <v>34</v>
      </c>
      <c r="D67" s="1">
        <v>14.34</v>
      </c>
      <c r="E67" s="1">
        <v>1.9799998999999999</v>
      </c>
      <c r="F67" s="1">
        <v>-20.64</v>
      </c>
      <c r="G67" s="1">
        <v>25.210425457691301</v>
      </c>
    </row>
    <row r="68" spans="1:7" x14ac:dyDescent="0.25">
      <c r="A68" s="2">
        <v>67</v>
      </c>
      <c r="B68" s="1" t="s">
        <v>29</v>
      </c>
      <c r="C68" s="1" t="s">
        <v>34</v>
      </c>
      <c r="D68" s="1">
        <v>14.639999</v>
      </c>
      <c r="E68" s="1">
        <v>2.2200000000000002</v>
      </c>
      <c r="F68" s="1">
        <v>-20.58</v>
      </c>
      <c r="G68" s="1">
        <v>25.353389764656502</v>
      </c>
    </row>
    <row r="69" spans="1:7" x14ac:dyDescent="0.25">
      <c r="A69" s="2">
        <v>68</v>
      </c>
      <c r="B69" s="1" t="s">
        <v>29</v>
      </c>
      <c r="C69" s="1" t="s">
        <v>34</v>
      </c>
      <c r="D69" s="1">
        <v>15.12</v>
      </c>
      <c r="E69" s="1">
        <v>1.92</v>
      </c>
      <c r="F69" s="1">
        <v>-20.58</v>
      </c>
      <c r="G69" s="1">
        <v>25.609318992083299</v>
      </c>
    </row>
    <row r="70" spans="1:7" x14ac:dyDescent="0.25">
      <c r="A70" s="2">
        <v>69</v>
      </c>
      <c r="B70" s="1" t="s">
        <v>29</v>
      </c>
      <c r="C70" s="1" t="s">
        <v>33</v>
      </c>
      <c r="D70" s="1">
        <v>15.12</v>
      </c>
      <c r="E70" s="1">
        <v>1.74</v>
      </c>
      <c r="F70" s="1">
        <v>-21</v>
      </c>
      <c r="G70" s="1">
        <v>25.935342060081499</v>
      </c>
    </row>
    <row r="71" spans="1:7" x14ac:dyDescent="0.25">
      <c r="A71" s="2">
        <v>70</v>
      </c>
      <c r="B71" s="1" t="s">
        <v>29</v>
      </c>
      <c r="C71" s="1" t="s">
        <v>33</v>
      </c>
      <c r="D71" s="1">
        <v>15.48</v>
      </c>
      <c r="E71" s="1">
        <v>1.74</v>
      </c>
      <c r="F71" s="1">
        <v>-21.119999</v>
      </c>
      <c r="G71" s="1">
        <v>26.243329463095801</v>
      </c>
    </row>
    <row r="72" spans="1:7" x14ac:dyDescent="0.25">
      <c r="A72" s="2">
        <v>71</v>
      </c>
      <c r="B72" s="1" t="s">
        <v>29</v>
      </c>
      <c r="C72" s="1" t="s">
        <v>33</v>
      </c>
      <c r="D72" s="1">
        <v>15.599999</v>
      </c>
      <c r="E72" s="1">
        <v>2.04</v>
      </c>
      <c r="F72" s="1">
        <v>-21.42</v>
      </c>
      <c r="G72" s="1">
        <v>26.5770203878334</v>
      </c>
    </row>
    <row r="73" spans="1:7" x14ac:dyDescent="0.25">
      <c r="A73" s="2">
        <v>72</v>
      </c>
      <c r="B73" s="1" t="s">
        <v>29</v>
      </c>
      <c r="C73" s="1" t="s">
        <v>33</v>
      </c>
      <c r="D73" s="1">
        <v>15.839999000000001</v>
      </c>
      <c r="E73" s="1">
        <v>2.04</v>
      </c>
      <c r="F73" s="1">
        <v>-21.359998999999998</v>
      </c>
      <c r="G73" s="1">
        <v>26.670521393961899</v>
      </c>
    </row>
    <row r="74" spans="1:7" x14ac:dyDescent="0.25">
      <c r="A74" s="2">
        <v>73</v>
      </c>
      <c r="B74" s="1" t="s">
        <v>29</v>
      </c>
      <c r="C74" s="1" t="s">
        <v>33</v>
      </c>
      <c r="D74" s="1">
        <v>15.839999000000001</v>
      </c>
      <c r="E74" s="1">
        <v>2.52</v>
      </c>
      <c r="F74" s="1">
        <v>-21.42</v>
      </c>
      <c r="G74" s="1">
        <v>26.759528913927301</v>
      </c>
    </row>
    <row r="75" spans="1:7" x14ac:dyDescent="0.25">
      <c r="A75" s="2">
        <v>74</v>
      </c>
      <c r="B75" s="1" t="s">
        <v>29</v>
      </c>
      <c r="C75" s="1" t="s">
        <v>33</v>
      </c>
      <c r="D75" s="1">
        <v>15.839999000000001</v>
      </c>
      <c r="E75" s="1">
        <v>2.1599998</v>
      </c>
      <c r="F75" s="1">
        <v>-21.72</v>
      </c>
      <c r="G75" s="1">
        <v>26.969047606628401</v>
      </c>
    </row>
    <row r="76" spans="1:7" x14ac:dyDescent="0.25">
      <c r="A76" s="2">
        <v>75</v>
      </c>
      <c r="B76" s="1" t="s">
        <v>29</v>
      </c>
      <c r="C76" s="1" t="s">
        <v>32</v>
      </c>
      <c r="D76" s="1">
        <v>15.599999</v>
      </c>
      <c r="E76" s="1">
        <v>1.9799998999999999</v>
      </c>
      <c r="F76" s="1">
        <v>-21.539999000000002</v>
      </c>
      <c r="G76" s="1">
        <v>26.669307323681998</v>
      </c>
    </row>
    <row r="77" spans="1:7" x14ac:dyDescent="0.25">
      <c r="A77" s="2">
        <v>76</v>
      </c>
      <c r="B77" s="1" t="s">
        <v>29</v>
      </c>
      <c r="C77" s="1" t="s">
        <v>32</v>
      </c>
      <c r="D77" s="1">
        <v>15.48</v>
      </c>
      <c r="E77" s="1">
        <v>1.86</v>
      </c>
      <c r="F77" s="1">
        <v>-21</v>
      </c>
      <c r="G77" s="1">
        <v>26.155113569248901</v>
      </c>
    </row>
    <row r="78" spans="1:7" x14ac:dyDescent="0.25">
      <c r="A78" s="2">
        <v>77</v>
      </c>
      <c r="B78" s="1" t="s">
        <v>29</v>
      </c>
      <c r="C78" s="1" t="s">
        <v>32</v>
      </c>
      <c r="D78" s="1">
        <v>15.48</v>
      </c>
      <c r="E78" s="1">
        <v>1.5</v>
      </c>
      <c r="F78" s="1">
        <v>-21.119999</v>
      </c>
      <c r="G78" s="1">
        <v>26.228510316408901</v>
      </c>
    </row>
    <row r="79" spans="1:7" x14ac:dyDescent="0.25">
      <c r="A79" s="2">
        <v>78</v>
      </c>
      <c r="B79" s="1" t="s">
        <v>29</v>
      </c>
      <c r="C79" s="1" t="s">
        <v>32</v>
      </c>
      <c r="D79" s="1">
        <v>15.66</v>
      </c>
      <c r="E79" s="1">
        <v>1.5</v>
      </c>
      <c r="F79" s="1">
        <v>-20.939999</v>
      </c>
      <c r="G79" s="1">
        <v>26.191012126508902</v>
      </c>
    </row>
    <row r="80" spans="1:7" x14ac:dyDescent="0.25">
      <c r="A80" s="2">
        <v>79</v>
      </c>
      <c r="B80" s="1" t="s">
        <v>29</v>
      </c>
      <c r="C80" s="1" t="s">
        <v>32</v>
      </c>
      <c r="D80" s="1">
        <v>16.14</v>
      </c>
      <c r="E80" s="1">
        <v>1.38</v>
      </c>
      <c r="F80" s="1">
        <v>-20.76</v>
      </c>
      <c r="G80" s="1">
        <v>26.332139901589301</v>
      </c>
    </row>
    <row r="81" spans="1:7" x14ac:dyDescent="0.25">
      <c r="A81" s="2">
        <v>80</v>
      </c>
      <c r="B81" s="1" t="s">
        <v>29</v>
      </c>
      <c r="C81" s="1" t="s">
        <v>32</v>
      </c>
      <c r="D81" s="1">
        <v>15.9</v>
      </c>
      <c r="E81" s="1">
        <v>1.38</v>
      </c>
      <c r="F81" s="1">
        <v>-21.6</v>
      </c>
      <c r="G81" s="1">
        <v>26.856552534949401</v>
      </c>
    </row>
    <row r="82" spans="1:7" x14ac:dyDescent="0.25">
      <c r="A82" s="2">
        <v>81</v>
      </c>
      <c r="B82" s="1" t="s">
        <v>29</v>
      </c>
      <c r="C82" s="1" t="s">
        <v>32</v>
      </c>
      <c r="D82" s="1">
        <v>15.719999</v>
      </c>
      <c r="E82" s="1">
        <v>1.5</v>
      </c>
      <c r="F82" s="1">
        <v>-21.3</v>
      </c>
      <c r="G82" s="1">
        <v>26.515247492893099</v>
      </c>
    </row>
    <row r="83" spans="1:7" x14ac:dyDescent="0.25">
      <c r="A83" s="2">
        <v>82</v>
      </c>
      <c r="B83" s="1" t="s">
        <v>29</v>
      </c>
      <c r="C83" s="1" t="s">
        <v>31</v>
      </c>
      <c r="D83" s="1">
        <v>15.36</v>
      </c>
      <c r="E83" s="1">
        <v>1.68</v>
      </c>
      <c r="F83" s="1">
        <v>-21.24</v>
      </c>
      <c r="G83" s="1">
        <v>26.265749321166201</v>
      </c>
    </row>
    <row r="84" spans="1:7" x14ac:dyDescent="0.25">
      <c r="A84" s="2">
        <v>83</v>
      </c>
      <c r="B84" s="1" t="s">
        <v>29</v>
      </c>
      <c r="C84" s="1" t="s">
        <v>31</v>
      </c>
      <c r="D84" s="1">
        <v>14.88</v>
      </c>
      <c r="E84" s="1">
        <v>1.38</v>
      </c>
      <c r="F84" s="1">
        <v>-21.3</v>
      </c>
      <c r="G84" s="1">
        <v>26.0193925575233</v>
      </c>
    </row>
    <row r="85" spans="1:7" x14ac:dyDescent="0.25">
      <c r="A85" s="2">
        <v>84</v>
      </c>
      <c r="B85" s="1" t="s">
        <v>29</v>
      </c>
      <c r="C85" s="1" t="s">
        <v>31</v>
      </c>
      <c r="D85" s="1">
        <v>15.179999</v>
      </c>
      <c r="E85" s="1">
        <v>1.74</v>
      </c>
      <c r="F85" s="1">
        <v>-20.939999</v>
      </c>
      <c r="G85" s="1">
        <v>25.921873822709401</v>
      </c>
    </row>
    <row r="86" spans="1:7" x14ac:dyDescent="0.25">
      <c r="A86" s="2">
        <v>85</v>
      </c>
      <c r="B86" s="1" t="s">
        <v>29</v>
      </c>
      <c r="C86" s="1" t="s">
        <v>31</v>
      </c>
      <c r="D86" s="1">
        <v>15.36</v>
      </c>
      <c r="E86" s="1">
        <v>1.4399999000000001</v>
      </c>
      <c r="F86" s="1">
        <v>-20.76</v>
      </c>
      <c r="G86" s="1">
        <v>25.864662648597999</v>
      </c>
    </row>
    <row r="87" spans="1:7" x14ac:dyDescent="0.25">
      <c r="A87" s="2">
        <v>86</v>
      </c>
      <c r="B87" s="1" t="s">
        <v>29</v>
      </c>
      <c r="C87" s="1" t="s">
        <v>31</v>
      </c>
      <c r="D87" s="1">
        <v>14.88</v>
      </c>
      <c r="E87" s="1">
        <v>1.1399999999999999</v>
      </c>
      <c r="F87" s="1">
        <v>-20.82</v>
      </c>
      <c r="G87" s="1">
        <v>25.616135566614702</v>
      </c>
    </row>
    <row r="88" spans="1:7" x14ac:dyDescent="0.25">
      <c r="A88" s="2">
        <v>87</v>
      </c>
      <c r="B88" s="1" t="s">
        <v>29</v>
      </c>
      <c r="C88" s="1" t="s">
        <v>31</v>
      </c>
      <c r="D88" s="1">
        <v>14.82</v>
      </c>
      <c r="E88" s="1">
        <v>1.92</v>
      </c>
      <c r="F88" s="1">
        <v>-20.58</v>
      </c>
      <c r="G88" s="1">
        <v>25.433348670778098</v>
      </c>
    </row>
    <row r="89" spans="1:7" x14ac:dyDescent="0.25">
      <c r="A89" s="2">
        <v>88</v>
      </c>
      <c r="B89" s="1" t="s">
        <v>29</v>
      </c>
      <c r="C89" s="1" t="s">
        <v>30</v>
      </c>
      <c r="D89" s="1">
        <v>15.12</v>
      </c>
      <c r="E89" s="1">
        <v>1.5</v>
      </c>
      <c r="F89" s="1">
        <v>-20.52</v>
      </c>
      <c r="G89" s="1">
        <v>25.5330142061826</v>
      </c>
    </row>
    <row r="90" spans="1:7" x14ac:dyDescent="0.25">
      <c r="A90" s="2">
        <v>89</v>
      </c>
      <c r="B90" s="1" t="s">
        <v>29</v>
      </c>
      <c r="C90" s="1" t="s">
        <v>30</v>
      </c>
      <c r="D90" s="1">
        <v>15.12</v>
      </c>
      <c r="E90" s="1">
        <v>1.74</v>
      </c>
      <c r="F90" s="1">
        <v>-20.46</v>
      </c>
      <c r="G90" s="1">
        <v>25.500069412436101</v>
      </c>
    </row>
    <row r="91" spans="1:7" x14ac:dyDescent="0.25">
      <c r="A91" s="2">
        <v>90</v>
      </c>
      <c r="B91" s="1" t="s">
        <v>29</v>
      </c>
      <c r="C91" s="1" t="s">
        <v>30</v>
      </c>
      <c r="D91" s="1">
        <v>15.66</v>
      </c>
      <c r="E91" s="1">
        <v>1.86</v>
      </c>
      <c r="F91" s="1">
        <v>-20.58</v>
      </c>
      <c r="G91" s="1">
        <v>25.927428861782801</v>
      </c>
    </row>
    <row r="92" spans="1:7" x14ac:dyDescent="0.25">
      <c r="A92" s="2">
        <v>91</v>
      </c>
      <c r="B92" s="1" t="s">
        <v>29</v>
      </c>
      <c r="C92" s="1" t="s">
        <v>30</v>
      </c>
      <c r="D92" s="1">
        <v>15.839999000000001</v>
      </c>
      <c r="E92" s="1">
        <v>1.38</v>
      </c>
      <c r="F92" s="1">
        <v>-20.76</v>
      </c>
      <c r="G92" s="1">
        <v>26.149332642655502</v>
      </c>
    </row>
    <row r="93" spans="1:7" x14ac:dyDescent="0.25">
      <c r="A93" s="2">
        <v>92</v>
      </c>
      <c r="B93" s="1" t="s">
        <v>29</v>
      </c>
      <c r="C93" s="1" t="s">
        <v>30</v>
      </c>
      <c r="D93" s="1">
        <v>15.36</v>
      </c>
      <c r="E93" s="1">
        <v>1.74</v>
      </c>
      <c r="F93" s="1">
        <v>-20.76</v>
      </c>
      <c r="G93" s="1">
        <v>25.8830990117706</v>
      </c>
    </row>
    <row r="94" spans="1:7" x14ac:dyDescent="0.25">
      <c r="A94" s="2">
        <v>93</v>
      </c>
      <c r="B94" s="1" t="s">
        <v>29</v>
      </c>
      <c r="C94" s="1" t="s">
        <v>30</v>
      </c>
      <c r="D94" s="1">
        <v>15.36</v>
      </c>
      <c r="E94" s="1">
        <v>1.5</v>
      </c>
      <c r="F94" s="1">
        <v>-20.88</v>
      </c>
      <c r="G94" s="1">
        <v>25.9644743960678</v>
      </c>
    </row>
    <row r="95" spans="1:7" x14ac:dyDescent="0.25">
      <c r="A95" s="2">
        <v>94</v>
      </c>
      <c r="B95" s="1" t="s">
        <v>29</v>
      </c>
      <c r="C95" s="1" t="s">
        <v>30</v>
      </c>
      <c r="D95" s="1">
        <v>15.24</v>
      </c>
      <c r="E95" s="1">
        <v>1.8</v>
      </c>
      <c r="F95" s="1">
        <v>-20.64</v>
      </c>
      <c r="G95" s="1">
        <v>25.719782311451102</v>
      </c>
    </row>
    <row r="96" spans="1:7" x14ac:dyDescent="0.25">
      <c r="A96" s="2">
        <v>95</v>
      </c>
      <c r="B96" s="1" t="s">
        <v>29</v>
      </c>
      <c r="C96" s="1" t="s">
        <v>28</v>
      </c>
      <c r="D96" s="1">
        <v>15.42</v>
      </c>
      <c r="E96" s="1">
        <v>1.9799998999999999</v>
      </c>
      <c r="F96" s="1">
        <v>-21</v>
      </c>
      <c r="G96" s="1">
        <v>26.128466800479298</v>
      </c>
    </row>
    <row r="97" spans="1:7" x14ac:dyDescent="0.25">
      <c r="A97" s="2">
        <v>96</v>
      </c>
      <c r="B97" s="1" t="s">
        <v>29</v>
      </c>
      <c r="C97" s="1" t="s">
        <v>28</v>
      </c>
      <c r="D97" s="1">
        <v>15.42</v>
      </c>
      <c r="E97" s="1">
        <v>1.68</v>
      </c>
      <c r="F97" s="1">
        <v>-20.88</v>
      </c>
      <c r="G97" s="1">
        <v>26.011020378915202</v>
      </c>
    </row>
    <row r="98" spans="1:7" x14ac:dyDescent="0.25">
      <c r="A98" s="2">
        <v>97</v>
      </c>
      <c r="B98" s="1" t="s">
        <v>29</v>
      </c>
      <c r="C98" s="1" t="s">
        <v>28</v>
      </c>
      <c r="D98" s="1">
        <v>15.36</v>
      </c>
      <c r="E98" s="1">
        <v>1.92</v>
      </c>
      <c r="F98" s="1">
        <v>-21</v>
      </c>
      <c r="G98" s="1">
        <v>26.088617571593801</v>
      </c>
    </row>
    <row r="99" spans="1:7" x14ac:dyDescent="0.25">
      <c r="A99" s="2">
        <v>98</v>
      </c>
      <c r="B99" s="1" t="s">
        <v>29</v>
      </c>
      <c r="C99" s="1" t="s">
        <v>28</v>
      </c>
      <c r="D99" s="1">
        <v>15.179999</v>
      </c>
      <c r="E99" s="1">
        <v>1.56</v>
      </c>
      <c r="F99" s="1">
        <v>-21.359998999999998</v>
      </c>
      <c r="G99" s="1">
        <v>26.251009095187602</v>
      </c>
    </row>
    <row r="100" spans="1:7" x14ac:dyDescent="0.25">
      <c r="A100" s="2">
        <v>99</v>
      </c>
      <c r="B100" s="1" t="s">
        <v>29</v>
      </c>
      <c r="C100" s="1" t="s">
        <v>28</v>
      </c>
      <c r="D100" s="1">
        <v>14.88</v>
      </c>
      <c r="E100" s="1">
        <v>1.4399999000000001</v>
      </c>
      <c r="F100" s="1">
        <v>-20.82</v>
      </c>
      <c r="G100" s="1">
        <v>25.631238522232799</v>
      </c>
    </row>
    <row r="101" spans="1:7" x14ac:dyDescent="0.25">
      <c r="A101" s="2">
        <v>100</v>
      </c>
      <c r="B101" s="1" t="s">
        <v>29</v>
      </c>
      <c r="C101" s="1" t="s">
        <v>28</v>
      </c>
      <c r="D101" s="1">
        <v>15.059998999999999</v>
      </c>
      <c r="E101" s="1">
        <v>1.8</v>
      </c>
      <c r="F101" s="1">
        <v>-21</v>
      </c>
      <c r="G101" s="1">
        <v>25.9045088565979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DA31-6D0E-46BC-8695-87022476A19E}">
  <dimension ref="A1:G101"/>
  <sheetViews>
    <sheetView topLeftCell="A64" workbookViewId="0">
      <selection activeCell="J10" sqref="J10"/>
    </sheetView>
  </sheetViews>
  <sheetFormatPr baseColWidth="10" defaultRowHeight="15" x14ac:dyDescent="0.25"/>
  <cols>
    <col min="1" max="1" width="13.140625" bestFit="1" customWidth="1"/>
    <col min="2" max="2" width="11.85546875" bestFit="1" customWidth="1"/>
    <col min="3" max="3" width="18.5703125" bestFit="1" customWidth="1"/>
    <col min="4" max="4" width="12" customWidth="1"/>
    <col min="5" max="5" width="12.7109375" customWidth="1"/>
    <col min="6" max="6" width="12" customWidth="1"/>
    <col min="7" max="7" width="13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1" t="s">
        <v>46</v>
      </c>
      <c r="C2" s="1" t="s">
        <v>63</v>
      </c>
      <c r="D2" s="1">
        <v>15.870998</v>
      </c>
      <c r="E2" s="1">
        <v>-2.3479996000000001</v>
      </c>
      <c r="F2" s="1">
        <v>-26.904999</v>
      </c>
      <c r="G2" s="1">
        <v>31.325399273567701</v>
      </c>
    </row>
    <row r="3" spans="1:7" x14ac:dyDescent="0.25">
      <c r="A3" s="2">
        <v>2</v>
      </c>
      <c r="B3" s="1" t="s">
        <v>46</v>
      </c>
      <c r="C3" s="1" t="s">
        <v>63</v>
      </c>
      <c r="D3" s="1">
        <v>15.033001000000001</v>
      </c>
      <c r="E3" s="1">
        <v>-2.4660034</v>
      </c>
      <c r="F3" s="1">
        <v>-31.852996999999998</v>
      </c>
      <c r="G3" s="1">
        <v>35.308436229112601</v>
      </c>
    </row>
    <row r="4" spans="1:7" x14ac:dyDescent="0.25">
      <c r="A4" s="2">
        <v>3</v>
      </c>
      <c r="B4" s="1" t="s">
        <v>46</v>
      </c>
      <c r="C4" s="1" t="s">
        <v>63</v>
      </c>
      <c r="D4" s="1">
        <v>16.068999999999999</v>
      </c>
      <c r="E4" s="1">
        <v>-1.8529968000000001</v>
      </c>
      <c r="F4" s="1">
        <v>-31.121002000000001</v>
      </c>
      <c r="G4" s="1">
        <v>35.073680815356397</v>
      </c>
    </row>
    <row r="5" spans="1:7" x14ac:dyDescent="0.25">
      <c r="A5" s="2">
        <v>4</v>
      </c>
      <c r="B5" s="1" t="s">
        <v>46</v>
      </c>
      <c r="C5" s="1" t="s">
        <v>62</v>
      </c>
      <c r="D5" s="1">
        <v>17.175999000000001</v>
      </c>
      <c r="E5" s="1">
        <v>1.1299973000000001</v>
      </c>
      <c r="F5" s="1">
        <v>-17.485992</v>
      </c>
      <c r="G5" s="1">
        <v>24.536743015577599</v>
      </c>
    </row>
    <row r="6" spans="1:7" x14ac:dyDescent="0.25">
      <c r="A6" s="2">
        <v>5</v>
      </c>
      <c r="B6" s="1" t="s">
        <v>46</v>
      </c>
      <c r="C6" s="1" t="s">
        <v>62</v>
      </c>
      <c r="D6" s="1">
        <v>16.536000000000001</v>
      </c>
      <c r="E6" s="1">
        <v>0.1269989</v>
      </c>
      <c r="F6" s="1">
        <v>-16.217009999999998</v>
      </c>
      <c r="G6" s="1">
        <v>23.1613220343508</v>
      </c>
    </row>
    <row r="7" spans="1:7" x14ac:dyDescent="0.25">
      <c r="A7" s="2">
        <v>6</v>
      </c>
      <c r="B7" s="1" t="s">
        <v>46</v>
      </c>
      <c r="C7" s="1" t="s">
        <v>62</v>
      </c>
      <c r="D7" s="1">
        <v>16.891003000000001</v>
      </c>
      <c r="E7" s="1">
        <v>-3.3996581999999997E-2</v>
      </c>
      <c r="F7" s="1">
        <v>-15.092987000000001</v>
      </c>
      <c r="G7" s="1">
        <v>22.6518301184439</v>
      </c>
    </row>
    <row r="8" spans="1:7" x14ac:dyDescent="0.25">
      <c r="A8" s="2">
        <v>7</v>
      </c>
      <c r="B8" s="1" t="s">
        <v>46</v>
      </c>
      <c r="C8" s="1" t="s">
        <v>62</v>
      </c>
      <c r="D8" s="1">
        <v>16.523997999999999</v>
      </c>
      <c r="E8" s="1">
        <v>0.47899628</v>
      </c>
      <c r="F8" s="1">
        <v>-15.220001</v>
      </c>
      <c r="G8" s="1">
        <v>22.470433454623699</v>
      </c>
    </row>
    <row r="9" spans="1:7" x14ac:dyDescent="0.25">
      <c r="A9" s="2">
        <v>8</v>
      </c>
      <c r="B9" s="1" t="s">
        <v>46</v>
      </c>
      <c r="C9" s="1" t="s">
        <v>62</v>
      </c>
      <c r="D9" s="1">
        <v>16.5</v>
      </c>
      <c r="E9" s="1">
        <v>0.40000152999999999</v>
      </c>
      <c r="F9" s="1">
        <v>-14.5</v>
      </c>
      <c r="G9" s="1">
        <v>21.9695244295844</v>
      </c>
    </row>
    <row r="10" spans="1:7" x14ac:dyDescent="0.25">
      <c r="A10" s="2">
        <v>9</v>
      </c>
      <c r="B10" s="1" t="s">
        <v>46</v>
      </c>
      <c r="C10" s="1" t="s">
        <v>62</v>
      </c>
      <c r="D10" s="1">
        <v>16.2</v>
      </c>
      <c r="E10" s="1">
        <v>0.30000304999999999</v>
      </c>
      <c r="F10" s="1">
        <v>-14.5</v>
      </c>
      <c r="G10" s="1">
        <v>21.743505450981701</v>
      </c>
    </row>
    <row r="11" spans="1:7" x14ac:dyDescent="0.25">
      <c r="A11" s="2">
        <v>10</v>
      </c>
      <c r="B11" s="1" t="s">
        <v>46</v>
      </c>
      <c r="C11" s="1" t="s">
        <v>61</v>
      </c>
      <c r="D11" s="1">
        <v>15.758998999999999</v>
      </c>
      <c r="E11" s="1">
        <v>-2.3909988000000002</v>
      </c>
      <c r="F11" s="1">
        <v>-29.497986000000001</v>
      </c>
      <c r="G11" s="1">
        <v>33.529003739999098</v>
      </c>
    </row>
    <row r="12" spans="1:7" x14ac:dyDescent="0.25">
      <c r="A12" s="2">
        <v>11</v>
      </c>
      <c r="B12" s="1" t="s">
        <v>46</v>
      </c>
      <c r="C12" s="1" t="s">
        <v>61</v>
      </c>
      <c r="D12" s="1">
        <v>15.968997999999999</v>
      </c>
      <c r="E12" s="1">
        <v>0.59700010000000003</v>
      </c>
      <c r="F12" s="1">
        <v>-16.001007000000001</v>
      </c>
      <c r="G12" s="1">
        <v>22.6141000699266</v>
      </c>
    </row>
    <row r="13" spans="1:7" x14ac:dyDescent="0.25">
      <c r="A13" s="2">
        <v>12</v>
      </c>
      <c r="B13" s="1" t="s">
        <v>46</v>
      </c>
      <c r="C13" s="1" t="s">
        <v>61</v>
      </c>
      <c r="D13" s="1">
        <v>15.478999999999999</v>
      </c>
      <c r="E13" s="1">
        <v>0.64900210000000003</v>
      </c>
      <c r="F13" s="1">
        <v>-15.723998999999999</v>
      </c>
      <c r="G13" s="1">
        <v>22.074074624042801</v>
      </c>
    </row>
    <row r="14" spans="1:7" x14ac:dyDescent="0.25">
      <c r="A14" s="2">
        <v>13</v>
      </c>
      <c r="B14" s="1" t="s">
        <v>46</v>
      </c>
      <c r="C14" s="1" t="s">
        <v>61</v>
      </c>
      <c r="D14" s="1">
        <v>15.765999000000001</v>
      </c>
      <c r="E14" s="1">
        <v>-2.7300034000000002</v>
      </c>
      <c r="F14" s="1">
        <v>-29.783996999999999</v>
      </c>
      <c r="G14" s="1">
        <v>33.8098518053771</v>
      </c>
    </row>
    <row r="15" spans="1:7" x14ac:dyDescent="0.25">
      <c r="A15" s="2">
        <v>14</v>
      </c>
      <c r="B15" s="1" t="s">
        <v>46</v>
      </c>
      <c r="C15" s="1" t="s">
        <v>61</v>
      </c>
      <c r="D15" s="1">
        <v>16.132000000000001</v>
      </c>
      <c r="E15" s="1">
        <v>3.1997680000000001E-2</v>
      </c>
      <c r="F15" s="1">
        <v>-15.380005000000001</v>
      </c>
      <c r="G15" s="1">
        <v>22.288719519574499</v>
      </c>
    </row>
    <row r="16" spans="1:7" x14ac:dyDescent="0.25">
      <c r="A16" s="2">
        <v>15</v>
      </c>
      <c r="B16" s="1" t="s">
        <v>46</v>
      </c>
      <c r="C16" s="1" t="s">
        <v>60</v>
      </c>
      <c r="D16" s="1">
        <v>16.036999000000002</v>
      </c>
      <c r="E16" s="1">
        <v>0.13800049</v>
      </c>
      <c r="F16" s="1">
        <v>-15.282012999999999</v>
      </c>
      <c r="G16" s="1">
        <v>22.152749111857201</v>
      </c>
    </row>
    <row r="17" spans="1:7" x14ac:dyDescent="0.25">
      <c r="A17" s="2">
        <v>16</v>
      </c>
      <c r="B17" s="1" t="s">
        <v>46</v>
      </c>
      <c r="C17" s="1" t="s">
        <v>60</v>
      </c>
      <c r="D17" s="1">
        <v>16.281002000000001</v>
      </c>
      <c r="E17" s="1">
        <v>-6.8000790000000005E-2</v>
      </c>
      <c r="F17" s="1">
        <v>-15.376007</v>
      </c>
      <c r="G17" s="1">
        <v>22.394134352949798</v>
      </c>
    </row>
    <row r="18" spans="1:7" x14ac:dyDescent="0.25">
      <c r="A18" s="2">
        <v>17</v>
      </c>
      <c r="B18" s="1" t="s">
        <v>46</v>
      </c>
      <c r="C18" s="1" t="s">
        <v>60</v>
      </c>
      <c r="D18" s="1">
        <v>16.2</v>
      </c>
      <c r="E18" s="1">
        <v>-0.19999695000000001</v>
      </c>
      <c r="F18" s="1">
        <v>-14.700011999999999</v>
      </c>
      <c r="G18" s="1">
        <v>21.876252056801999</v>
      </c>
    </row>
    <row r="19" spans="1:7" x14ac:dyDescent="0.25">
      <c r="A19" s="2">
        <v>18</v>
      </c>
      <c r="B19" s="1" t="s">
        <v>46</v>
      </c>
      <c r="C19" s="1" t="s">
        <v>60</v>
      </c>
      <c r="D19" s="1">
        <v>16.100002</v>
      </c>
      <c r="E19" s="1">
        <v>-0.19999695000000001</v>
      </c>
      <c r="F19" s="1">
        <v>-14.600006</v>
      </c>
      <c r="G19" s="1">
        <v>21.7350012266002</v>
      </c>
    </row>
    <row r="20" spans="1:7" x14ac:dyDescent="0.25">
      <c r="A20" s="2">
        <v>19</v>
      </c>
      <c r="B20" s="1" t="s">
        <v>46</v>
      </c>
      <c r="C20" s="1" t="s">
        <v>60</v>
      </c>
      <c r="D20" s="1">
        <v>16.100002</v>
      </c>
      <c r="E20" s="1">
        <v>-0.19999695000000001</v>
      </c>
      <c r="F20" s="1">
        <v>-14.299988000000001</v>
      </c>
      <c r="G20" s="1">
        <v>21.534617389072601</v>
      </c>
    </row>
    <row r="21" spans="1:7" x14ac:dyDescent="0.25">
      <c r="A21" s="2">
        <v>20</v>
      </c>
      <c r="B21" s="1" t="s">
        <v>46</v>
      </c>
      <c r="C21" s="1" t="s">
        <v>60</v>
      </c>
      <c r="D21" s="1">
        <v>16</v>
      </c>
      <c r="E21" s="1">
        <v>0</v>
      </c>
      <c r="F21" s="1">
        <v>-14.399994</v>
      </c>
      <c r="G21" s="1">
        <v>21.525793881901102</v>
      </c>
    </row>
    <row r="22" spans="1:7" x14ac:dyDescent="0.25">
      <c r="A22" s="2">
        <v>21</v>
      </c>
      <c r="B22" s="1" t="s">
        <v>46</v>
      </c>
      <c r="C22" s="1" t="s">
        <v>59</v>
      </c>
      <c r="D22" s="1">
        <v>16.100002</v>
      </c>
      <c r="E22" s="1">
        <v>9.9998474000000004E-2</v>
      </c>
      <c r="F22" s="1">
        <v>-14.5</v>
      </c>
      <c r="G22" s="1">
        <v>21.667258543097599</v>
      </c>
    </row>
    <row r="23" spans="1:7" x14ac:dyDescent="0.25">
      <c r="A23" s="2">
        <v>22</v>
      </c>
      <c r="B23" s="1" t="s">
        <v>46</v>
      </c>
      <c r="C23" s="1" t="s">
        <v>59</v>
      </c>
      <c r="D23" s="1">
        <v>15.417999</v>
      </c>
      <c r="E23" s="1">
        <v>-2.0579987000000002</v>
      </c>
      <c r="F23" s="1">
        <v>-30.088013</v>
      </c>
      <c r="G23" s="1">
        <v>33.870909721922501</v>
      </c>
    </row>
    <row r="24" spans="1:7" x14ac:dyDescent="0.25">
      <c r="A24" s="2">
        <v>23</v>
      </c>
      <c r="B24" s="1" t="s">
        <v>46</v>
      </c>
      <c r="C24" s="1" t="s">
        <v>59</v>
      </c>
      <c r="D24" s="1">
        <v>16.158999999999999</v>
      </c>
      <c r="E24" s="1">
        <v>-1.1019973999999999</v>
      </c>
      <c r="F24" s="1">
        <v>-32.136017000000002</v>
      </c>
      <c r="G24" s="1">
        <v>35.986820775545702</v>
      </c>
    </row>
    <row r="25" spans="1:7" x14ac:dyDescent="0.25">
      <c r="A25" s="2">
        <v>24</v>
      </c>
      <c r="B25" s="1" t="s">
        <v>46</v>
      </c>
      <c r="C25" s="1" t="s">
        <v>59</v>
      </c>
      <c r="D25" s="1">
        <v>13.603001000000001</v>
      </c>
      <c r="E25" s="1">
        <v>-1.1090012</v>
      </c>
      <c r="F25" s="1">
        <v>-34.833008</v>
      </c>
      <c r="G25" s="1">
        <v>37.411360083285501</v>
      </c>
    </row>
    <row r="26" spans="1:7" x14ac:dyDescent="0.25">
      <c r="A26" s="2">
        <v>25</v>
      </c>
      <c r="B26" s="1" t="s">
        <v>46</v>
      </c>
      <c r="C26" s="1" t="s">
        <v>59</v>
      </c>
      <c r="D26" s="1">
        <v>15.600002</v>
      </c>
      <c r="E26" s="1">
        <v>-1.5</v>
      </c>
      <c r="F26" s="1">
        <v>-32.899994</v>
      </c>
      <c r="G26" s="1">
        <v>36.442003969599497</v>
      </c>
    </row>
    <row r="27" spans="1:7" x14ac:dyDescent="0.25">
      <c r="A27" s="2">
        <v>26</v>
      </c>
      <c r="B27" s="1" t="s">
        <v>46</v>
      </c>
      <c r="C27" s="1" t="s">
        <v>59</v>
      </c>
      <c r="D27" s="1">
        <v>15.887001</v>
      </c>
      <c r="E27" s="1">
        <v>-0.22000122</v>
      </c>
      <c r="F27" s="1">
        <v>-27.317993000000001</v>
      </c>
      <c r="G27" s="1">
        <v>31.602499213558499</v>
      </c>
    </row>
    <row r="28" spans="1:7" x14ac:dyDescent="0.25">
      <c r="A28" s="2">
        <v>27</v>
      </c>
      <c r="B28" s="1" t="s">
        <v>46</v>
      </c>
      <c r="C28" s="1" t="s">
        <v>58</v>
      </c>
      <c r="D28" s="1">
        <v>19.885998000000001</v>
      </c>
      <c r="E28" s="1">
        <v>1.4749985000000001</v>
      </c>
      <c r="F28" s="1">
        <v>-21.290009000000001</v>
      </c>
      <c r="G28" s="1">
        <v>29.170070369663001</v>
      </c>
    </row>
    <row r="29" spans="1:7" x14ac:dyDescent="0.25">
      <c r="A29" s="2">
        <v>28</v>
      </c>
      <c r="B29" s="1" t="s">
        <v>46</v>
      </c>
      <c r="C29" s="1" t="s">
        <v>58</v>
      </c>
      <c r="D29" s="1">
        <v>15.882</v>
      </c>
      <c r="E29" s="1">
        <v>0.23899840999999999</v>
      </c>
      <c r="F29" s="1">
        <v>-15.223998999999999</v>
      </c>
      <c r="G29" s="1">
        <v>22.0014814398229</v>
      </c>
    </row>
    <row r="30" spans="1:7" x14ac:dyDescent="0.25">
      <c r="A30" s="2">
        <v>29</v>
      </c>
      <c r="B30" s="1" t="s">
        <v>46</v>
      </c>
      <c r="C30" s="1" t="s">
        <v>58</v>
      </c>
      <c r="D30" s="1">
        <v>16.207000000000001</v>
      </c>
      <c r="E30" s="1">
        <v>0.28700256000000002</v>
      </c>
      <c r="F30" s="1">
        <v>-14.493988</v>
      </c>
      <c r="G30" s="1">
        <v>21.7445377199492</v>
      </c>
    </row>
    <row r="31" spans="1:7" x14ac:dyDescent="0.25">
      <c r="A31" s="2">
        <v>30</v>
      </c>
      <c r="B31" s="1" t="s">
        <v>46</v>
      </c>
      <c r="C31" s="1" t="s">
        <v>58</v>
      </c>
      <c r="D31" s="1">
        <v>16.2</v>
      </c>
      <c r="E31" s="1">
        <v>0.19999695000000001</v>
      </c>
      <c r="F31" s="1">
        <v>-14.799988000000001</v>
      </c>
      <c r="G31" s="1">
        <v>21.9435567727269</v>
      </c>
    </row>
    <row r="32" spans="1:7" x14ac:dyDescent="0.25">
      <c r="A32" s="2">
        <v>31</v>
      </c>
      <c r="B32" s="1" t="s">
        <v>46</v>
      </c>
      <c r="C32" s="1" t="s">
        <v>58</v>
      </c>
      <c r="D32" s="1">
        <v>15.899998</v>
      </c>
      <c r="E32" s="1">
        <v>0</v>
      </c>
      <c r="F32" s="1">
        <v>-14.799988000000001</v>
      </c>
      <c r="G32" s="1">
        <v>21.722098156942401</v>
      </c>
    </row>
    <row r="33" spans="1:7" x14ac:dyDescent="0.25">
      <c r="A33" s="2">
        <v>32</v>
      </c>
      <c r="B33" s="1" t="s">
        <v>46</v>
      </c>
      <c r="C33" s="1" t="s">
        <v>58</v>
      </c>
      <c r="D33" s="1">
        <v>16</v>
      </c>
      <c r="E33" s="1">
        <v>-9.9998474000000004E-2</v>
      </c>
      <c r="F33" s="1">
        <v>-15.200011999999999</v>
      </c>
      <c r="G33" s="1">
        <v>22.069218031490902</v>
      </c>
    </row>
    <row r="34" spans="1:7" x14ac:dyDescent="0.25">
      <c r="A34" s="2">
        <v>33</v>
      </c>
      <c r="B34" s="1" t="s">
        <v>46</v>
      </c>
      <c r="C34" s="1" t="s">
        <v>57</v>
      </c>
      <c r="D34" s="1">
        <v>16.173999999999999</v>
      </c>
      <c r="E34" s="1">
        <v>-2.0999984999999999</v>
      </c>
      <c r="F34" s="1">
        <v>-24.667999999999999</v>
      </c>
      <c r="G34" s="1">
        <v>29.5722578207547</v>
      </c>
    </row>
    <row r="35" spans="1:7" x14ac:dyDescent="0.25">
      <c r="A35" s="2">
        <v>34</v>
      </c>
      <c r="B35" s="1" t="s">
        <v>46</v>
      </c>
      <c r="C35" s="1" t="s">
        <v>57</v>
      </c>
      <c r="D35" s="1">
        <v>16.564</v>
      </c>
      <c r="E35" s="1">
        <v>0.5070038</v>
      </c>
      <c r="F35" s="1">
        <v>-14.963989</v>
      </c>
      <c r="G35" s="1">
        <v>22.328100397991999</v>
      </c>
    </row>
    <row r="36" spans="1:7" x14ac:dyDescent="0.25">
      <c r="A36" s="2">
        <v>35</v>
      </c>
      <c r="B36" s="1" t="s">
        <v>46</v>
      </c>
      <c r="C36" s="1" t="s">
        <v>57</v>
      </c>
      <c r="D36" s="1">
        <v>15.7820015</v>
      </c>
      <c r="E36" s="1">
        <v>0.13999939</v>
      </c>
      <c r="F36" s="1">
        <v>-15.851013</v>
      </c>
      <c r="G36" s="1">
        <v>22.368409960481198</v>
      </c>
    </row>
    <row r="37" spans="1:7" x14ac:dyDescent="0.25">
      <c r="A37" s="2">
        <v>36</v>
      </c>
      <c r="B37" s="1" t="s">
        <v>46</v>
      </c>
      <c r="C37" s="1" t="s">
        <v>57</v>
      </c>
      <c r="D37" s="1">
        <v>15.880001</v>
      </c>
      <c r="E37" s="1">
        <v>0.3710022</v>
      </c>
      <c r="F37" s="1">
        <v>-15.578003000000001</v>
      </c>
      <c r="G37" s="1">
        <v>22.248286834941698</v>
      </c>
    </row>
    <row r="38" spans="1:7" x14ac:dyDescent="0.25">
      <c r="A38" s="2">
        <v>37</v>
      </c>
      <c r="B38" s="1" t="s">
        <v>46</v>
      </c>
      <c r="C38" s="1" t="s">
        <v>57</v>
      </c>
      <c r="D38" s="1">
        <v>16.011997000000001</v>
      </c>
      <c r="E38" s="1">
        <v>0.23300171</v>
      </c>
      <c r="F38" s="1">
        <v>-15.446991000000001</v>
      </c>
      <c r="G38" s="1">
        <v>22.249671504992499</v>
      </c>
    </row>
    <row r="39" spans="1:7" x14ac:dyDescent="0.25">
      <c r="A39" s="2">
        <v>38</v>
      </c>
      <c r="B39" s="1" t="s">
        <v>46</v>
      </c>
      <c r="C39" s="1" t="s">
        <v>57</v>
      </c>
      <c r="D39" s="1">
        <v>15.899998</v>
      </c>
      <c r="E39" s="1">
        <v>0.30000304999999999</v>
      </c>
      <c r="F39" s="1">
        <v>-14.600006</v>
      </c>
      <c r="G39" s="1">
        <v>21.588424887224299</v>
      </c>
    </row>
    <row r="40" spans="1:7" x14ac:dyDescent="0.25">
      <c r="A40" s="2">
        <v>39</v>
      </c>
      <c r="B40" s="1" t="s">
        <v>46</v>
      </c>
      <c r="C40" s="1" t="s">
        <v>56</v>
      </c>
      <c r="D40" s="1">
        <v>15.899998</v>
      </c>
      <c r="E40" s="1">
        <v>0.19999695000000001</v>
      </c>
      <c r="F40" s="1">
        <v>-14.799988000000001</v>
      </c>
      <c r="G40" s="1">
        <v>21.7230190554804</v>
      </c>
    </row>
    <row r="41" spans="1:7" x14ac:dyDescent="0.25">
      <c r="A41" s="2">
        <v>40</v>
      </c>
      <c r="B41" s="1" t="s">
        <v>46</v>
      </c>
      <c r="C41" s="1" t="s">
        <v>56</v>
      </c>
      <c r="D41" s="1">
        <v>15.799999</v>
      </c>
      <c r="E41" s="1">
        <v>0</v>
      </c>
      <c r="F41" s="1">
        <v>-14.600006</v>
      </c>
      <c r="G41" s="1">
        <v>21.512790157970102</v>
      </c>
    </row>
    <row r="42" spans="1:7" x14ac:dyDescent="0.25">
      <c r="A42" s="2">
        <v>41</v>
      </c>
      <c r="B42" s="1" t="s">
        <v>46</v>
      </c>
      <c r="C42" s="1" t="s">
        <v>56</v>
      </c>
      <c r="D42" s="1">
        <v>15.799999</v>
      </c>
      <c r="E42" s="1">
        <v>0</v>
      </c>
      <c r="F42" s="1">
        <v>-14.600006</v>
      </c>
      <c r="G42" s="1">
        <v>21.512790157970102</v>
      </c>
    </row>
    <row r="43" spans="1:7" x14ac:dyDescent="0.25">
      <c r="A43" s="2">
        <v>42</v>
      </c>
      <c r="B43" s="1" t="s">
        <v>46</v>
      </c>
      <c r="C43" s="1" t="s">
        <v>56</v>
      </c>
      <c r="D43" s="1">
        <v>15.700001</v>
      </c>
      <c r="E43" s="1">
        <v>0</v>
      </c>
      <c r="F43" s="1">
        <v>-14.799988000000001</v>
      </c>
      <c r="G43" s="1">
        <v>21.576136426291299</v>
      </c>
    </row>
    <row r="44" spans="1:7" x14ac:dyDescent="0.25">
      <c r="A44" s="2">
        <v>43</v>
      </c>
      <c r="B44" s="1" t="s">
        <v>46</v>
      </c>
      <c r="C44" s="1" t="s">
        <v>56</v>
      </c>
      <c r="D44" s="1">
        <v>15.799999</v>
      </c>
      <c r="E44" s="1">
        <v>0</v>
      </c>
      <c r="F44" s="1">
        <v>-14.700011999999999</v>
      </c>
      <c r="G44" s="1">
        <v>21.5807865167071</v>
      </c>
    </row>
    <row r="45" spans="1:7" x14ac:dyDescent="0.25">
      <c r="A45" s="2">
        <v>44</v>
      </c>
      <c r="B45" s="1" t="s">
        <v>46</v>
      </c>
      <c r="C45" s="1" t="s">
        <v>55</v>
      </c>
      <c r="D45" s="1">
        <v>15.799999</v>
      </c>
      <c r="E45" s="1">
        <v>9.9998474000000004E-2</v>
      </c>
      <c r="F45" s="1">
        <v>-14.799988000000001</v>
      </c>
      <c r="G45" s="1">
        <v>21.649240303366</v>
      </c>
    </row>
    <row r="46" spans="1:7" x14ac:dyDescent="0.25">
      <c r="A46" s="2">
        <v>45</v>
      </c>
      <c r="B46" s="1" t="s">
        <v>46</v>
      </c>
      <c r="C46" s="1" t="s">
        <v>55</v>
      </c>
      <c r="D46" s="1">
        <v>15.938000000000001</v>
      </c>
      <c r="E46" s="1">
        <v>0.25199890000000003</v>
      </c>
      <c r="F46" s="1">
        <v>-14.845001</v>
      </c>
      <c r="G46" s="1">
        <v>21.7820430047536</v>
      </c>
    </row>
    <row r="47" spans="1:7" x14ac:dyDescent="0.25">
      <c r="A47" s="2">
        <v>46</v>
      </c>
      <c r="B47" s="1" t="s">
        <v>46</v>
      </c>
      <c r="C47" s="1" t="s">
        <v>55</v>
      </c>
      <c r="D47" s="1">
        <v>15.896000000000001</v>
      </c>
      <c r="E47" s="1">
        <v>0.22799683000000001</v>
      </c>
      <c r="F47" s="1">
        <v>-15.269989000000001</v>
      </c>
      <c r="G47" s="1">
        <v>22.043306209205799</v>
      </c>
    </row>
    <row r="48" spans="1:7" x14ac:dyDescent="0.25">
      <c r="A48" s="2">
        <v>47</v>
      </c>
      <c r="B48" s="1" t="s">
        <v>46</v>
      </c>
      <c r="C48" s="1" t="s">
        <v>55</v>
      </c>
      <c r="D48" s="1">
        <v>16.002002999999998</v>
      </c>
      <c r="E48" s="1">
        <v>8.4999084000000003E-2</v>
      </c>
      <c r="F48" s="1">
        <v>-14.717010500000001</v>
      </c>
      <c r="G48" s="1">
        <v>21.740784545330499</v>
      </c>
    </row>
    <row r="49" spans="1:7" x14ac:dyDescent="0.25">
      <c r="A49" s="2">
        <v>48</v>
      </c>
      <c r="B49" s="1" t="s">
        <v>46</v>
      </c>
      <c r="C49" s="1" t="s">
        <v>55</v>
      </c>
      <c r="D49" s="1">
        <v>15.799999</v>
      </c>
      <c r="E49" s="1">
        <v>0.30000304999999999</v>
      </c>
      <c r="F49" s="1">
        <v>-15</v>
      </c>
      <c r="G49" s="1">
        <v>21.7882991642016</v>
      </c>
    </row>
    <row r="50" spans="1:7" x14ac:dyDescent="0.25">
      <c r="A50" s="2">
        <v>49</v>
      </c>
      <c r="B50" s="1" t="s">
        <v>46</v>
      </c>
      <c r="C50" s="1" t="s">
        <v>55</v>
      </c>
      <c r="D50" s="1">
        <v>18.718997999999999</v>
      </c>
      <c r="E50" s="1">
        <v>2.5400010000000002</v>
      </c>
      <c r="F50" s="1">
        <v>-24.108001999999999</v>
      </c>
      <c r="G50" s="1">
        <v>30.6275728351666</v>
      </c>
    </row>
    <row r="51" spans="1:7" x14ac:dyDescent="0.25">
      <c r="A51" s="2">
        <v>50</v>
      </c>
      <c r="B51" s="1" t="s">
        <v>46</v>
      </c>
      <c r="C51" s="1" t="s">
        <v>54</v>
      </c>
      <c r="D51" s="1">
        <v>16.280003000000001</v>
      </c>
      <c r="E51" s="1">
        <v>1.7799988</v>
      </c>
      <c r="F51" s="1">
        <v>-16.779999</v>
      </c>
      <c r="G51" s="1">
        <v>23.447287019070799</v>
      </c>
    </row>
    <row r="52" spans="1:7" x14ac:dyDescent="0.25">
      <c r="A52" s="2">
        <v>51</v>
      </c>
      <c r="B52" s="1" t="s">
        <v>46</v>
      </c>
      <c r="C52" s="1" t="s">
        <v>54</v>
      </c>
      <c r="D52" s="1">
        <v>15.686999999999999</v>
      </c>
      <c r="E52" s="1">
        <v>0.36100006000000001</v>
      </c>
      <c r="F52" s="1">
        <v>-15.208008</v>
      </c>
      <c r="G52" s="1">
        <v>21.851677019721301</v>
      </c>
    </row>
    <row r="53" spans="1:7" x14ac:dyDescent="0.25">
      <c r="A53" s="2">
        <v>52</v>
      </c>
      <c r="B53" s="1" t="s">
        <v>46</v>
      </c>
      <c r="C53" s="1" t="s">
        <v>54</v>
      </c>
      <c r="D53" s="1">
        <v>16.305</v>
      </c>
      <c r="E53" s="1">
        <v>0.46199800000000002</v>
      </c>
      <c r="F53" s="1">
        <v>-15.200989</v>
      </c>
      <c r="G53" s="1">
        <v>22.296558829660899</v>
      </c>
    </row>
    <row r="54" spans="1:7" x14ac:dyDescent="0.25">
      <c r="A54" s="2">
        <v>53</v>
      </c>
      <c r="B54" s="1" t="s">
        <v>46</v>
      </c>
      <c r="C54" s="1" t="s">
        <v>54</v>
      </c>
      <c r="D54" s="1">
        <v>16</v>
      </c>
      <c r="E54" s="1">
        <v>0.80000305000000005</v>
      </c>
      <c r="F54" s="1">
        <v>-14.700011999999999</v>
      </c>
      <c r="G54" s="1">
        <v>21.742363652493299</v>
      </c>
    </row>
    <row r="55" spans="1:7" x14ac:dyDescent="0.25">
      <c r="A55" s="2">
        <v>54</v>
      </c>
      <c r="B55" s="1" t="s">
        <v>46</v>
      </c>
      <c r="C55" s="1" t="s">
        <v>54</v>
      </c>
      <c r="D55" s="1">
        <v>15.899998</v>
      </c>
      <c r="E55" s="1">
        <v>0.40000152999999999</v>
      </c>
      <c r="F55" s="1">
        <v>-14.600006</v>
      </c>
      <c r="G55" s="1">
        <v>21.590046235141401</v>
      </c>
    </row>
    <row r="56" spans="1:7" x14ac:dyDescent="0.25">
      <c r="A56" s="2">
        <v>55</v>
      </c>
      <c r="B56" s="1" t="s">
        <v>46</v>
      </c>
      <c r="C56" s="1" t="s">
        <v>54</v>
      </c>
      <c r="D56" s="1">
        <v>15.799999</v>
      </c>
      <c r="E56" s="1">
        <v>0.19999695000000001</v>
      </c>
      <c r="F56" s="1">
        <v>-14.399994</v>
      </c>
      <c r="G56" s="1">
        <v>21.378489070134801</v>
      </c>
    </row>
    <row r="57" spans="1:7" x14ac:dyDescent="0.25">
      <c r="A57" s="2">
        <v>56</v>
      </c>
      <c r="B57" s="1" t="s">
        <v>46</v>
      </c>
      <c r="C57" s="1" t="s">
        <v>53</v>
      </c>
      <c r="D57" s="1">
        <v>15.799999</v>
      </c>
      <c r="E57" s="1">
        <v>0.30000304999999999</v>
      </c>
      <c r="F57" s="1">
        <v>-14.399994</v>
      </c>
      <c r="G57" s="1">
        <v>21.379658152431801</v>
      </c>
    </row>
    <row r="58" spans="1:7" x14ac:dyDescent="0.25">
      <c r="A58" s="2">
        <v>57</v>
      </c>
      <c r="B58" s="1" t="s">
        <v>46</v>
      </c>
      <c r="C58" s="1" t="s">
        <v>53</v>
      </c>
      <c r="D58" s="1">
        <v>15.899998</v>
      </c>
      <c r="E58" s="1">
        <v>0.30000304999999999</v>
      </c>
      <c r="F58" s="1">
        <v>-14.100006</v>
      </c>
      <c r="G58" s="1">
        <v>21.253472257676201</v>
      </c>
    </row>
    <row r="59" spans="1:7" x14ac:dyDescent="0.25">
      <c r="A59" s="2">
        <v>58</v>
      </c>
      <c r="B59" s="1" t="s">
        <v>46</v>
      </c>
      <c r="C59" s="1" t="s">
        <v>53</v>
      </c>
      <c r="D59" s="1">
        <v>16</v>
      </c>
      <c r="E59" s="1">
        <v>0.19999695000000001</v>
      </c>
      <c r="F59" s="1">
        <v>-14.200011999999999</v>
      </c>
      <c r="G59" s="1">
        <v>21.393465331421101</v>
      </c>
    </row>
    <row r="60" spans="1:7" x14ac:dyDescent="0.25">
      <c r="A60" s="2">
        <v>59</v>
      </c>
      <c r="B60" s="1" t="s">
        <v>46</v>
      </c>
      <c r="C60" s="1" t="s">
        <v>53</v>
      </c>
      <c r="D60" s="1">
        <v>16.100002</v>
      </c>
      <c r="E60" s="1">
        <v>0.19999695000000001</v>
      </c>
      <c r="F60" s="1">
        <v>-14.200011999999999</v>
      </c>
      <c r="G60" s="1">
        <v>21.468359087143298</v>
      </c>
    </row>
    <row r="61" spans="1:7" x14ac:dyDescent="0.25">
      <c r="A61" s="2">
        <v>60</v>
      </c>
      <c r="B61" s="1" t="s">
        <v>46</v>
      </c>
      <c r="C61" s="1" t="s">
        <v>53</v>
      </c>
      <c r="D61" s="1">
        <v>16.100002</v>
      </c>
      <c r="E61" s="1">
        <v>0.19999695000000001</v>
      </c>
      <c r="F61" s="1">
        <v>-14.299988000000001</v>
      </c>
      <c r="G61" s="1">
        <v>21.534617389072601</v>
      </c>
    </row>
    <row r="62" spans="1:7" x14ac:dyDescent="0.25">
      <c r="A62" s="2">
        <v>61</v>
      </c>
      <c r="B62" s="1" t="s">
        <v>46</v>
      </c>
      <c r="C62" s="1" t="s">
        <v>53</v>
      </c>
      <c r="D62" s="1">
        <v>16.2</v>
      </c>
      <c r="E62" s="1">
        <v>0.19999695000000001</v>
      </c>
      <c r="F62" s="1">
        <v>-14.700011999999999</v>
      </c>
      <c r="G62" s="1">
        <v>21.876252056801999</v>
      </c>
    </row>
    <row r="63" spans="1:7" x14ac:dyDescent="0.25">
      <c r="A63" s="2">
        <v>62</v>
      </c>
      <c r="B63" s="1" t="s">
        <v>46</v>
      </c>
      <c r="C63" s="1" t="s">
        <v>52</v>
      </c>
      <c r="D63" s="1">
        <v>15.757</v>
      </c>
      <c r="E63" s="1">
        <v>0.29900359999999998</v>
      </c>
      <c r="F63" s="1">
        <v>-15.022003</v>
      </c>
      <c r="G63" s="1">
        <v>21.7722993737347</v>
      </c>
    </row>
    <row r="64" spans="1:7" x14ac:dyDescent="0.25">
      <c r="A64" s="2">
        <v>63</v>
      </c>
      <c r="B64" s="1" t="s">
        <v>46</v>
      </c>
      <c r="C64" s="1" t="s">
        <v>52</v>
      </c>
      <c r="D64" s="1">
        <v>16.207000000000001</v>
      </c>
      <c r="E64" s="1">
        <v>7.9002379999999997E-2</v>
      </c>
      <c r="F64" s="1">
        <v>-14.503997999999999</v>
      </c>
      <c r="G64" s="1">
        <v>21.7494612002228</v>
      </c>
    </row>
    <row r="65" spans="1:7" x14ac:dyDescent="0.25">
      <c r="A65" s="2">
        <v>64</v>
      </c>
      <c r="B65" s="1" t="s">
        <v>46</v>
      </c>
      <c r="C65" s="1" t="s">
        <v>52</v>
      </c>
      <c r="D65" s="1">
        <v>16.39</v>
      </c>
      <c r="E65" s="1">
        <v>0.43800354000000002</v>
      </c>
      <c r="F65" s="1">
        <v>-14.843994</v>
      </c>
      <c r="G65" s="1">
        <v>22.117144725762198</v>
      </c>
    </row>
    <row r="66" spans="1:7" x14ac:dyDescent="0.25">
      <c r="A66" s="2">
        <v>65</v>
      </c>
      <c r="B66" s="1" t="s">
        <v>46</v>
      </c>
      <c r="C66" s="1" t="s">
        <v>52</v>
      </c>
      <c r="D66" s="1">
        <v>15.685001</v>
      </c>
      <c r="E66" s="1">
        <v>0.81700134000000002</v>
      </c>
      <c r="F66" s="1">
        <v>-15.705994</v>
      </c>
      <c r="G66" s="1">
        <v>22.211820957192401</v>
      </c>
    </row>
    <row r="67" spans="1:7" x14ac:dyDescent="0.25">
      <c r="A67" s="2">
        <v>66</v>
      </c>
      <c r="B67" s="1" t="s">
        <v>46</v>
      </c>
      <c r="C67" s="1" t="s">
        <v>52</v>
      </c>
      <c r="D67" s="1">
        <v>15.742001</v>
      </c>
      <c r="E67" s="1">
        <v>-2.4150010000000002</v>
      </c>
      <c r="F67" s="1">
        <v>-27.652007999999999</v>
      </c>
      <c r="G67" s="1">
        <v>31.910442917444701</v>
      </c>
    </row>
    <row r="68" spans="1:7" x14ac:dyDescent="0.25">
      <c r="A68" s="2">
        <v>67</v>
      </c>
      <c r="B68" s="1" t="s">
        <v>46</v>
      </c>
      <c r="C68" s="1" t="s">
        <v>52</v>
      </c>
      <c r="D68" s="1">
        <v>16.204998</v>
      </c>
      <c r="E68" s="1">
        <v>-1.8079987</v>
      </c>
      <c r="F68" s="1">
        <v>-31.834990999999999</v>
      </c>
      <c r="G68" s="1">
        <v>35.767828063974697</v>
      </c>
    </row>
    <row r="69" spans="1:7" x14ac:dyDescent="0.25">
      <c r="A69" s="2">
        <v>68</v>
      </c>
      <c r="B69" s="1" t="s">
        <v>46</v>
      </c>
      <c r="C69" s="1" t="s">
        <v>51</v>
      </c>
      <c r="D69" s="1">
        <v>16.613002999999999</v>
      </c>
      <c r="E69" s="1">
        <v>-1.4000014999999999</v>
      </c>
      <c r="F69" s="1">
        <v>-31.860016000000002</v>
      </c>
      <c r="G69" s="1">
        <v>35.958482325758297</v>
      </c>
    </row>
    <row r="70" spans="1:7" x14ac:dyDescent="0.25">
      <c r="A70" s="2">
        <v>69</v>
      </c>
      <c r="B70" s="1" t="s">
        <v>46</v>
      </c>
      <c r="C70" s="1" t="s">
        <v>51</v>
      </c>
      <c r="D70" s="1">
        <v>15.5</v>
      </c>
      <c r="E70" s="1">
        <v>-2</v>
      </c>
      <c r="F70" s="1">
        <v>-33.100006</v>
      </c>
      <c r="G70" s="1">
        <v>36.604102933448502</v>
      </c>
    </row>
    <row r="71" spans="1:7" x14ac:dyDescent="0.25">
      <c r="A71" s="2">
        <v>70</v>
      </c>
      <c r="B71" s="1" t="s">
        <v>46</v>
      </c>
      <c r="C71" s="1" t="s">
        <v>51</v>
      </c>
      <c r="D71" s="1">
        <v>15.5</v>
      </c>
      <c r="E71" s="1">
        <v>-1.699997</v>
      </c>
      <c r="F71" s="1">
        <v>-33.100006</v>
      </c>
      <c r="G71" s="1">
        <v>36.588937757345903</v>
      </c>
    </row>
    <row r="72" spans="1:7" x14ac:dyDescent="0.25">
      <c r="A72" s="2">
        <v>71</v>
      </c>
      <c r="B72" s="1" t="s">
        <v>46</v>
      </c>
      <c r="C72" s="1" t="s">
        <v>51</v>
      </c>
      <c r="D72" s="1">
        <v>15.5</v>
      </c>
      <c r="E72" s="1">
        <v>-1.4000014999999999</v>
      </c>
      <c r="F72" s="1">
        <v>-33</v>
      </c>
      <c r="G72" s="1">
        <v>36.485750107918797</v>
      </c>
    </row>
    <row r="73" spans="1:7" x14ac:dyDescent="0.25">
      <c r="A73" s="2">
        <v>72</v>
      </c>
      <c r="B73" s="1" t="s">
        <v>46</v>
      </c>
      <c r="C73" s="1" t="s">
        <v>51</v>
      </c>
      <c r="D73" s="1">
        <v>15.700001</v>
      </c>
      <c r="E73" s="1">
        <v>-1.300003</v>
      </c>
      <c r="F73" s="1">
        <v>-32.899994</v>
      </c>
      <c r="G73" s="1">
        <v>36.4772476978372</v>
      </c>
    </row>
    <row r="74" spans="1:7" x14ac:dyDescent="0.25">
      <c r="A74" s="2">
        <v>73</v>
      </c>
      <c r="B74" s="1" t="s">
        <v>46</v>
      </c>
      <c r="C74" s="1" t="s">
        <v>51</v>
      </c>
      <c r="D74" s="1">
        <v>16.373999999999999</v>
      </c>
      <c r="E74" s="1">
        <v>1.7119979999999999</v>
      </c>
      <c r="F74" s="1">
        <v>-17.454986999999999</v>
      </c>
      <c r="G74" s="1">
        <v>23.994068684390498</v>
      </c>
    </row>
    <row r="75" spans="1:7" x14ac:dyDescent="0.25">
      <c r="A75" s="2">
        <v>74</v>
      </c>
      <c r="B75" s="1" t="s">
        <v>46</v>
      </c>
      <c r="C75" s="1" t="s">
        <v>50</v>
      </c>
      <c r="D75" s="1">
        <v>15.889999</v>
      </c>
      <c r="E75" s="1">
        <v>0.23899840999999999</v>
      </c>
      <c r="F75" s="1">
        <v>-16.048003999999999</v>
      </c>
      <c r="G75" s="1">
        <v>22.585120023687601</v>
      </c>
    </row>
    <row r="76" spans="1:7" x14ac:dyDescent="0.25">
      <c r="A76" s="2">
        <v>75</v>
      </c>
      <c r="B76" s="1" t="s">
        <v>46</v>
      </c>
      <c r="C76" s="1" t="s">
        <v>50</v>
      </c>
      <c r="D76" s="1">
        <v>15.741001000000001</v>
      </c>
      <c r="E76" s="1">
        <v>1.7997742000000001E-2</v>
      </c>
      <c r="F76" s="1">
        <v>-14.845001</v>
      </c>
      <c r="G76" s="1">
        <v>21.6368552109119</v>
      </c>
    </row>
    <row r="77" spans="1:7" x14ac:dyDescent="0.25">
      <c r="A77" s="2">
        <v>76</v>
      </c>
      <c r="B77" s="1" t="s">
        <v>46</v>
      </c>
      <c r="C77" s="1" t="s">
        <v>50</v>
      </c>
      <c r="D77" s="1">
        <v>16.100002</v>
      </c>
      <c r="E77" s="1">
        <v>0.5</v>
      </c>
      <c r="F77" s="1">
        <v>-15</v>
      </c>
      <c r="G77" s="1">
        <v>22.010453948244901</v>
      </c>
    </row>
    <row r="78" spans="1:7" x14ac:dyDescent="0.25">
      <c r="A78" s="2">
        <v>77</v>
      </c>
      <c r="B78" s="1" t="s">
        <v>46</v>
      </c>
      <c r="C78" s="1" t="s">
        <v>50</v>
      </c>
      <c r="D78" s="1">
        <v>16.064</v>
      </c>
      <c r="E78" s="1">
        <v>-2.2340011999999998</v>
      </c>
      <c r="F78" s="1">
        <v>-31.710999000000001</v>
      </c>
      <c r="G78" s="1">
        <v>35.617836108099503</v>
      </c>
    </row>
    <row r="79" spans="1:7" x14ac:dyDescent="0.25">
      <c r="A79" s="2">
        <v>78</v>
      </c>
      <c r="B79" s="1" t="s">
        <v>46</v>
      </c>
      <c r="C79" s="1" t="s">
        <v>50</v>
      </c>
      <c r="D79" s="1">
        <v>16.218997999999999</v>
      </c>
      <c r="E79" s="1">
        <v>-2.6559982</v>
      </c>
      <c r="F79" s="1">
        <v>-31.244994999999999</v>
      </c>
      <c r="G79" s="1">
        <v>35.3038222191485</v>
      </c>
    </row>
    <row r="80" spans="1:7" x14ac:dyDescent="0.25">
      <c r="A80" s="2">
        <v>79</v>
      </c>
      <c r="B80" s="1" t="s">
        <v>46</v>
      </c>
      <c r="C80" s="1" t="s">
        <v>50</v>
      </c>
      <c r="D80" s="1">
        <v>16.193999999999999</v>
      </c>
      <c r="E80" s="1">
        <v>-2.4550017999999998</v>
      </c>
      <c r="F80" s="1">
        <v>-31.587005999999999</v>
      </c>
      <c r="G80" s="1">
        <v>35.581056711116403</v>
      </c>
    </row>
    <row r="81" spans="1:7" x14ac:dyDescent="0.25">
      <c r="A81" s="2">
        <v>80</v>
      </c>
      <c r="B81" s="1" t="s">
        <v>46</v>
      </c>
      <c r="C81" s="1" t="s">
        <v>49</v>
      </c>
      <c r="D81" s="1">
        <v>16</v>
      </c>
      <c r="E81" s="1">
        <v>-2.4000015000000001</v>
      </c>
      <c r="F81" s="1">
        <v>-32.200012000000001</v>
      </c>
      <c r="G81" s="1">
        <v>36.036104535286803</v>
      </c>
    </row>
    <row r="82" spans="1:7" x14ac:dyDescent="0.25">
      <c r="A82" s="2">
        <v>81</v>
      </c>
      <c r="B82" s="1" t="s">
        <v>46</v>
      </c>
      <c r="C82" s="1" t="s">
        <v>49</v>
      </c>
      <c r="D82" s="1">
        <v>16.3</v>
      </c>
      <c r="E82" s="1">
        <v>-2.1999970000000002</v>
      </c>
      <c r="F82" s="1">
        <v>-32.399994</v>
      </c>
      <c r="G82" s="1">
        <v>36.3357888421491</v>
      </c>
    </row>
    <row r="83" spans="1:7" x14ac:dyDescent="0.25">
      <c r="A83" s="2">
        <v>82</v>
      </c>
      <c r="B83" s="1" t="s">
        <v>46</v>
      </c>
      <c r="C83" s="1" t="s">
        <v>49</v>
      </c>
      <c r="D83" s="1">
        <v>16.399998</v>
      </c>
      <c r="E83" s="1">
        <v>-2.3000029999999998</v>
      </c>
      <c r="F83" s="1">
        <v>-32.5</v>
      </c>
      <c r="G83" s="1">
        <v>36.4760195196789</v>
      </c>
    </row>
    <row r="84" spans="1:7" x14ac:dyDescent="0.25">
      <c r="A84" s="2">
        <v>83</v>
      </c>
      <c r="B84" s="1" t="s">
        <v>46</v>
      </c>
      <c r="C84" s="1" t="s">
        <v>49</v>
      </c>
      <c r="D84" s="1">
        <v>16.780003000000001</v>
      </c>
      <c r="E84" s="1">
        <v>-0.47299956999999998</v>
      </c>
      <c r="F84" s="1">
        <v>-23.191986</v>
      </c>
      <c r="G84" s="1">
        <v>28.629711846098299</v>
      </c>
    </row>
    <row r="85" spans="1:7" x14ac:dyDescent="0.25">
      <c r="A85" s="2">
        <v>84</v>
      </c>
      <c r="B85" s="1" t="s">
        <v>46</v>
      </c>
      <c r="C85" s="1" t="s">
        <v>49</v>
      </c>
      <c r="D85" s="1">
        <v>16.094996999999999</v>
      </c>
      <c r="E85" s="1">
        <v>-4.0599976</v>
      </c>
      <c r="F85" s="1">
        <v>-32.73001</v>
      </c>
      <c r="G85" s="1">
        <v>36.698584888418999</v>
      </c>
    </row>
    <row r="86" spans="1:7" x14ac:dyDescent="0.25">
      <c r="A86" s="2">
        <v>85</v>
      </c>
      <c r="B86" s="1" t="s">
        <v>46</v>
      </c>
      <c r="C86" s="1" t="s">
        <v>48</v>
      </c>
      <c r="D86" s="1">
        <v>16.900997</v>
      </c>
      <c r="E86" s="1">
        <v>-0.117996216</v>
      </c>
      <c r="F86" s="1">
        <v>-15.744994999999999</v>
      </c>
      <c r="G86" s="1">
        <v>23.098971838590501</v>
      </c>
    </row>
    <row r="87" spans="1:7" x14ac:dyDescent="0.25">
      <c r="A87" s="2">
        <v>86</v>
      </c>
      <c r="B87" s="1" t="s">
        <v>46</v>
      </c>
      <c r="C87" s="1" t="s">
        <v>48</v>
      </c>
      <c r="D87" s="1">
        <v>16.712001999999998</v>
      </c>
      <c r="E87" s="1">
        <v>0.12000275000000001</v>
      </c>
      <c r="F87" s="1">
        <v>-13.096007999999999</v>
      </c>
      <c r="G87" s="1">
        <v>21.232306800034198</v>
      </c>
    </row>
    <row r="88" spans="1:7" x14ac:dyDescent="0.25">
      <c r="A88" s="2">
        <v>87</v>
      </c>
      <c r="B88" s="1" t="s">
        <v>46</v>
      </c>
      <c r="C88" s="1" t="s">
        <v>48</v>
      </c>
      <c r="D88" s="1">
        <v>16.491001000000001</v>
      </c>
      <c r="E88" s="1">
        <v>-0.47299956999999998</v>
      </c>
      <c r="F88" s="1">
        <v>-15.570007</v>
      </c>
      <c r="G88" s="1">
        <v>22.684840527235199</v>
      </c>
    </row>
    <row r="89" spans="1:7" x14ac:dyDescent="0.25">
      <c r="A89" s="2">
        <v>88</v>
      </c>
      <c r="B89" s="1" t="s">
        <v>46</v>
      </c>
      <c r="C89" s="1" t="s">
        <v>48</v>
      </c>
      <c r="D89" s="1">
        <v>16.283000000000001</v>
      </c>
      <c r="E89" s="1">
        <v>-0.37400054999999999</v>
      </c>
      <c r="F89" s="1">
        <v>-14.795013000000001</v>
      </c>
      <c r="G89" s="1">
        <v>22.003826848893599</v>
      </c>
    </row>
    <row r="90" spans="1:7" x14ac:dyDescent="0.25">
      <c r="A90" s="2">
        <v>89</v>
      </c>
      <c r="B90" s="1" t="s">
        <v>46</v>
      </c>
      <c r="C90" s="1" t="s">
        <v>48</v>
      </c>
      <c r="D90" s="1">
        <v>16.888999999999999</v>
      </c>
      <c r="E90" s="1">
        <v>-0.19799805000000001</v>
      </c>
      <c r="F90" s="1">
        <v>-15.036987</v>
      </c>
      <c r="G90" s="1">
        <v>22.6139010187784</v>
      </c>
    </row>
    <row r="91" spans="1:7" x14ac:dyDescent="0.25">
      <c r="A91" s="2">
        <v>90</v>
      </c>
      <c r="B91" s="1" t="s">
        <v>46</v>
      </c>
      <c r="C91" s="1" t="s">
        <v>48</v>
      </c>
      <c r="D91" s="1">
        <v>16.545002</v>
      </c>
      <c r="E91" s="1">
        <v>-0.33200073000000002</v>
      </c>
      <c r="F91" s="1">
        <v>-15.363007</v>
      </c>
      <c r="G91" s="1">
        <v>22.580285498923399</v>
      </c>
    </row>
    <row r="92" spans="1:7" x14ac:dyDescent="0.25">
      <c r="A92" s="2">
        <v>91</v>
      </c>
      <c r="B92" s="1" t="s">
        <v>46</v>
      </c>
      <c r="C92" s="1" t="s">
        <v>47</v>
      </c>
      <c r="D92" s="1">
        <v>16.037998000000002</v>
      </c>
      <c r="E92" s="1">
        <v>-0.52600100000000005</v>
      </c>
      <c r="F92" s="1">
        <v>-14.832001</v>
      </c>
      <c r="G92" s="1">
        <v>21.851368373735401</v>
      </c>
    </row>
    <row r="93" spans="1:7" x14ac:dyDescent="0.25">
      <c r="A93" s="2">
        <v>92</v>
      </c>
      <c r="B93" s="1" t="s">
        <v>46</v>
      </c>
      <c r="C93" s="1" t="s">
        <v>47</v>
      </c>
      <c r="D93" s="1">
        <v>15.964001</v>
      </c>
      <c r="E93" s="1">
        <v>0.58599853999999996</v>
      </c>
      <c r="F93" s="1">
        <v>-14.359985</v>
      </c>
      <c r="G93" s="1">
        <v>21.480268073371501</v>
      </c>
    </row>
    <row r="94" spans="1:7" x14ac:dyDescent="0.25">
      <c r="A94" s="2">
        <v>93</v>
      </c>
      <c r="B94" s="1" t="s">
        <v>46</v>
      </c>
      <c r="C94" s="1" t="s">
        <v>47</v>
      </c>
      <c r="D94" s="1">
        <v>16.384998</v>
      </c>
      <c r="E94" s="1">
        <v>0.76100159999999994</v>
      </c>
      <c r="F94" s="1">
        <v>-14.087006000000001</v>
      </c>
      <c r="G94" s="1">
        <v>21.621540829275499</v>
      </c>
    </row>
    <row r="95" spans="1:7" x14ac:dyDescent="0.25">
      <c r="A95" s="2">
        <v>94</v>
      </c>
      <c r="B95" s="1" t="s">
        <v>46</v>
      </c>
      <c r="C95" s="1" t="s">
        <v>47</v>
      </c>
      <c r="D95" s="1">
        <v>16.617000000000001</v>
      </c>
      <c r="E95" s="1">
        <v>-1.8889999</v>
      </c>
      <c r="F95" s="1">
        <v>-31.438994999999998</v>
      </c>
      <c r="G95" s="1">
        <v>35.610439390081702</v>
      </c>
    </row>
    <row r="96" spans="1:7" x14ac:dyDescent="0.25">
      <c r="A96" s="2">
        <v>95</v>
      </c>
      <c r="B96" s="1" t="s">
        <v>46</v>
      </c>
      <c r="C96" s="1" t="s">
        <v>47</v>
      </c>
      <c r="D96" s="1">
        <v>16.577000000000002</v>
      </c>
      <c r="E96" s="1">
        <v>-1.5559997999999999</v>
      </c>
      <c r="F96" s="1">
        <v>-30.420013000000001</v>
      </c>
      <c r="G96" s="1">
        <v>34.678454620178002</v>
      </c>
    </row>
    <row r="97" spans="1:7" x14ac:dyDescent="0.25">
      <c r="A97" s="2">
        <v>96</v>
      </c>
      <c r="B97" s="1" t="s">
        <v>46</v>
      </c>
      <c r="C97" s="1" t="s">
        <v>47</v>
      </c>
      <c r="D97" s="1">
        <v>16.413997999999999</v>
      </c>
      <c r="E97" s="1">
        <v>-1.2910003999999999</v>
      </c>
      <c r="F97" s="1">
        <v>-33.436005000000002</v>
      </c>
      <c r="G97" s="1">
        <v>37.269994502741397</v>
      </c>
    </row>
    <row r="98" spans="1:7" x14ac:dyDescent="0.25">
      <c r="A98" s="2">
        <v>97</v>
      </c>
      <c r="B98" s="1" t="s">
        <v>46</v>
      </c>
      <c r="C98" s="1" t="s">
        <v>45</v>
      </c>
      <c r="D98" s="1">
        <v>16.627002999999998</v>
      </c>
      <c r="E98" s="1">
        <v>-1.324997</v>
      </c>
      <c r="F98" s="1">
        <v>-32.007995999999999</v>
      </c>
      <c r="G98" s="1">
        <v>36.093276512045797</v>
      </c>
    </row>
    <row r="99" spans="1:7" x14ac:dyDescent="0.25">
      <c r="A99" s="2">
        <v>98</v>
      </c>
      <c r="B99" s="1" t="s">
        <v>46</v>
      </c>
      <c r="C99" s="1" t="s">
        <v>45</v>
      </c>
      <c r="D99" s="1">
        <v>16.358996999999999</v>
      </c>
      <c r="E99" s="1">
        <v>-1.3529968000000001</v>
      </c>
      <c r="F99" s="1">
        <v>-31.407012999999999</v>
      </c>
      <c r="G99" s="1">
        <v>35.437944358986499</v>
      </c>
    </row>
    <row r="100" spans="1:7" x14ac:dyDescent="0.25">
      <c r="A100" s="2">
        <v>99</v>
      </c>
      <c r="B100" s="1" t="s">
        <v>46</v>
      </c>
      <c r="C100" s="1" t="s">
        <v>45</v>
      </c>
      <c r="D100" s="1">
        <v>16.314999</v>
      </c>
      <c r="E100" s="1">
        <v>-1.3259964</v>
      </c>
      <c r="F100" s="1">
        <v>-32.578003000000002</v>
      </c>
      <c r="G100" s="1">
        <v>36.459068444969901</v>
      </c>
    </row>
    <row r="101" spans="1:7" x14ac:dyDescent="0.25">
      <c r="A101" s="2">
        <v>100</v>
      </c>
      <c r="B101" s="1" t="s">
        <v>46</v>
      </c>
      <c r="C101" s="1" t="s">
        <v>45</v>
      </c>
      <c r="D101" s="1">
        <v>16.805</v>
      </c>
      <c r="E101" s="1">
        <v>0.7350006</v>
      </c>
      <c r="F101" s="1">
        <v>-16.790984999999999</v>
      </c>
      <c r="G101" s="1">
        <v>23.767318675267401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Analyse</vt:lpstr>
      <vt:lpstr>MagneticFingerprint_ONE</vt:lpstr>
      <vt:lpstr>MagneticFingerprint_A5</vt:lpstr>
      <vt:lpstr>MagneticFingerprint_A3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2018-09-29T13:35:06Z</dcterms:created>
  <dcterms:modified xsi:type="dcterms:W3CDTF">2018-10-13T11:29:07Z</dcterms:modified>
</cp:coreProperties>
</file>