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Medion\Desktop\maciek\IT\"/>
    </mc:Choice>
  </mc:AlternateContent>
  <xr:revisionPtr revIDLastSave="0" documentId="13_ncr:1_{D0E2C15B-7F4D-4D6C-862D-15C6E9704AC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Conclusion" sheetId="2" r:id="rId1"/>
    <sheet name="Sheet1" sheetId="1" r:id="rId2"/>
    <sheet name="xAttack90" sheetId="3" r:id="rId3"/>
    <sheet name="GCA,SCA90" sheetId="4" r:id="rId4"/>
    <sheet name="S,SoT90" sheetId="5" r:id="rId5"/>
    <sheet name="AttPen,KP90" sheetId="6" r:id="rId6"/>
  </sheets>
  <definedNames>
    <definedName name="Bundesliga_Stats" localSheetId="1">Sheet1!$B$3:$U$41</definedName>
    <definedName name="Bundesliga_Stats_1" localSheetId="1">Sheet1!$W$3:$AP$41</definedName>
    <definedName name="Bundesliga_Stats_2" localSheetId="1">Sheet1!$AR$3:$BR$41</definedName>
    <definedName name="Bundesliga_Stats_3" localSheetId="1">Sheet1!$BT$3:$CR$41</definedName>
    <definedName name="Bundesliga_Stats_4" localSheetId="1">Sheet1!$CT$3:$DT$41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2" i="2"/>
  <c r="B3" i="2"/>
  <c r="B9" i="2"/>
  <c r="B8" i="2"/>
  <c r="B13" i="2"/>
  <c r="B10" i="2"/>
  <c r="B18" i="2"/>
  <c r="B11" i="2"/>
  <c r="B7" i="2"/>
  <c r="B14" i="2"/>
  <c r="B5" i="2"/>
  <c r="B17" i="2"/>
  <c r="B4" i="2"/>
  <c r="B12" i="2"/>
  <c r="B15" i="2"/>
  <c r="B6" i="2"/>
  <c r="B19" i="2"/>
  <c r="J2" i="6"/>
  <c r="J1" i="6"/>
  <c r="J2" i="5"/>
  <c r="F6" i="5" s="1"/>
  <c r="G6" i="5" s="1"/>
  <c r="J1" i="5"/>
  <c r="C7" i="5" s="1"/>
  <c r="D7" i="5" s="1"/>
  <c r="J2" i="4"/>
  <c r="J1" i="4"/>
  <c r="J1" i="3"/>
  <c r="C9" i="3" s="1"/>
  <c r="G6" i="6"/>
  <c r="G10" i="6"/>
  <c r="G14" i="6"/>
  <c r="G18" i="6"/>
  <c r="G22" i="6"/>
  <c r="F6" i="6"/>
  <c r="F7" i="6"/>
  <c r="G7" i="6" s="1"/>
  <c r="F8" i="6"/>
  <c r="G8" i="6" s="1"/>
  <c r="F9" i="6"/>
  <c r="G9" i="6" s="1"/>
  <c r="F10" i="6"/>
  <c r="F11" i="6"/>
  <c r="G11" i="6" s="1"/>
  <c r="F12" i="6"/>
  <c r="G12" i="6" s="1"/>
  <c r="F13" i="6"/>
  <c r="G13" i="6" s="1"/>
  <c r="F14" i="6"/>
  <c r="F15" i="6"/>
  <c r="G15" i="6" s="1"/>
  <c r="F16" i="6"/>
  <c r="G16" i="6" s="1"/>
  <c r="F17" i="6"/>
  <c r="G17" i="6" s="1"/>
  <c r="F18" i="6"/>
  <c r="F19" i="6"/>
  <c r="G19" i="6" s="1"/>
  <c r="F20" i="6"/>
  <c r="G20" i="6" s="1"/>
  <c r="F21" i="6"/>
  <c r="G21" i="6" s="1"/>
  <c r="F22" i="6"/>
  <c r="F5" i="6"/>
  <c r="G5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5" i="6"/>
  <c r="D9" i="6"/>
  <c r="D13" i="6"/>
  <c r="D17" i="6"/>
  <c r="D21" i="6"/>
  <c r="C6" i="6"/>
  <c r="D6" i="6" s="1"/>
  <c r="C7" i="6"/>
  <c r="D7" i="6" s="1"/>
  <c r="C8" i="6"/>
  <c r="D8" i="6" s="1"/>
  <c r="C9" i="6"/>
  <c r="C10" i="6"/>
  <c r="D10" i="6" s="1"/>
  <c r="C11" i="6"/>
  <c r="D11" i="6" s="1"/>
  <c r="C12" i="6"/>
  <c r="D12" i="6" s="1"/>
  <c r="C13" i="6"/>
  <c r="C14" i="6"/>
  <c r="D14" i="6" s="1"/>
  <c r="C15" i="6"/>
  <c r="D15" i="6" s="1"/>
  <c r="C16" i="6"/>
  <c r="D16" i="6" s="1"/>
  <c r="C17" i="6"/>
  <c r="C18" i="6"/>
  <c r="D18" i="6" s="1"/>
  <c r="C19" i="6"/>
  <c r="D19" i="6" s="1"/>
  <c r="C20" i="6"/>
  <c r="D20" i="6" s="1"/>
  <c r="C21" i="6"/>
  <c r="C22" i="6"/>
  <c r="D22" i="6" s="1"/>
  <c r="C5" i="6"/>
  <c r="D5" i="6" s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5" i="6"/>
  <c r="E2" i="6"/>
  <c r="E1" i="6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C6" i="5"/>
  <c r="C10" i="5"/>
  <c r="D10" i="5" s="1"/>
  <c r="C14" i="5"/>
  <c r="D14" i="5" s="1"/>
  <c r="C18" i="5"/>
  <c r="D18" i="5" s="1"/>
  <c r="C22" i="5"/>
  <c r="F5" i="5"/>
  <c r="G5" i="5" s="1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D6" i="5"/>
  <c r="D22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B22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5" i="5"/>
  <c r="B5" i="5"/>
  <c r="E2" i="5"/>
  <c r="E1" i="5"/>
  <c r="F20" i="4"/>
  <c r="G20" i="4" s="1"/>
  <c r="E2" i="4"/>
  <c r="C9" i="4"/>
  <c r="D9" i="4" s="1"/>
  <c r="E1" i="4"/>
  <c r="E1" i="3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5" i="4"/>
  <c r="C6" i="4"/>
  <c r="D6" i="4" s="1"/>
  <c r="C7" i="4"/>
  <c r="D7" i="4" s="1"/>
  <c r="C8" i="4"/>
  <c r="D8" i="4" s="1"/>
  <c r="C10" i="4"/>
  <c r="D10" i="4" s="1"/>
  <c r="C11" i="4"/>
  <c r="D11" i="4" s="1"/>
  <c r="C12" i="4"/>
  <c r="D12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5" i="4"/>
  <c r="D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5" i="4"/>
  <c r="C7" i="3"/>
  <c r="C12" i="3"/>
  <c r="C16" i="3"/>
  <c r="C20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4" i="3"/>
  <c r="F8" i="5" l="1"/>
  <c r="G8" i="5" s="1"/>
  <c r="F7" i="5"/>
  <c r="G7" i="5" s="1"/>
  <c r="C5" i="5"/>
  <c r="D5" i="5" s="1"/>
  <c r="C20" i="5"/>
  <c r="D20" i="5" s="1"/>
  <c r="C16" i="5"/>
  <c r="D16" i="5" s="1"/>
  <c r="C12" i="5"/>
  <c r="D12" i="5" s="1"/>
  <c r="C8" i="5"/>
  <c r="D8" i="5" s="1"/>
  <c r="C21" i="5"/>
  <c r="D21" i="5" s="1"/>
  <c r="C17" i="5"/>
  <c r="D17" i="5" s="1"/>
  <c r="C13" i="5"/>
  <c r="D13" i="5" s="1"/>
  <c r="C9" i="5"/>
  <c r="D9" i="5" s="1"/>
  <c r="C19" i="5"/>
  <c r="D19" i="5" s="1"/>
  <c r="C15" i="5"/>
  <c r="D15" i="5" s="1"/>
  <c r="C11" i="5"/>
  <c r="D11" i="5" s="1"/>
  <c r="C19" i="3"/>
  <c r="C15" i="3"/>
  <c r="C11" i="3"/>
  <c r="C6" i="3"/>
  <c r="C18" i="3"/>
  <c r="C14" i="3"/>
  <c r="C10" i="3"/>
  <c r="C8" i="3"/>
  <c r="C21" i="3"/>
  <c r="C17" i="3"/>
  <c r="C13" i="3"/>
  <c r="F16" i="4"/>
  <c r="G16" i="4" s="1"/>
  <c r="F12" i="4"/>
  <c r="G12" i="4" s="1"/>
  <c r="F8" i="4"/>
  <c r="G8" i="4" s="1"/>
  <c r="F9" i="4"/>
  <c r="G9" i="4" s="1"/>
  <c r="F5" i="4"/>
  <c r="G5" i="4" s="1"/>
  <c r="F19" i="4"/>
  <c r="G19" i="4" s="1"/>
  <c r="F15" i="4"/>
  <c r="G15" i="4" s="1"/>
  <c r="F11" i="4"/>
  <c r="G11" i="4" s="1"/>
  <c r="F7" i="4"/>
  <c r="G7" i="4" s="1"/>
  <c r="F22" i="4"/>
  <c r="G22" i="4" s="1"/>
  <c r="F18" i="4"/>
  <c r="G18" i="4" s="1"/>
  <c r="F14" i="4"/>
  <c r="G14" i="4" s="1"/>
  <c r="F10" i="4"/>
  <c r="G10" i="4" s="1"/>
  <c r="F6" i="4"/>
  <c r="G6" i="4" s="1"/>
  <c r="F21" i="4"/>
  <c r="G21" i="4" s="1"/>
  <c r="F17" i="4"/>
  <c r="G17" i="4" s="1"/>
  <c r="F13" i="4"/>
  <c r="G13" i="4" s="1"/>
  <c r="C13" i="4"/>
  <c r="D13" i="4" s="1"/>
  <c r="C4" i="3"/>
  <c r="C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B549B2-CF54-4311-9900-2D97EEFB7C16}" name="Połączenie" type="4" refreshedVersion="6" background="1" saveData="1">
    <webPr sourceData="1" parsePre="1" consecutive="1" xl2000="1" url="https://fbref.com/en/comps/20/shooting/Bundesliga-Stats" htmlTables="1"/>
  </connection>
  <connection id="2" xr16:uid="{E2F8FCF3-7D60-4F8F-9EC0-D0C87F9B563E}" name="Połączenie1" type="4" refreshedVersion="6" background="1" saveData="1">
    <webPr sourceData="1" parsePre="1" consecutive="1" xl2000="1" url="https://fbref.com/en/comps/20/gca/Bundesliga-Stats" htmlTables="1"/>
  </connection>
  <connection id="3" xr16:uid="{11DF7AD3-3584-47D3-8FF0-4BABCF98561A}" name="Połączenie2" type="4" refreshedVersion="6" background="1" saveData="1">
    <webPr sourceData="1" parsePre="1" consecutive="1" xl2000="1" url="https://fbref.com/en/comps/20/possession/Bundesliga-Stats" htmlTables="1"/>
  </connection>
  <connection id="4" xr16:uid="{801DE910-E1FE-4598-AD70-E917C2A5177B}" name="Połączenie3" type="4" refreshedVersion="6" background="1" saveData="1">
    <webPr sourceData="1" parsePre="1" consecutive="1" xl2000="1" url="https://fbref.com/en/comps/20/passing/Bundesliga-Stats" htmlTables="1"/>
  </connection>
  <connection id="5" xr16:uid="{5F2FAEB4-2F43-4E60-9C20-2A2B3BA6ADD4}" name="Połączenie4" type="4" refreshedVersion="6" background="1" saveData="1">
    <webPr sourceData="1" parsePre="1" consecutive="1" xl2000="1" url="https://fbref.com/en/comps/20/stats/Bundesliga-Stats" htmlTables="1"/>
  </connection>
</connections>
</file>

<file path=xl/sharedStrings.xml><?xml version="1.0" encoding="utf-8"?>
<sst xmlns="http://schemas.openxmlformats.org/spreadsheetml/2006/main" count="470" uniqueCount="157">
  <si>
    <t>Squad Shooting 2020-2021 Bundesliga Table</t>
  </si>
  <si>
    <t>Standard</t>
  </si>
  <si>
    <t>Expected</t>
  </si>
  <si>
    <t>Squad</t>
  </si>
  <si>
    <t># Pl</t>
  </si>
  <si>
    <t>90s</t>
  </si>
  <si>
    <t>Gls</t>
  </si>
  <si>
    <t>Sh</t>
  </si>
  <si>
    <t>SoT</t>
  </si>
  <si>
    <t>SoT%</t>
  </si>
  <si>
    <t>Sh/90</t>
  </si>
  <si>
    <t>SoT/90</t>
  </si>
  <si>
    <t>G/Sh</t>
  </si>
  <si>
    <t>G/SoT</t>
  </si>
  <si>
    <t>Dist</t>
  </si>
  <si>
    <t>FK</t>
  </si>
  <si>
    <t>PK</t>
  </si>
  <si>
    <t>PKatt</t>
  </si>
  <si>
    <t>xG</t>
  </si>
  <si>
    <t>npxG</t>
  </si>
  <si>
    <t>npxG/Sh</t>
  </si>
  <si>
    <t>G-xG</t>
  </si>
  <si>
    <t>np:G-xG</t>
  </si>
  <si>
    <t>vs Arminia</t>
  </si>
  <si>
    <t>vs Augsburg</t>
  </si>
  <si>
    <t>vs Bayern Munich</t>
  </si>
  <si>
    <t>vs Dortmund</t>
  </si>
  <si>
    <t>vs Eint Frankfurt</t>
  </si>
  <si>
    <t>vs Freiburg</t>
  </si>
  <si>
    <t>vs Hertha BSC</t>
  </si>
  <si>
    <t>vs Hoffenheim</t>
  </si>
  <si>
    <t>vs Köln</t>
  </si>
  <si>
    <t>vs Leverkusen</t>
  </si>
  <si>
    <t>vs M'Gladbach</t>
  </si>
  <si>
    <t>vs Mainz 05</t>
  </si>
  <si>
    <t>vs RB Leipzig</t>
  </si>
  <si>
    <t>vs Schalke 04</t>
  </si>
  <si>
    <t>vs Stuttgart</t>
  </si>
  <si>
    <t>vs Union Berlin</t>
  </si>
  <si>
    <t>vs Werder Bremen</t>
  </si>
  <si>
    <t>vs Wolfsburg</t>
  </si>
  <si>
    <t>Arminia</t>
  </si>
  <si>
    <t>Augsburg</t>
  </si>
  <si>
    <t>Bayern Munich</t>
  </si>
  <si>
    <t>Dortmund</t>
  </si>
  <si>
    <t>Eint Frankfurt</t>
  </si>
  <si>
    <t>Freiburg</t>
  </si>
  <si>
    <t>Hertha BSC</t>
  </si>
  <si>
    <t>Hoffenheim</t>
  </si>
  <si>
    <t>Köln</t>
  </si>
  <si>
    <t>Leverkusen</t>
  </si>
  <si>
    <t>M'Gladbach</t>
  </si>
  <si>
    <t>Mainz 05</t>
  </si>
  <si>
    <t>RB Leipzig</t>
  </si>
  <si>
    <t>Schalke 04</t>
  </si>
  <si>
    <t>Stuttgart</t>
  </si>
  <si>
    <t>Union Berlin</t>
  </si>
  <si>
    <t>Werder Bremen</t>
  </si>
  <si>
    <t>Wolfsburg</t>
  </si>
  <si>
    <t>Squad Goal and Shot Creation 2020-2021 Bundesliga Table</t>
  </si>
  <si>
    <t>SCA</t>
  </si>
  <si>
    <t>SCA Types</t>
  </si>
  <si>
    <t>GCA</t>
  </si>
  <si>
    <t>GCA Types</t>
  </si>
  <si>
    <t>SCA90</t>
  </si>
  <si>
    <t>PassLive</t>
  </si>
  <si>
    <t>PassDead</t>
  </si>
  <si>
    <t>Drib</t>
  </si>
  <si>
    <t>Fld</t>
  </si>
  <si>
    <t>Def</t>
  </si>
  <si>
    <t>GCA90</t>
  </si>
  <si>
    <t>OG</t>
  </si>
  <si>
    <t>Squad Possession 2020-2021 Bundesliga Table</t>
  </si>
  <si>
    <t>Touches</t>
  </si>
  <si>
    <t>Dribbles</t>
  </si>
  <si>
    <t>Carries</t>
  </si>
  <si>
    <t>Receiving</t>
  </si>
  <si>
    <t>Poss</t>
  </si>
  <si>
    <t>Def Pen</t>
  </si>
  <si>
    <t>Def 3rd</t>
  </si>
  <si>
    <t>Mid 3rd</t>
  </si>
  <si>
    <t>Att 3rd</t>
  </si>
  <si>
    <t>Att Pen</t>
  </si>
  <si>
    <t>Live</t>
  </si>
  <si>
    <t>Succ</t>
  </si>
  <si>
    <t>Att</t>
  </si>
  <si>
    <t>Succ%</t>
  </si>
  <si>
    <t>#Pl</t>
  </si>
  <si>
    <t>Megs</t>
  </si>
  <si>
    <t>TotDist</t>
  </si>
  <si>
    <t>PrgDist</t>
  </si>
  <si>
    <t>Prog</t>
  </si>
  <si>
    <t>CPA</t>
  </si>
  <si>
    <t>Mis</t>
  </si>
  <si>
    <t>Dis</t>
  </si>
  <si>
    <t>Targ</t>
  </si>
  <si>
    <t>Rec</t>
  </si>
  <si>
    <t>Rec%</t>
  </si>
  <si>
    <t>Squad Passing 2020-2021 Bundesliga Table</t>
  </si>
  <si>
    <t>Total</t>
  </si>
  <si>
    <t>Short</t>
  </si>
  <si>
    <t>Medium</t>
  </si>
  <si>
    <t>Long</t>
  </si>
  <si>
    <t>Cmp</t>
  </si>
  <si>
    <t>Cmp%</t>
  </si>
  <si>
    <t>Ast</t>
  </si>
  <si>
    <t>xA</t>
  </si>
  <si>
    <t>A-xA</t>
  </si>
  <si>
    <t>KP</t>
  </si>
  <si>
    <t>PPA</t>
  </si>
  <si>
    <t>CrsPA</t>
  </si>
  <si>
    <t>Team</t>
  </si>
  <si>
    <t>max</t>
  </si>
  <si>
    <t>min</t>
  </si>
  <si>
    <t>NPxG+xA</t>
  </si>
  <si>
    <t>Squad Standard Stats 2020-2021 Bundesliga Table</t>
  </si>
  <si>
    <t>Playing Time</t>
  </si>
  <si>
    <t>Performance</t>
  </si>
  <si>
    <t>Per 90 Minutes</t>
  </si>
  <si>
    <t>Age</t>
  </si>
  <si>
    <t>MP</t>
  </si>
  <si>
    <t>Starts</t>
  </si>
  <si>
    <t>Min</t>
  </si>
  <si>
    <t>CrdY</t>
  </si>
  <si>
    <t>CrdR</t>
  </si>
  <si>
    <t>G+A</t>
  </si>
  <si>
    <t>G-PK</t>
  </si>
  <si>
    <t>G+A-PK</t>
  </si>
  <si>
    <t>xG+xA</t>
  </si>
  <si>
    <t>npxG+xA</t>
  </si>
  <si>
    <t>%</t>
  </si>
  <si>
    <t>maxGCA</t>
  </si>
  <si>
    <t>minGCA</t>
  </si>
  <si>
    <t>maxSCA</t>
  </si>
  <si>
    <t>minSCA</t>
  </si>
  <si>
    <t>GCA/90</t>
  </si>
  <si>
    <t>x0.75</t>
  </si>
  <si>
    <t>SCA/90</t>
  </si>
  <si>
    <t>x0.5</t>
  </si>
  <si>
    <t>maxS</t>
  </si>
  <si>
    <t>minS</t>
  </si>
  <si>
    <t>maxSoT</t>
  </si>
  <si>
    <t>minSoT</t>
  </si>
  <si>
    <t>S/90</t>
  </si>
  <si>
    <t>x0.25</t>
  </si>
  <si>
    <t>maxPen</t>
  </si>
  <si>
    <t>minPen</t>
  </si>
  <si>
    <t>maxKP</t>
  </si>
  <si>
    <t>minKP</t>
  </si>
  <si>
    <t>AttPen/90</t>
  </si>
  <si>
    <t>KP/90</t>
  </si>
  <si>
    <t>Attacking prowess</t>
  </si>
  <si>
    <t>TIER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</si>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</sst>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14999847407452621"/>
      <name val="Calibri"/>
      <family val="2"/>
      <charset val="238"/>
      <scheme val="minor"/>
    </font>
    <font>
      <sz val="11"/>
      <color theme="0" tint="-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6" fontId="0" fillId="0" borderId="0" xfId="0" applyNumberFormat="1"/>
    <xf numFmtId="0" fontId="2" fillId="0" borderId="0" xfId="0" applyFont="1"/>
    <xf numFmtId="3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4" fillId="6" borderId="6" xfId="1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iga-Stats_4" connectionId="5" xr16:uid="{A58489C1-2075-423B-B5F6-DBC0707AB0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iga-Stats_3" connectionId="4" xr16:uid="{045D4677-2A48-4782-9B01-6F9A717E0CE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iga-Stats_2" connectionId="3" xr16:uid="{05AE84BE-6FE0-4333-BA8F-282657CF2A2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iga-Stats_1" connectionId="2" xr16:uid="{EDB28A33-A2E7-4131-8DE6-2362193FF95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iga-Stats" connectionId="1" xr16:uid="{0A723523-42BB-433B-8D2B-195818737B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2DAB-C042-4388-BB4B-0BDEB3CC96A9}">
  <dimension ref="A1:C19"/>
  <sheetViews>
    <sheetView tabSelected="1" workbookViewId="0">
      <selection activeCell="I14" sqref="I14"/>
    </sheetView>
  </sheetViews>
  <sheetFormatPr defaultRowHeight="15" x14ac:dyDescent="0.25"/>
  <cols>
    <col min="1" max="1" width="15.28515625" bestFit="1" customWidth="1"/>
    <col min="2" max="2" width="17.42578125" bestFit="1" customWidth="1"/>
  </cols>
  <sheetData>
    <row r="1" spans="1:3" ht="15.75" thickBot="1" x14ac:dyDescent="0.3">
      <c r="A1" s="4" t="s">
        <v>111</v>
      </c>
      <c r="B1" s="4" t="s">
        <v>151</v>
      </c>
      <c r="C1" s="4" t="s">
        <v>152</v>
      </c>
    </row>
    <row r="2" spans="1:3" x14ac:dyDescent="0.25">
      <c r="A2" s="5" t="s">
        <v>43</v>
      </c>
      <c r="B2" s="6">
        <f>(xAttack90!C6+'GCA,SCA90'!D7+'GCA,SCA90'!G7+'S,SoT90'!D7+'S,SoT90'!G7+'AttPen,KP90'!D7+'AttPen,KP90'!G7)/(350)</f>
        <v>0.73136635679754358</v>
      </c>
      <c r="C2" s="7" t="s">
        <v>153</v>
      </c>
    </row>
    <row r="3" spans="1:3" x14ac:dyDescent="0.25">
      <c r="A3" s="8" t="s">
        <v>44</v>
      </c>
      <c r="B3" s="9">
        <f>(xAttack90!C7+'GCA,SCA90'!D8+'GCA,SCA90'!G8+'S,SoT90'!D8+'S,SoT90'!G8+'AttPen,KP90'!D8+'AttPen,KP90'!G8)/(350)</f>
        <v>0.66336089344510019</v>
      </c>
      <c r="C3" s="10" t="s">
        <v>153</v>
      </c>
    </row>
    <row r="4" spans="1:3" x14ac:dyDescent="0.25">
      <c r="A4" s="8" t="s">
        <v>55</v>
      </c>
      <c r="B4" s="9">
        <f>(xAttack90!C18+'GCA,SCA90'!D19+'GCA,SCA90'!G19+'S,SoT90'!D19+'S,SoT90'!G19+'AttPen,KP90'!D19+'AttPen,KP90'!G19)/(350)</f>
        <v>0.57633639319340801</v>
      </c>
      <c r="C4" s="10" t="s">
        <v>153</v>
      </c>
    </row>
    <row r="5" spans="1:3" x14ac:dyDescent="0.25">
      <c r="A5" s="8" t="s">
        <v>53</v>
      </c>
      <c r="B5" s="9">
        <f>(xAttack90!C16+'GCA,SCA90'!D17+'GCA,SCA90'!G17+'S,SoT90'!D17+'S,SoT90'!G17+'AttPen,KP90'!D17+'AttPen,KP90'!G17)/(350)</f>
        <v>0.51998060683836611</v>
      </c>
      <c r="C5" s="10" t="s">
        <v>153</v>
      </c>
    </row>
    <row r="6" spans="1:3" x14ac:dyDescent="0.25">
      <c r="A6" s="11" t="s">
        <v>58</v>
      </c>
      <c r="B6" s="12">
        <f>(xAttack90!C21+'GCA,SCA90'!D22+'GCA,SCA90'!G22+'S,SoT90'!D22+'S,SoT90'!G22+'AttPen,KP90'!D22+'AttPen,KP90'!G22)/(350)</f>
        <v>0.42313064594138206</v>
      </c>
      <c r="C6" s="13" t="s">
        <v>154</v>
      </c>
    </row>
    <row r="7" spans="1:3" x14ac:dyDescent="0.25">
      <c r="A7" s="11" t="s">
        <v>51</v>
      </c>
      <c r="B7" s="12">
        <f>(xAttack90!C14+'GCA,SCA90'!D15+'GCA,SCA90'!G15+'S,SoT90'!D15+'S,SoT90'!G15+'AttPen,KP90'!D15+'AttPen,KP90'!G15)/(350)</f>
        <v>0.41307790987522253</v>
      </c>
      <c r="C7" s="13" t="s">
        <v>154</v>
      </c>
    </row>
    <row r="8" spans="1:3" x14ac:dyDescent="0.25">
      <c r="A8" s="11" t="s">
        <v>46</v>
      </c>
      <c r="B8" s="12">
        <f>(xAttack90!C9+'GCA,SCA90'!D10+'GCA,SCA90'!G10+'S,SoT90'!D10+'S,SoT90'!G10+'AttPen,KP90'!D10+'AttPen,KP90'!G10)/(350)</f>
        <v>0.40577073644740869</v>
      </c>
      <c r="C8" s="13" t="s">
        <v>154</v>
      </c>
    </row>
    <row r="9" spans="1:3" x14ac:dyDescent="0.25">
      <c r="A9" s="11" t="s">
        <v>45</v>
      </c>
      <c r="B9" s="12">
        <f>(xAttack90!C8+'GCA,SCA90'!D9+'GCA,SCA90'!G9+'S,SoT90'!D9+'S,SoT90'!G9+'AttPen,KP90'!D9+'AttPen,KP90'!G9)/(350)</f>
        <v>0.40295254707132666</v>
      </c>
      <c r="C9" s="13" t="s">
        <v>154</v>
      </c>
    </row>
    <row r="10" spans="1:3" x14ac:dyDescent="0.25">
      <c r="A10" s="11" t="s">
        <v>48</v>
      </c>
      <c r="B10" s="12">
        <f>(xAttack90!C11+'GCA,SCA90'!D12+'GCA,SCA90'!G12+'S,SoT90'!D12+'S,SoT90'!G12+'AttPen,KP90'!D12+'AttPen,KP90'!G12)/(350)</f>
        <v>0.39219947759003593</v>
      </c>
      <c r="C10" s="13" t="s">
        <v>154</v>
      </c>
    </row>
    <row r="11" spans="1:3" x14ac:dyDescent="0.25">
      <c r="A11" s="11" t="s">
        <v>50</v>
      </c>
      <c r="B11" s="12">
        <f>(xAttack90!C13+'GCA,SCA90'!D14+'GCA,SCA90'!G14+'S,SoT90'!D14+'S,SoT90'!G14+'AttPen,KP90'!D14+'AttPen,KP90'!G14)/(350)</f>
        <v>0.39207673612941629</v>
      </c>
      <c r="C11" s="13" t="s">
        <v>154</v>
      </c>
    </row>
    <row r="12" spans="1:3" x14ac:dyDescent="0.25">
      <c r="A12" s="11" t="s">
        <v>56</v>
      </c>
      <c r="B12" s="12">
        <f>(xAttack90!C19+'GCA,SCA90'!D20+'GCA,SCA90'!G20+'S,SoT90'!D20+'S,SoT90'!G20+'AttPen,KP90'!D20+'AttPen,KP90'!G20)/(350)</f>
        <v>0.38258472073049382</v>
      </c>
      <c r="C12" s="13" t="s">
        <v>154</v>
      </c>
    </row>
    <row r="13" spans="1:3" x14ac:dyDescent="0.25">
      <c r="A13" s="14" t="s">
        <v>47</v>
      </c>
      <c r="B13" s="15">
        <f>(xAttack90!C10+'GCA,SCA90'!D11+'GCA,SCA90'!G11+'S,SoT90'!D11+'S,SoT90'!G11+'AttPen,KP90'!D11+'AttPen,KP90'!G11)/(350)</f>
        <v>0.27992074166097558</v>
      </c>
      <c r="C13" s="16" t="s">
        <v>155</v>
      </c>
    </row>
    <row r="14" spans="1:3" x14ac:dyDescent="0.25">
      <c r="A14" s="14" t="s">
        <v>52</v>
      </c>
      <c r="B14" s="15">
        <f>(xAttack90!C15+'GCA,SCA90'!D16+'GCA,SCA90'!G16+'S,SoT90'!D16+'S,SoT90'!G16+'AttPen,KP90'!D16+'AttPen,KP90'!G16)/(350)</f>
        <v>0.22297976129514666</v>
      </c>
      <c r="C14" s="16" t="s">
        <v>155</v>
      </c>
    </row>
    <row r="15" spans="1:3" x14ac:dyDescent="0.25">
      <c r="A15" s="14" t="s">
        <v>57</v>
      </c>
      <c r="B15" s="15">
        <f>(xAttack90!C20+'GCA,SCA90'!D21+'GCA,SCA90'!G21+'S,SoT90'!D21+'S,SoT90'!G21+'AttPen,KP90'!D21+'AttPen,KP90'!G21)/(350)</f>
        <v>0.15003640866007947</v>
      </c>
      <c r="C15" s="16" t="s">
        <v>155</v>
      </c>
    </row>
    <row r="16" spans="1:3" x14ac:dyDescent="0.25">
      <c r="A16" s="14" t="s">
        <v>42</v>
      </c>
      <c r="B16" s="15">
        <f>(xAttack90!C5+'GCA,SCA90'!D6+'GCA,SCA90'!G6+'S,SoT90'!D6+'S,SoT90'!G6+'AttPen,KP90'!D6+'AttPen,KP90'!G6)/(350)</f>
        <v>0.13301891323300258</v>
      </c>
      <c r="C16" s="16" t="s">
        <v>155</v>
      </c>
    </row>
    <row r="17" spans="1:3" x14ac:dyDescent="0.25">
      <c r="A17" s="14" t="s">
        <v>54</v>
      </c>
      <c r="B17" s="15">
        <f>(xAttack90!C17+'GCA,SCA90'!D18+'GCA,SCA90'!G18+'S,SoT90'!D18+'S,SoT90'!G18+'AttPen,KP90'!D18+'AttPen,KP90'!G18)/(350)</f>
        <v>0.11989472441647309</v>
      </c>
      <c r="C17" s="16" t="s">
        <v>155</v>
      </c>
    </row>
    <row r="18" spans="1:3" x14ac:dyDescent="0.25">
      <c r="A18" s="17" t="s">
        <v>49</v>
      </c>
      <c r="B18" s="18">
        <f>(xAttack90!C12+'GCA,SCA90'!D13+'GCA,SCA90'!G13+'S,SoT90'!D13+'S,SoT90'!G13+'AttPen,KP90'!D13+'AttPen,KP90'!G13)/(350)</f>
        <v>6.0590880772052061E-2</v>
      </c>
      <c r="C18" s="19" t="s">
        <v>156</v>
      </c>
    </row>
    <row r="19" spans="1:3" ht="15.75" thickBot="1" x14ac:dyDescent="0.3">
      <c r="A19" s="20" t="s">
        <v>41</v>
      </c>
      <c r="B19" s="21">
        <f>(xAttack90!C4+'GCA,SCA90'!D5+'GCA,SCA90'!G5+'S,SoT90'!D5+'S,SoT90'!G5+'AttPen,KP90'!D5+'AttPen,KP90'!G5)/(350)</f>
        <v>-5.269560832665986E-3</v>
      </c>
      <c r="C19" s="22" t="s">
        <v>156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T41"/>
  <sheetViews>
    <sheetView zoomScaleNormal="100" workbookViewId="0">
      <selection activeCell="W51" sqref="W51"/>
    </sheetView>
  </sheetViews>
  <sheetFormatPr defaultRowHeight="15" x14ac:dyDescent="0.25"/>
  <cols>
    <col min="2" max="2" width="40.28515625" bestFit="1" customWidth="1"/>
    <col min="3" max="3" width="4.140625" hidden="1" customWidth="1"/>
    <col min="4" max="4" width="3.85546875" bestFit="1" customWidth="1"/>
    <col min="5" max="5" width="8.85546875" hidden="1" customWidth="1"/>
    <col min="6" max="6" width="4" hidden="1" customWidth="1"/>
    <col min="7" max="7" width="4.140625" hidden="1" customWidth="1"/>
    <col min="8" max="8" width="5.7109375" hidden="1" customWidth="1"/>
    <col min="9" max="9" width="6" bestFit="1" customWidth="1"/>
    <col min="10" max="10" width="7" bestFit="1" customWidth="1"/>
    <col min="11" max="11" width="5.28515625" hidden="1" customWidth="1"/>
    <col min="12" max="12" width="6.28515625" hidden="1" customWidth="1"/>
    <col min="13" max="13" width="5" hidden="1" customWidth="1"/>
    <col min="14" max="14" width="3.140625" hidden="1" customWidth="1"/>
    <col min="15" max="15" width="3.28515625" hidden="1" customWidth="1"/>
    <col min="16" max="16" width="5.7109375" hidden="1" customWidth="1"/>
    <col min="17" max="17" width="0" hidden="1" customWidth="1"/>
    <col min="18" max="18" width="5.5703125" hidden="1" customWidth="1"/>
    <col min="19" max="19" width="8.5703125" hidden="1" customWidth="1"/>
    <col min="20" max="20" width="5.28515625" hidden="1" customWidth="1"/>
    <col min="21" max="21" width="8.140625" hidden="1" customWidth="1"/>
    <col min="23" max="23" width="53" bestFit="1" customWidth="1"/>
    <col min="24" max="24" width="4.140625" hidden="1" customWidth="1"/>
    <col min="25" max="25" width="3.85546875" hidden="1" customWidth="1"/>
    <col min="26" max="26" width="4.42578125" hidden="1" customWidth="1"/>
    <col min="27" max="27" width="6.42578125" bestFit="1" customWidth="1"/>
    <col min="28" max="28" width="10" hidden="1" customWidth="1"/>
    <col min="29" max="29" width="9.42578125" hidden="1" customWidth="1"/>
    <col min="30" max="30" width="4.7109375" hidden="1" customWidth="1"/>
    <col min="31" max="31" width="3.140625" hidden="1" customWidth="1"/>
    <col min="32" max="32" width="3.7109375" hidden="1" customWidth="1"/>
    <col min="33" max="33" width="4.140625" hidden="1" customWidth="1"/>
    <col min="34" max="34" width="4.7109375" hidden="1" customWidth="1"/>
    <col min="35" max="35" width="6.7109375" bestFit="1" customWidth="1"/>
    <col min="36" max="36" width="10.28515625" hidden="1" customWidth="1"/>
    <col min="37" max="37" width="9.42578125" hidden="1" customWidth="1"/>
    <col min="38" max="38" width="4.7109375" hidden="1" customWidth="1"/>
    <col min="39" max="39" width="3.140625" hidden="1" customWidth="1"/>
    <col min="40" max="40" width="3.7109375" hidden="1" customWidth="1"/>
    <col min="41" max="41" width="4.140625" hidden="1" customWidth="1"/>
    <col min="42" max="42" width="3.7109375" hidden="1" customWidth="1"/>
    <col min="44" max="44" width="42.28515625" bestFit="1" customWidth="1"/>
    <col min="45" max="45" width="4.140625" hidden="1" customWidth="1"/>
    <col min="46" max="46" width="5" hidden="1" customWidth="1"/>
    <col min="47" max="47" width="3.85546875" hidden="1" customWidth="1"/>
    <col min="48" max="48" width="8.28515625" hidden="1" customWidth="1"/>
    <col min="49" max="49" width="8" hidden="1" customWidth="1"/>
    <col min="50" max="50" width="7.42578125" hidden="1" customWidth="1"/>
    <col min="51" max="51" width="7.7109375" hidden="1" customWidth="1"/>
    <col min="52" max="52" width="7" hidden="1" customWidth="1"/>
    <col min="53" max="53" width="7.5703125" bestFit="1" customWidth="1"/>
    <col min="54" max="54" width="6" hidden="1" customWidth="1"/>
    <col min="55" max="55" width="8.42578125" hidden="1" customWidth="1"/>
    <col min="56" max="56" width="4" hidden="1" customWidth="1"/>
    <col min="57" max="57" width="6.42578125" hidden="1" customWidth="1"/>
    <col min="58" max="58" width="4" hidden="1" customWidth="1"/>
    <col min="59" max="59" width="5.7109375" hidden="1" customWidth="1"/>
    <col min="60" max="60" width="7.140625" hidden="1" customWidth="1"/>
    <col min="61" max="62" width="7.28515625" hidden="1" customWidth="1"/>
    <col min="63" max="63" width="5" hidden="1" customWidth="1"/>
    <col min="64" max="64" width="7" hidden="1" customWidth="1"/>
    <col min="65" max="65" width="4.5703125" hidden="1" customWidth="1"/>
    <col min="66" max="66" width="4.140625" hidden="1" customWidth="1"/>
    <col min="67" max="67" width="4" hidden="1" customWidth="1"/>
    <col min="68" max="68" width="9.5703125" hidden="1" customWidth="1"/>
    <col min="69" max="69" width="5" hidden="1" customWidth="1"/>
    <col min="70" max="70" width="5.7109375" hidden="1" customWidth="1"/>
    <col min="72" max="72" width="39" bestFit="1" customWidth="1"/>
    <col min="73" max="73" width="4.140625" hidden="1" customWidth="1"/>
    <col min="74" max="74" width="3.85546875" hidden="1" customWidth="1"/>
    <col min="75" max="75" width="5.42578125" hidden="1" customWidth="1"/>
    <col min="76" max="76" width="6" hidden="1" customWidth="1"/>
    <col min="77" max="77" width="6.5703125" hidden="1" customWidth="1"/>
    <col min="78" max="79" width="7.28515625" hidden="1" customWidth="1"/>
    <col min="80" max="80" width="5.7109375" hidden="1" customWidth="1"/>
    <col min="81" max="81" width="5" hidden="1" customWidth="1"/>
    <col min="82" max="82" width="6.5703125" hidden="1" customWidth="1"/>
    <col min="83" max="83" width="8.42578125" hidden="1" customWidth="1"/>
    <col min="84" max="84" width="5" hidden="1" customWidth="1"/>
    <col min="85" max="85" width="6.5703125" hidden="1" customWidth="1"/>
    <col min="86" max="86" width="5.140625" hidden="1" customWidth="1"/>
    <col min="87" max="87" width="5" hidden="1" customWidth="1"/>
    <col min="88" max="88" width="6.5703125" hidden="1" customWidth="1"/>
    <col min="89" max="89" width="3.85546875" hidden="1" customWidth="1"/>
    <col min="90" max="90" width="5" hidden="1" customWidth="1"/>
    <col min="91" max="91" width="5.28515625" hidden="1" customWidth="1"/>
    <col min="92" max="92" width="4" bestFit="1" customWidth="1"/>
    <col min="93" max="93" width="7" hidden="1" customWidth="1"/>
    <col min="94" max="94" width="4.5703125" hidden="1" customWidth="1"/>
    <col min="95" max="95" width="6.140625" hidden="1" customWidth="1"/>
    <col min="96" max="96" width="5" hidden="1" customWidth="1"/>
    <col min="98" max="98" width="45.140625" bestFit="1" customWidth="1"/>
    <col min="99" max="99" width="4.140625" hidden="1" customWidth="1"/>
    <col min="100" max="101" width="5" hidden="1" customWidth="1"/>
    <col min="102" max="102" width="12.28515625" hidden="1" customWidth="1"/>
    <col min="103" max="103" width="6" hidden="1" customWidth="1"/>
    <col min="104" max="104" width="5.5703125" hidden="1" customWidth="1"/>
    <col min="105" max="105" width="3.85546875" hidden="1" customWidth="1"/>
    <col min="106" max="106" width="12.42578125" hidden="1" customWidth="1"/>
    <col min="107" max="107" width="3.85546875" hidden="1" customWidth="1"/>
    <col min="108" max="108" width="3.28515625" hidden="1" customWidth="1"/>
    <col min="109" max="109" width="5.7109375" hidden="1" customWidth="1"/>
    <col min="110" max="110" width="5" hidden="1" customWidth="1"/>
    <col min="111" max="111" width="5.140625" hidden="1" customWidth="1"/>
    <col min="112" max="112" width="14.28515625" hidden="1" customWidth="1"/>
    <col min="113" max="114" width="5" hidden="1" customWidth="1"/>
    <col min="115" max="115" width="5.28515625" hidden="1" customWidth="1"/>
    <col min="116" max="116" width="7.5703125" hidden="1" customWidth="1"/>
    <col min="117" max="117" width="0" hidden="1" customWidth="1"/>
    <col min="118" max="118" width="5.5703125" hidden="1" customWidth="1"/>
    <col min="119" max="119" width="5" hidden="1" customWidth="1"/>
    <col min="120" max="120" width="14.28515625" hidden="1" customWidth="1"/>
    <col min="121" max="121" width="5" hidden="1" customWidth="1"/>
    <col min="122" max="122" width="6.5703125" hidden="1" customWidth="1"/>
    <col min="123" max="123" width="5.5703125" hidden="1" customWidth="1"/>
    <col min="124" max="124" width="8.85546875" bestFit="1" customWidth="1"/>
  </cols>
  <sheetData>
    <row r="3" spans="2:124" x14ac:dyDescent="0.25">
      <c r="B3" t="s">
        <v>0</v>
      </c>
      <c r="W3" t="s">
        <v>59</v>
      </c>
      <c r="AR3" t="s">
        <v>72</v>
      </c>
      <c r="BT3" t="s">
        <v>98</v>
      </c>
      <c r="CT3" t="s">
        <v>115</v>
      </c>
    </row>
    <row r="4" spans="2:124" x14ac:dyDescent="0.25">
      <c r="E4" t="s">
        <v>1</v>
      </c>
      <c r="Q4" t="s">
        <v>2</v>
      </c>
      <c r="Z4" t="s">
        <v>60</v>
      </c>
      <c r="AB4" t="s">
        <v>61</v>
      </c>
      <c r="AH4" t="s">
        <v>62</v>
      </c>
      <c r="AJ4" t="s">
        <v>63</v>
      </c>
      <c r="AV4" t="s">
        <v>73</v>
      </c>
      <c r="BC4" t="s">
        <v>74</v>
      </c>
      <c r="BH4" t="s">
        <v>75</v>
      </c>
      <c r="BP4" t="s">
        <v>76</v>
      </c>
      <c r="BW4" t="s">
        <v>99</v>
      </c>
      <c r="CB4" t="s">
        <v>100</v>
      </c>
      <c r="CE4" t="s">
        <v>101</v>
      </c>
      <c r="CH4" t="s">
        <v>102</v>
      </c>
      <c r="CX4" t="s">
        <v>116</v>
      </c>
      <c r="DB4" t="s">
        <v>117</v>
      </c>
      <c r="DH4" t="s">
        <v>118</v>
      </c>
      <c r="DM4" t="s">
        <v>2</v>
      </c>
      <c r="DP4" t="s">
        <v>118</v>
      </c>
    </row>
    <row r="5" spans="2:124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20</v>
      </c>
      <c r="T5" t="s">
        <v>21</v>
      </c>
      <c r="U5" t="s">
        <v>22</v>
      </c>
      <c r="W5" t="s">
        <v>3</v>
      </c>
      <c r="X5" t="s">
        <v>4</v>
      </c>
      <c r="Y5" t="s">
        <v>5</v>
      </c>
      <c r="Z5" t="s">
        <v>60</v>
      </c>
      <c r="AA5" t="s">
        <v>64</v>
      </c>
      <c r="AB5" t="s">
        <v>65</v>
      </c>
      <c r="AC5" t="s">
        <v>66</v>
      </c>
      <c r="AD5" t="s">
        <v>67</v>
      </c>
      <c r="AE5" t="s">
        <v>7</v>
      </c>
      <c r="AF5" t="s">
        <v>68</v>
      </c>
      <c r="AG5" t="s">
        <v>69</v>
      </c>
      <c r="AH5" t="s">
        <v>62</v>
      </c>
      <c r="AI5" t="s">
        <v>70</v>
      </c>
      <c r="AJ5" t="s">
        <v>65</v>
      </c>
      <c r="AK5" t="s">
        <v>66</v>
      </c>
      <c r="AL5" t="s">
        <v>67</v>
      </c>
      <c r="AM5" t="s">
        <v>7</v>
      </c>
      <c r="AN5" t="s">
        <v>68</v>
      </c>
      <c r="AO5" t="s">
        <v>69</v>
      </c>
      <c r="AP5" t="s">
        <v>71</v>
      </c>
      <c r="AR5" t="s">
        <v>3</v>
      </c>
      <c r="AS5" t="s">
        <v>4</v>
      </c>
      <c r="AT5" t="s">
        <v>77</v>
      </c>
      <c r="AU5" t="s">
        <v>5</v>
      </c>
      <c r="AV5" t="s">
        <v>73</v>
      </c>
      <c r="AW5" t="s">
        <v>78</v>
      </c>
      <c r="AX5" t="s">
        <v>79</v>
      </c>
      <c r="AY5" t="s">
        <v>80</v>
      </c>
      <c r="AZ5" t="s">
        <v>81</v>
      </c>
      <c r="BA5" t="s">
        <v>82</v>
      </c>
      <c r="BB5" t="s">
        <v>83</v>
      </c>
      <c r="BC5" t="s">
        <v>84</v>
      </c>
      <c r="BD5" t="s">
        <v>85</v>
      </c>
      <c r="BE5" t="s">
        <v>86</v>
      </c>
      <c r="BF5" t="s">
        <v>87</v>
      </c>
      <c r="BG5" t="s">
        <v>88</v>
      </c>
      <c r="BH5" t="s">
        <v>75</v>
      </c>
      <c r="BI5" t="s">
        <v>89</v>
      </c>
      <c r="BJ5" t="s">
        <v>90</v>
      </c>
      <c r="BK5" t="s">
        <v>91</v>
      </c>
      <c r="BL5" s="1">
        <v>44256</v>
      </c>
      <c r="BM5" t="s">
        <v>92</v>
      </c>
      <c r="BN5" t="s">
        <v>93</v>
      </c>
      <c r="BO5" t="s">
        <v>94</v>
      </c>
      <c r="BP5" t="s">
        <v>95</v>
      </c>
      <c r="BQ5" t="s">
        <v>96</v>
      </c>
      <c r="BR5" t="s">
        <v>97</v>
      </c>
      <c r="BT5" t="s">
        <v>3</v>
      </c>
      <c r="BU5" t="s">
        <v>4</v>
      </c>
      <c r="BV5" t="s">
        <v>5</v>
      </c>
      <c r="BW5" t="s">
        <v>103</v>
      </c>
      <c r="BX5" t="s">
        <v>85</v>
      </c>
      <c r="BY5" t="s">
        <v>104</v>
      </c>
      <c r="BZ5" t="s">
        <v>89</v>
      </c>
      <c r="CA5" t="s">
        <v>90</v>
      </c>
      <c r="CB5" t="s">
        <v>103</v>
      </c>
      <c r="CC5" t="s">
        <v>85</v>
      </c>
      <c r="CD5" t="s">
        <v>104</v>
      </c>
      <c r="CE5" t="s">
        <v>103</v>
      </c>
      <c r="CF5" t="s">
        <v>85</v>
      </c>
      <c r="CG5" t="s">
        <v>104</v>
      </c>
      <c r="CH5" t="s">
        <v>103</v>
      </c>
      <c r="CI5" t="s">
        <v>85</v>
      </c>
      <c r="CJ5" t="s">
        <v>104</v>
      </c>
      <c r="CK5" t="s">
        <v>105</v>
      </c>
      <c r="CL5" t="s">
        <v>106</v>
      </c>
      <c r="CM5" t="s">
        <v>107</v>
      </c>
      <c r="CN5" t="s">
        <v>108</v>
      </c>
      <c r="CO5" s="1">
        <v>44256</v>
      </c>
      <c r="CP5" t="s">
        <v>109</v>
      </c>
      <c r="CQ5" t="s">
        <v>110</v>
      </c>
      <c r="CR5" t="s">
        <v>91</v>
      </c>
      <c r="CT5" t="s">
        <v>3</v>
      </c>
      <c r="CU5" t="s">
        <v>4</v>
      </c>
      <c r="CV5" t="s">
        <v>119</v>
      </c>
      <c r="CW5" t="s">
        <v>77</v>
      </c>
      <c r="CX5" t="s">
        <v>120</v>
      </c>
      <c r="CY5" t="s">
        <v>121</v>
      </c>
      <c r="CZ5" t="s">
        <v>122</v>
      </c>
      <c r="DA5" t="s">
        <v>5</v>
      </c>
      <c r="DB5" t="s">
        <v>6</v>
      </c>
      <c r="DC5" t="s">
        <v>105</v>
      </c>
      <c r="DD5" t="s">
        <v>16</v>
      </c>
      <c r="DE5" t="s">
        <v>17</v>
      </c>
      <c r="DF5" t="s">
        <v>123</v>
      </c>
      <c r="DG5" t="s">
        <v>124</v>
      </c>
      <c r="DH5" t="s">
        <v>6</v>
      </c>
      <c r="DI5" t="s">
        <v>105</v>
      </c>
      <c r="DJ5" t="s">
        <v>125</v>
      </c>
      <c r="DK5" t="s">
        <v>126</v>
      </c>
      <c r="DL5" t="s">
        <v>127</v>
      </c>
      <c r="DM5" t="s">
        <v>18</v>
      </c>
      <c r="DN5" t="s">
        <v>19</v>
      </c>
      <c r="DO5" t="s">
        <v>106</v>
      </c>
      <c r="DP5" t="s">
        <v>18</v>
      </c>
      <c r="DQ5" t="s">
        <v>106</v>
      </c>
      <c r="DR5" t="s">
        <v>128</v>
      </c>
      <c r="DS5" t="s">
        <v>19</v>
      </c>
      <c r="DT5" t="s">
        <v>129</v>
      </c>
    </row>
    <row r="6" spans="2:124" hidden="1" x14ac:dyDescent="0.25">
      <c r="B6" t="s">
        <v>23</v>
      </c>
      <c r="C6">
        <v>24</v>
      </c>
      <c r="D6">
        <v>16</v>
      </c>
      <c r="E6">
        <v>24</v>
      </c>
      <c r="F6">
        <v>216</v>
      </c>
      <c r="G6">
        <v>83</v>
      </c>
      <c r="H6">
        <v>38.4</v>
      </c>
      <c r="I6">
        <v>13.5</v>
      </c>
      <c r="J6">
        <v>5.19</v>
      </c>
      <c r="K6">
        <v>0.1</v>
      </c>
      <c r="L6">
        <v>0.27</v>
      </c>
      <c r="M6">
        <v>16.399999999999999</v>
      </c>
      <c r="N6">
        <v>4</v>
      </c>
      <c r="O6">
        <v>2</v>
      </c>
      <c r="P6">
        <v>3</v>
      </c>
      <c r="Q6">
        <v>26.1</v>
      </c>
      <c r="R6">
        <v>23.8</v>
      </c>
      <c r="S6">
        <v>0.11</v>
      </c>
      <c r="T6">
        <v>-2.1</v>
      </c>
      <c r="U6">
        <v>-1.8</v>
      </c>
      <c r="W6" t="s">
        <v>23</v>
      </c>
      <c r="X6">
        <v>24</v>
      </c>
      <c r="Y6">
        <v>16</v>
      </c>
      <c r="Z6">
        <v>343</v>
      </c>
      <c r="AA6">
        <v>21.44</v>
      </c>
      <c r="AB6">
        <v>264</v>
      </c>
      <c r="AC6">
        <v>31</v>
      </c>
      <c r="AD6">
        <v>12</v>
      </c>
      <c r="AE6">
        <v>16</v>
      </c>
      <c r="AF6">
        <v>17</v>
      </c>
      <c r="AG6">
        <v>3</v>
      </c>
      <c r="AH6">
        <v>45</v>
      </c>
      <c r="AI6">
        <v>2.81</v>
      </c>
      <c r="AJ6">
        <v>35</v>
      </c>
      <c r="AK6">
        <v>1</v>
      </c>
      <c r="AL6">
        <v>2</v>
      </c>
      <c r="AM6">
        <v>3</v>
      </c>
      <c r="AN6">
        <v>3</v>
      </c>
      <c r="AO6">
        <v>1</v>
      </c>
      <c r="AP6">
        <v>0</v>
      </c>
      <c r="AR6" t="s">
        <v>23</v>
      </c>
      <c r="AS6">
        <v>24</v>
      </c>
      <c r="AT6">
        <v>54.9</v>
      </c>
      <c r="AU6">
        <v>16</v>
      </c>
      <c r="AV6">
        <v>11093</v>
      </c>
      <c r="AW6">
        <v>922</v>
      </c>
      <c r="AX6">
        <v>3371</v>
      </c>
      <c r="AY6">
        <v>5631</v>
      </c>
      <c r="AZ6">
        <v>2748</v>
      </c>
      <c r="BA6">
        <v>424</v>
      </c>
      <c r="BB6">
        <v>10273</v>
      </c>
      <c r="BC6">
        <v>168</v>
      </c>
      <c r="BD6">
        <v>269</v>
      </c>
      <c r="BE6">
        <v>62.5</v>
      </c>
      <c r="BF6">
        <v>170</v>
      </c>
      <c r="BG6">
        <v>5</v>
      </c>
      <c r="BH6">
        <v>6860</v>
      </c>
      <c r="BI6">
        <v>34157</v>
      </c>
      <c r="BJ6">
        <v>17990</v>
      </c>
      <c r="BK6">
        <v>711</v>
      </c>
      <c r="BL6">
        <v>213</v>
      </c>
      <c r="BM6">
        <v>53</v>
      </c>
      <c r="BN6">
        <v>232</v>
      </c>
      <c r="BO6">
        <v>202</v>
      </c>
      <c r="BP6">
        <v>8751</v>
      </c>
      <c r="BQ6">
        <v>7364</v>
      </c>
      <c r="BR6">
        <v>84.2</v>
      </c>
      <c r="BT6" t="s">
        <v>23</v>
      </c>
      <c r="BU6">
        <v>24</v>
      </c>
      <c r="BV6">
        <v>16</v>
      </c>
      <c r="BW6">
        <v>7364</v>
      </c>
      <c r="BX6">
        <v>9196</v>
      </c>
      <c r="BY6">
        <v>80.099999999999994</v>
      </c>
      <c r="BZ6">
        <v>151984</v>
      </c>
      <c r="CA6">
        <v>51066</v>
      </c>
      <c r="CB6">
        <v>2623</v>
      </c>
      <c r="CC6">
        <v>3012</v>
      </c>
      <c r="CD6">
        <v>87.1</v>
      </c>
      <c r="CE6">
        <v>3399</v>
      </c>
      <c r="CF6">
        <v>3916</v>
      </c>
      <c r="CG6">
        <v>86.8</v>
      </c>
      <c r="CH6">
        <v>1246</v>
      </c>
      <c r="CI6">
        <v>1947</v>
      </c>
      <c r="CJ6">
        <v>64</v>
      </c>
      <c r="CK6">
        <v>19</v>
      </c>
      <c r="CL6">
        <v>18.8</v>
      </c>
      <c r="CM6">
        <v>0.2</v>
      </c>
      <c r="CN6">
        <v>165</v>
      </c>
      <c r="CO6">
        <v>594</v>
      </c>
      <c r="CP6">
        <v>170</v>
      </c>
      <c r="CQ6">
        <v>42</v>
      </c>
      <c r="CR6">
        <v>719</v>
      </c>
      <c r="CT6" t="s">
        <v>23</v>
      </c>
      <c r="CU6">
        <v>24</v>
      </c>
      <c r="CV6">
        <v>26.9</v>
      </c>
      <c r="CW6">
        <v>54.9</v>
      </c>
      <c r="CX6">
        <v>16</v>
      </c>
      <c r="CY6">
        <v>176</v>
      </c>
      <c r="CZ6" s="3">
        <v>1440</v>
      </c>
      <c r="DA6">
        <v>16</v>
      </c>
      <c r="DB6">
        <v>24</v>
      </c>
      <c r="DC6">
        <v>19</v>
      </c>
      <c r="DD6">
        <v>2</v>
      </c>
      <c r="DE6">
        <v>3</v>
      </c>
      <c r="DF6">
        <v>29</v>
      </c>
      <c r="DG6">
        <v>1</v>
      </c>
      <c r="DH6">
        <v>1.5</v>
      </c>
      <c r="DI6">
        <v>1.19</v>
      </c>
      <c r="DJ6">
        <v>2.69</v>
      </c>
      <c r="DK6">
        <v>1.37</v>
      </c>
      <c r="DL6">
        <v>2.56</v>
      </c>
      <c r="DM6">
        <v>26.1</v>
      </c>
      <c r="DN6">
        <v>23.8</v>
      </c>
      <c r="DO6">
        <v>18.8</v>
      </c>
      <c r="DP6">
        <v>1.63</v>
      </c>
      <c r="DQ6">
        <v>1.18</v>
      </c>
      <c r="DR6">
        <v>2.81</v>
      </c>
      <c r="DS6">
        <v>1.49</v>
      </c>
      <c r="DT6">
        <v>2.67</v>
      </c>
    </row>
    <row r="7" spans="2:124" hidden="1" x14ac:dyDescent="0.25">
      <c r="B7" t="s">
        <v>24</v>
      </c>
      <c r="C7">
        <v>22</v>
      </c>
      <c r="D7">
        <v>16</v>
      </c>
      <c r="E7">
        <v>24</v>
      </c>
      <c r="F7">
        <v>225</v>
      </c>
      <c r="G7">
        <v>81</v>
      </c>
      <c r="H7">
        <v>36</v>
      </c>
      <c r="I7">
        <v>14.06</v>
      </c>
      <c r="J7">
        <v>5.0599999999999996</v>
      </c>
      <c r="K7">
        <v>0.09</v>
      </c>
      <c r="L7">
        <v>0.26</v>
      </c>
      <c r="M7">
        <v>17.100000000000001</v>
      </c>
      <c r="N7">
        <v>8</v>
      </c>
      <c r="O7">
        <v>3</v>
      </c>
      <c r="P7">
        <v>3</v>
      </c>
      <c r="Q7">
        <v>25.8</v>
      </c>
      <c r="R7">
        <v>23.6</v>
      </c>
      <c r="S7">
        <v>0.11</v>
      </c>
      <c r="T7">
        <v>-1.8</v>
      </c>
      <c r="U7">
        <v>-2.6</v>
      </c>
      <c r="W7" t="s">
        <v>24</v>
      </c>
      <c r="X7">
        <v>22</v>
      </c>
      <c r="Y7">
        <v>16</v>
      </c>
      <c r="Z7">
        <v>349</v>
      </c>
      <c r="AA7">
        <v>21.81</v>
      </c>
      <c r="AB7">
        <v>270</v>
      </c>
      <c r="AC7">
        <v>26</v>
      </c>
      <c r="AD7">
        <v>12</v>
      </c>
      <c r="AE7">
        <v>20</v>
      </c>
      <c r="AF7">
        <v>17</v>
      </c>
      <c r="AG7">
        <v>4</v>
      </c>
      <c r="AH7">
        <v>35</v>
      </c>
      <c r="AI7">
        <v>2.19</v>
      </c>
      <c r="AJ7">
        <v>25</v>
      </c>
      <c r="AK7">
        <v>2</v>
      </c>
      <c r="AL7">
        <v>2</v>
      </c>
      <c r="AM7">
        <v>3</v>
      </c>
      <c r="AN7">
        <v>3</v>
      </c>
      <c r="AO7">
        <v>0</v>
      </c>
      <c r="AP7">
        <v>0</v>
      </c>
      <c r="AR7" t="s">
        <v>24</v>
      </c>
      <c r="AS7">
        <v>22</v>
      </c>
      <c r="AT7">
        <v>56.1</v>
      </c>
      <c r="AU7">
        <v>16</v>
      </c>
      <c r="AV7">
        <v>11153</v>
      </c>
      <c r="AW7">
        <v>990</v>
      </c>
      <c r="AX7">
        <v>3547</v>
      </c>
      <c r="AY7">
        <v>5545</v>
      </c>
      <c r="AZ7">
        <v>2745</v>
      </c>
      <c r="BA7">
        <v>423</v>
      </c>
      <c r="BB7">
        <v>10346</v>
      </c>
      <c r="BC7">
        <v>158</v>
      </c>
      <c r="BD7">
        <v>270</v>
      </c>
      <c r="BE7">
        <v>58.5</v>
      </c>
      <c r="BF7">
        <v>173</v>
      </c>
      <c r="BG7">
        <v>11</v>
      </c>
      <c r="BH7">
        <v>7058</v>
      </c>
      <c r="BI7">
        <v>37301</v>
      </c>
      <c r="BJ7">
        <v>19651</v>
      </c>
      <c r="BK7">
        <v>722</v>
      </c>
      <c r="BL7">
        <v>197</v>
      </c>
      <c r="BM7">
        <v>85</v>
      </c>
      <c r="BN7">
        <v>204</v>
      </c>
      <c r="BO7">
        <v>202</v>
      </c>
      <c r="BP7">
        <v>9009</v>
      </c>
      <c r="BQ7">
        <v>7552</v>
      </c>
      <c r="BR7">
        <v>83.8</v>
      </c>
      <c r="BT7" t="s">
        <v>24</v>
      </c>
      <c r="BU7">
        <v>22</v>
      </c>
      <c r="BV7">
        <v>16</v>
      </c>
      <c r="BW7">
        <v>7552</v>
      </c>
      <c r="BX7">
        <v>9356</v>
      </c>
      <c r="BY7">
        <v>80.7</v>
      </c>
      <c r="BZ7">
        <v>155594</v>
      </c>
      <c r="CA7">
        <v>47982</v>
      </c>
      <c r="CB7">
        <v>2612</v>
      </c>
      <c r="CC7">
        <v>3006</v>
      </c>
      <c r="CD7">
        <v>86.9</v>
      </c>
      <c r="CE7">
        <v>3540</v>
      </c>
      <c r="CF7">
        <v>4020</v>
      </c>
      <c r="CG7">
        <v>88.1</v>
      </c>
      <c r="CH7">
        <v>1268</v>
      </c>
      <c r="CI7">
        <v>1959</v>
      </c>
      <c r="CJ7">
        <v>64.7</v>
      </c>
      <c r="CK7">
        <v>17</v>
      </c>
      <c r="CL7">
        <v>18.100000000000001</v>
      </c>
      <c r="CM7">
        <v>-1.1000000000000001</v>
      </c>
      <c r="CN7">
        <v>167</v>
      </c>
      <c r="CO7">
        <v>539</v>
      </c>
      <c r="CP7">
        <v>161</v>
      </c>
      <c r="CQ7">
        <v>50</v>
      </c>
      <c r="CR7">
        <v>683</v>
      </c>
      <c r="CT7" t="s">
        <v>24</v>
      </c>
      <c r="CU7">
        <v>22</v>
      </c>
      <c r="CV7">
        <v>26.4</v>
      </c>
      <c r="CW7">
        <v>56.1</v>
      </c>
      <c r="CX7">
        <v>16</v>
      </c>
      <c r="CY7">
        <v>176</v>
      </c>
      <c r="CZ7" s="3">
        <v>1440</v>
      </c>
      <c r="DA7">
        <v>16</v>
      </c>
      <c r="DB7">
        <v>24</v>
      </c>
      <c r="DC7">
        <v>17</v>
      </c>
      <c r="DD7">
        <v>3</v>
      </c>
      <c r="DE7">
        <v>3</v>
      </c>
      <c r="DF7">
        <v>24</v>
      </c>
      <c r="DG7">
        <v>0</v>
      </c>
      <c r="DH7">
        <v>1.5</v>
      </c>
      <c r="DI7">
        <v>1.06</v>
      </c>
      <c r="DJ7">
        <v>2.56</v>
      </c>
      <c r="DK7">
        <v>1.31</v>
      </c>
      <c r="DL7">
        <v>2.37</v>
      </c>
      <c r="DM7">
        <v>25.8</v>
      </c>
      <c r="DN7">
        <v>23.6</v>
      </c>
      <c r="DO7">
        <v>18.100000000000001</v>
      </c>
      <c r="DP7">
        <v>1.61</v>
      </c>
      <c r="DQ7">
        <v>1.1299999999999999</v>
      </c>
      <c r="DR7">
        <v>2.75</v>
      </c>
      <c r="DS7">
        <v>1.47</v>
      </c>
      <c r="DT7">
        <v>2.61</v>
      </c>
    </row>
    <row r="8" spans="2:124" hidden="1" x14ac:dyDescent="0.25">
      <c r="B8" t="s">
        <v>25</v>
      </c>
      <c r="C8">
        <v>25</v>
      </c>
      <c r="D8">
        <v>16</v>
      </c>
      <c r="E8">
        <v>25</v>
      </c>
      <c r="F8">
        <v>166</v>
      </c>
      <c r="G8">
        <v>66</v>
      </c>
      <c r="H8">
        <v>39.799999999999997</v>
      </c>
      <c r="I8">
        <v>10.37</v>
      </c>
      <c r="J8">
        <v>4.12</v>
      </c>
      <c r="K8">
        <v>0.14000000000000001</v>
      </c>
      <c r="L8">
        <v>0.36</v>
      </c>
      <c r="M8">
        <v>17.7</v>
      </c>
      <c r="N8">
        <v>4</v>
      </c>
      <c r="O8">
        <v>1</v>
      </c>
      <c r="P8">
        <v>1</v>
      </c>
      <c r="Q8">
        <v>20.7</v>
      </c>
      <c r="R8">
        <v>19.899999999999999</v>
      </c>
      <c r="S8">
        <v>0.12</v>
      </c>
      <c r="T8">
        <v>3.3</v>
      </c>
      <c r="U8">
        <v>3.1</v>
      </c>
      <c r="W8" t="s">
        <v>25</v>
      </c>
      <c r="X8">
        <v>25</v>
      </c>
      <c r="Y8">
        <v>16</v>
      </c>
      <c r="Z8">
        <v>243</v>
      </c>
      <c r="AA8">
        <v>16.2</v>
      </c>
      <c r="AB8">
        <v>179</v>
      </c>
      <c r="AC8">
        <v>23</v>
      </c>
      <c r="AD8">
        <v>13</v>
      </c>
      <c r="AE8">
        <v>7</v>
      </c>
      <c r="AF8">
        <v>12</v>
      </c>
      <c r="AG8">
        <v>9</v>
      </c>
      <c r="AH8">
        <v>43</v>
      </c>
      <c r="AI8">
        <v>2.87</v>
      </c>
      <c r="AJ8">
        <v>30</v>
      </c>
      <c r="AK8">
        <v>6</v>
      </c>
      <c r="AL8">
        <v>2</v>
      </c>
      <c r="AM8">
        <v>1</v>
      </c>
      <c r="AN8">
        <v>3</v>
      </c>
      <c r="AO8">
        <v>1</v>
      </c>
      <c r="AP8">
        <v>0</v>
      </c>
      <c r="AR8" t="s">
        <v>25</v>
      </c>
      <c r="AS8">
        <v>25</v>
      </c>
      <c r="AT8">
        <v>37.200000000000003</v>
      </c>
      <c r="AU8">
        <v>16</v>
      </c>
      <c r="AV8">
        <v>7862</v>
      </c>
      <c r="AW8">
        <v>1351</v>
      </c>
      <c r="AX8">
        <v>3571</v>
      </c>
      <c r="AY8">
        <v>3235</v>
      </c>
      <c r="AZ8">
        <v>1503</v>
      </c>
      <c r="BA8">
        <v>237</v>
      </c>
      <c r="BB8">
        <v>7164</v>
      </c>
      <c r="BC8">
        <v>141</v>
      </c>
      <c r="BD8">
        <v>238</v>
      </c>
      <c r="BE8">
        <v>59.2</v>
      </c>
      <c r="BF8">
        <v>149</v>
      </c>
      <c r="BG8">
        <v>14</v>
      </c>
      <c r="BH8">
        <v>4598</v>
      </c>
      <c r="BI8">
        <v>23166</v>
      </c>
      <c r="BJ8">
        <v>12639</v>
      </c>
      <c r="BK8">
        <v>444</v>
      </c>
      <c r="BL8">
        <v>136</v>
      </c>
      <c r="BM8">
        <v>66</v>
      </c>
      <c r="BN8">
        <v>196</v>
      </c>
      <c r="BO8">
        <v>158</v>
      </c>
      <c r="BP8">
        <v>5594</v>
      </c>
      <c r="BQ8">
        <v>4500</v>
      </c>
      <c r="BR8">
        <v>80.400000000000006</v>
      </c>
      <c r="BT8" t="s">
        <v>25</v>
      </c>
      <c r="BU8">
        <v>25</v>
      </c>
      <c r="BV8">
        <v>16</v>
      </c>
      <c r="BW8">
        <v>4500</v>
      </c>
      <c r="BX8">
        <v>6037</v>
      </c>
      <c r="BY8">
        <v>74.5</v>
      </c>
      <c r="BZ8">
        <v>88932</v>
      </c>
      <c r="CA8">
        <v>34583</v>
      </c>
      <c r="CB8">
        <v>1894</v>
      </c>
      <c r="CC8">
        <v>2222</v>
      </c>
      <c r="CD8">
        <v>85.2</v>
      </c>
      <c r="CE8">
        <v>1810</v>
      </c>
      <c r="CF8">
        <v>2227</v>
      </c>
      <c r="CG8">
        <v>81.3</v>
      </c>
      <c r="CH8">
        <v>710</v>
      </c>
      <c r="CI8">
        <v>1337</v>
      </c>
      <c r="CJ8">
        <v>53.1</v>
      </c>
      <c r="CK8">
        <v>23</v>
      </c>
      <c r="CL8">
        <v>15.7</v>
      </c>
      <c r="CM8">
        <v>6.3</v>
      </c>
      <c r="CN8">
        <v>119</v>
      </c>
      <c r="CO8">
        <v>280</v>
      </c>
      <c r="CP8">
        <v>74</v>
      </c>
      <c r="CQ8">
        <v>28</v>
      </c>
      <c r="CR8">
        <v>322</v>
      </c>
      <c r="CT8" t="s">
        <v>25</v>
      </c>
      <c r="CU8">
        <v>25</v>
      </c>
      <c r="CV8">
        <v>26.4</v>
      </c>
      <c r="CW8">
        <v>37.200000000000003</v>
      </c>
      <c r="CX8">
        <v>16</v>
      </c>
      <c r="CY8">
        <v>176</v>
      </c>
      <c r="CZ8" s="3">
        <v>1440</v>
      </c>
      <c r="DA8">
        <v>16</v>
      </c>
      <c r="DB8">
        <v>25</v>
      </c>
      <c r="DC8">
        <v>23</v>
      </c>
      <c r="DD8">
        <v>1</v>
      </c>
      <c r="DE8">
        <v>1</v>
      </c>
      <c r="DF8">
        <v>25</v>
      </c>
      <c r="DG8">
        <v>0</v>
      </c>
      <c r="DH8">
        <v>1.56</v>
      </c>
      <c r="DI8">
        <v>1.44</v>
      </c>
      <c r="DJ8">
        <v>3</v>
      </c>
      <c r="DK8">
        <v>1.5</v>
      </c>
      <c r="DL8">
        <v>2.94</v>
      </c>
      <c r="DM8">
        <v>20.7</v>
      </c>
      <c r="DN8">
        <v>19.899999999999999</v>
      </c>
      <c r="DO8">
        <v>15.7</v>
      </c>
      <c r="DP8">
        <v>1.38</v>
      </c>
      <c r="DQ8">
        <v>1.05</v>
      </c>
      <c r="DR8">
        <v>2.4300000000000002</v>
      </c>
      <c r="DS8">
        <v>1.33</v>
      </c>
      <c r="DT8">
        <v>2.38</v>
      </c>
    </row>
    <row r="9" spans="2:124" hidden="1" x14ac:dyDescent="0.25">
      <c r="B9" t="s">
        <v>26</v>
      </c>
      <c r="C9">
        <v>25</v>
      </c>
      <c r="D9">
        <v>16</v>
      </c>
      <c r="E9">
        <v>20</v>
      </c>
      <c r="F9">
        <v>153</v>
      </c>
      <c r="G9">
        <v>57</v>
      </c>
      <c r="H9">
        <v>37.299999999999997</v>
      </c>
      <c r="I9">
        <v>9.56</v>
      </c>
      <c r="J9">
        <v>3.56</v>
      </c>
      <c r="K9">
        <v>0.12</v>
      </c>
      <c r="L9">
        <v>0.32</v>
      </c>
      <c r="M9">
        <v>17.7</v>
      </c>
      <c r="N9">
        <v>6</v>
      </c>
      <c r="O9">
        <v>2</v>
      </c>
      <c r="P9">
        <v>2</v>
      </c>
      <c r="Q9">
        <v>17</v>
      </c>
      <c r="R9">
        <v>15.5</v>
      </c>
      <c r="S9">
        <v>0.1</v>
      </c>
      <c r="T9">
        <v>3</v>
      </c>
      <c r="U9">
        <v>2.5</v>
      </c>
      <c r="W9" t="s">
        <v>26</v>
      </c>
      <c r="X9">
        <v>25</v>
      </c>
      <c r="Y9">
        <v>16</v>
      </c>
      <c r="Z9">
        <v>226</v>
      </c>
      <c r="AA9">
        <v>14.12</v>
      </c>
      <c r="AB9">
        <v>168</v>
      </c>
      <c r="AC9">
        <v>15</v>
      </c>
      <c r="AD9">
        <v>11</v>
      </c>
      <c r="AE9">
        <v>10</v>
      </c>
      <c r="AF9">
        <v>13</v>
      </c>
      <c r="AG9">
        <v>9</v>
      </c>
      <c r="AH9">
        <v>34</v>
      </c>
      <c r="AI9">
        <v>2.12</v>
      </c>
      <c r="AJ9">
        <v>20</v>
      </c>
      <c r="AK9">
        <v>5</v>
      </c>
      <c r="AL9">
        <v>0</v>
      </c>
      <c r="AM9">
        <v>3</v>
      </c>
      <c r="AN9">
        <v>3</v>
      </c>
      <c r="AO9">
        <v>3</v>
      </c>
      <c r="AP9">
        <v>0</v>
      </c>
      <c r="AR9" t="s">
        <v>26</v>
      </c>
      <c r="AS9">
        <v>25</v>
      </c>
      <c r="AT9">
        <v>36.9</v>
      </c>
      <c r="AU9">
        <v>16</v>
      </c>
      <c r="AV9">
        <v>8609</v>
      </c>
      <c r="AW9">
        <v>1235</v>
      </c>
      <c r="AX9">
        <v>3413</v>
      </c>
      <c r="AY9">
        <v>3889</v>
      </c>
      <c r="AZ9">
        <v>1854</v>
      </c>
      <c r="BA9">
        <v>259</v>
      </c>
      <c r="BB9">
        <v>7934</v>
      </c>
      <c r="BC9">
        <v>115</v>
      </c>
      <c r="BD9">
        <v>224</v>
      </c>
      <c r="BE9">
        <v>51.3</v>
      </c>
      <c r="BF9">
        <v>127</v>
      </c>
      <c r="BG9">
        <v>3</v>
      </c>
      <c r="BH9">
        <v>5040</v>
      </c>
      <c r="BI9">
        <v>26011</v>
      </c>
      <c r="BJ9">
        <v>14016</v>
      </c>
      <c r="BK9">
        <v>548</v>
      </c>
      <c r="BL9">
        <v>184</v>
      </c>
      <c r="BM9">
        <v>52</v>
      </c>
      <c r="BN9">
        <v>188</v>
      </c>
      <c r="BO9">
        <v>192</v>
      </c>
      <c r="BP9">
        <v>6322</v>
      </c>
      <c r="BQ9">
        <v>5126</v>
      </c>
      <c r="BR9">
        <v>81.099999999999994</v>
      </c>
      <c r="BT9" t="s">
        <v>26</v>
      </c>
      <c r="BU9">
        <v>25</v>
      </c>
      <c r="BV9">
        <v>16</v>
      </c>
      <c r="BW9">
        <v>5126</v>
      </c>
      <c r="BX9">
        <v>6730</v>
      </c>
      <c r="BY9">
        <v>76.2</v>
      </c>
      <c r="BZ9">
        <v>101986</v>
      </c>
      <c r="CA9">
        <v>35333</v>
      </c>
      <c r="CB9">
        <v>2037</v>
      </c>
      <c r="CC9">
        <v>2411</v>
      </c>
      <c r="CD9">
        <v>84.5</v>
      </c>
      <c r="CE9">
        <v>2157</v>
      </c>
      <c r="CF9">
        <v>2597</v>
      </c>
      <c r="CG9">
        <v>83.1</v>
      </c>
      <c r="CH9">
        <v>832</v>
      </c>
      <c r="CI9">
        <v>1462</v>
      </c>
      <c r="CJ9">
        <v>56.9</v>
      </c>
      <c r="CK9">
        <v>16</v>
      </c>
      <c r="CL9">
        <v>11.5</v>
      </c>
      <c r="CM9">
        <v>4.5</v>
      </c>
      <c r="CN9">
        <v>105</v>
      </c>
      <c r="CO9">
        <v>317</v>
      </c>
      <c r="CP9">
        <v>86</v>
      </c>
      <c r="CQ9">
        <v>28</v>
      </c>
      <c r="CR9">
        <v>403</v>
      </c>
      <c r="CT9" t="s">
        <v>26</v>
      </c>
      <c r="CU9">
        <v>25</v>
      </c>
      <c r="CV9">
        <v>26.5</v>
      </c>
      <c r="CW9">
        <v>36.9</v>
      </c>
      <c r="CX9">
        <v>16</v>
      </c>
      <c r="CY9">
        <v>176</v>
      </c>
      <c r="CZ9" s="3">
        <v>1440</v>
      </c>
      <c r="DA9">
        <v>16</v>
      </c>
      <c r="DB9">
        <v>20</v>
      </c>
      <c r="DC9">
        <v>16</v>
      </c>
      <c r="DD9">
        <v>2</v>
      </c>
      <c r="DE9">
        <v>2</v>
      </c>
      <c r="DF9">
        <v>29</v>
      </c>
      <c r="DG9">
        <v>0</v>
      </c>
      <c r="DH9">
        <v>1.25</v>
      </c>
      <c r="DI9">
        <v>1</v>
      </c>
      <c r="DJ9">
        <v>2.25</v>
      </c>
      <c r="DK9">
        <v>1.1299999999999999</v>
      </c>
      <c r="DL9">
        <v>2.12</v>
      </c>
      <c r="DM9">
        <v>17</v>
      </c>
      <c r="DN9">
        <v>15.5</v>
      </c>
      <c r="DO9">
        <v>11.5</v>
      </c>
      <c r="DP9">
        <v>1.06</v>
      </c>
      <c r="DQ9">
        <v>0.72</v>
      </c>
      <c r="DR9">
        <v>1.78</v>
      </c>
      <c r="DS9">
        <v>0.97</v>
      </c>
      <c r="DT9">
        <v>1.69</v>
      </c>
    </row>
    <row r="10" spans="2:124" hidden="1" x14ac:dyDescent="0.25">
      <c r="B10" t="s">
        <v>27</v>
      </c>
      <c r="C10">
        <v>24</v>
      </c>
      <c r="D10">
        <v>16</v>
      </c>
      <c r="E10">
        <v>23</v>
      </c>
      <c r="F10">
        <v>188</v>
      </c>
      <c r="G10">
        <v>67</v>
      </c>
      <c r="H10">
        <v>35.6</v>
      </c>
      <c r="I10">
        <v>11.75</v>
      </c>
      <c r="J10">
        <v>4.1900000000000004</v>
      </c>
      <c r="K10">
        <v>0.1</v>
      </c>
      <c r="L10">
        <v>0.28000000000000003</v>
      </c>
      <c r="M10">
        <v>17.2</v>
      </c>
      <c r="N10">
        <v>5</v>
      </c>
      <c r="O10">
        <v>4</v>
      </c>
      <c r="P10">
        <v>4</v>
      </c>
      <c r="Q10">
        <v>23.4</v>
      </c>
      <c r="R10">
        <v>20.3</v>
      </c>
      <c r="S10">
        <v>0.11</v>
      </c>
      <c r="T10">
        <v>-1.4</v>
      </c>
      <c r="U10">
        <v>-2.2999999999999998</v>
      </c>
      <c r="W10" t="s">
        <v>27</v>
      </c>
      <c r="X10">
        <v>24</v>
      </c>
      <c r="Y10">
        <v>16</v>
      </c>
      <c r="Z10">
        <v>290</v>
      </c>
      <c r="AA10">
        <v>19.329999999999998</v>
      </c>
      <c r="AB10">
        <v>217</v>
      </c>
      <c r="AC10">
        <v>22</v>
      </c>
      <c r="AD10">
        <v>22</v>
      </c>
      <c r="AE10">
        <v>13</v>
      </c>
      <c r="AF10">
        <v>15</v>
      </c>
      <c r="AG10">
        <v>1</v>
      </c>
      <c r="AH10">
        <v>40</v>
      </c>
      <c r="AI10">
        <v>2.67</v>
      </c>
      <c r="AJ10">
        <v>30</v>
      </c>
      <c r="AK10">
        <v>1</v>
      </c>
      <c r="AL10">
        <v>3</v>
      </c>
      <c r="AM10">
        <v>2</v>
      </c>
      <c r="AN10">
        <v>4</v>
      </c>
      <c r="AO10">
        <v>0</v>
      </c>
      <c r="AP10">
        <v>0</v>
      </c>
      <c r="AR10" t="s">
        <v>27</v>
      </c>
      <c r="AS10">
        <v>24</v>
      </c>
      <c r="AT10">
        <v>48.4</v>
      </c>
      <c r="AU10">
        <v>16</v>
      </c>
      <c r="AV10">
        <v>9311</v>
      </c>
      <c r="AW10">
        <v>1062</v>
      </c>
      <c r="AX10">
        <v>3399</v>
      </c>
      <c r="AY10">
        <v>4373</v>
      </c>
      <c r="AZ10">
        <v>2124</v>
      </c>
      <c r="BA10">
        <v>330</v>
      </c>
      <c r="BB10">
        <v>8544</v>
      </c>
      <c r="BC10">
        <v>172</v>
      </c>
      <c r="BD10">
        <v>279</v>
      </c>
      <c r="BE10">
        <v>61.6</v>
      </c>
      <c r="BF10">
        <v>188</v>
      </c>
      <c r="BG10">
        <v>11</v>
      </c>
      <c r="BH10">
        <v>5716</v>
      </c>
      <c r="BI10">
        <v>29396</v>
      </c>
      <c r="BJ10">
        <v>16012</v>
      </c>
      <c r="BK10">
        <v>602</v>
      </c>
      <c r="BL10">
        <v>176</v>
      </c>
      <c r="BM10">
        <v>56</v>
      </c>
      <c r="BN10">
        <v>235</v>
      </c>
      <c r="BO10">
        <v>214</v>
      </c>
      <c r="BP10">
        <v>6979</v>
      </c>
      <c r="BQ10">
        <v>5651</v>
      </c>
      <c r="BR10">
        <v>81</v>
      </c>
      <c r="BT10" t="s">
        <v>27</v>
      </c>
      <c r="BU10">
        <v>24</v>
      </c>
      <c r="BV10">
        <v>16</v>
      </c>
      <c r="BW10">
        <v>5651</v>
      </c>
      <c r="BX10">
        <v>7438</v>
      </c>
      <c r="BY10">
        <v>76</v>
      </c>
      <c r="BZ10">
        <v>116582</v>
      </c>
      <c r="CA10">
        <v>42592</v>
      </c>
      <c r="CB10">
        <v>2124</v>
      </c>
      <c r="CC10">
        <v>2543</v>
      </c>
      <c r="CD10">
        <v>83.5</v>
      </c>
      <c r="CE10">
        <v>2432</v>
      </c>
      <c r="CF10">
        <v>2925</v>
      </c>
      <c r="CG10">
        <v>83.1</v>
      </c>
      <c r="CH10">
        <v>1009</v>
      </c>
      <c r="CI10">
        <v>1684</v>
      </c>
      <c r="CJ10">
        <v>59.9</v>
      </c>
      <c r="CK10">
        <v>15</v>
      </c>
      <c r="CL10">
        <v>15</v>
      </c>
      <c r="CM10">
        <v>-1</v>
      </c>
      <c r="CN10">
        <v>137</v>
      </c>
      <c r="CO10">
        <v>410</v>
      </c>
      <c r="CP10">
        <v>115</v>
      </c>
      <c r="CQ10">
        <v>37</v>
      </c>
      <c r="CR10">
        <v>524</v>
      </c>
      <c r="CT10" t="s">
        <v>27</v>
      </c>
      <c r="CU10">
        <v>24</v>
      </c>
      <c r="CV10">
        <v>26.4</v>
      </c>
      <c r="CW10">
        <v>48.4</v>
      </c>
      <c r="CX10">
        <v>16</v>
      </c>
      <c r="CY10">
        <v>176</v>
      </c>
      <c r="CZ10" s="3">
        <v>1440</v>
      </c>
      <c r="DA10">
        <v>16</v>
      </c>
      <c r="DB10">
        <v>23</v>
      </c>
      <c r="DC10">
        <v>15</v>
      </c>
      <c r="DD10">
        <v>4</v>
      </c>
      <c r="DE10">
        <v>4</v>
      </c>
      <c r="DF10">
        <v>37</v>
      </c>
      <c r="DG10">
        <v>0</v>
      </c>
      <c r="DH10">
        <v>1.44</v>
      </c>
      <c r="DI10">
        <v>0.94</v>
      </c>
      <c r="DJ10">
        <v>2.37</v>
      </c>
      <c r="DK10">
        <v>1.19</v>
      </c>
      <c r="DL10">
        <v>2.12</v>
      </c>
      <c r="DM10">
        <v>23.4</v>
      </c>
      <c r="DN10">
        <v>20.3</v>
      </c>
      <c r="DO10">
        <v>15</v>
      </c>
      <c r="DP10">
        <v>1.56</v>
      </c>
      <c r="DQ10">
        <v>1</v>
      </c>
      <c r="DR10">
        <v>2.56</v>
      </c>
      <c r="DS10">
        <v>1.36</v>
      </c>
      <c r="DT10">
        <v>2.36</v>
      </c>
    </row>
    <row r="11" spans="2:124" hidden="1" x14ac:dyDescent="0.25">
      <c r="B11" t="s">
        <v>28</v>
      </c>
      <c r="C11">
        <v>21</v>
      </c>
      <c r="D11">
        <v>16</v>
      </c>
      <c r="E11">
        <v>26</v>
      </c>
      <c r="F11">
        <v>224</v>
      </c>
      <c r="G11">
        <v>76</v>
      </c>
      <c r="H11">
        <v>33.9</v>
      </c>
      <c r="I11">
        <v>14</v>
      </c>
      <c r="J11">
        <v>4.75</v>
      </c>
      <c r="K11">
        <v>0.11</v>
      </c>
      <c r="L11">
        <v>0.32</v>
      </c>
      <c r="M11">
        <v>18.600000000000001</v>
      </c>
      <c r="N11">
        <v>9</v>
      </c>
      <c r="O11">
        <v>2</v>
      </c>
      <c r="P11">
        <v>2</v>
      </c>
      <c r="Q11">
        <v>21.3</v>
      </c>
      <c r="R11">
        <v>19.8</v>
      </c>
      <c r="S11">
        <v>0.09</v>
      </c>
      <c r="T11">
        <v>2.7</v>
      </c>
      <c r="U11">
        <v>2.2000000000000002</v>
      </c>
      <c r="W11" t="s">
        <v>28</v>
      </c>
      <c r="X11">
        <v>21</v>
      </c>
      <c r="Y11">
        <v>16</v>
      </c>
      <c r="Z11">
        <v>327</v>
      </c>
      <c r="AA11">
        <v>21.8</v>
      </c>
      <c r="AB11">
        <v>241</v>
      </c>
      <c r="AC11">
        <v>31</v>
      </c>
      <c r="AD11">
        <v>20</v>
      </c>
      <c r="AE11">
        <v>14</v>
      </c>
      <c r="AF11">
        <v>16</v>
      </c>
      <c r="AG11">
        <v>5</v>
      </c>
      <c r="AH11">
        <v>39</v>
      </c>
      <c r="AI11">
        <v>2.6</v>
      </c>
      <c r="AJ11">
        <v>27</v>
      </c>
      <c r="AK11">
        <v>2</v>
      </c>
      <c r="AL11">
        <v>3</v>
      </c>
      <c r="AM11">
        <v>2</v>
      </c>
      <c r="AN11">
        <v>3</v>
      </c>
      <c r="AO11">
        <v>2</v>
      </c>
      <c r="AP11">
        <v>0</v>
      </c>
      <c r="AR11" t="s">
        <v>28</v>
      </c>
      <c r="AS11">
        <v>21</v>
      </c>
      <c r="AT11">
        <v>54.5</v>
      </c>
      <c r="AU11">
        <v>16</v>
      </c>
      <c r="AV11">
        <v>9952</v>
      </c>
      <c r="AW11">
        <v>1151</v>
      </c>
      <c r="AX11">
        <v>3662</v>
      </c>
      <c r="AY11">
        <v>4914</v>
      </c>
      <c r="AZ11">
        <v>2081</v>
      </c>
      <c r="BA11">
        <v>293</v>
      </c>
      <c r="BB11">
        <v>9245</v>
      </c>
      <c r="BC11">
        <v>168</v>
      </c>
      <c r="BD11">
        <v>249</v>
      </c>
      <c r="BE11">
        <v>67.5</v>
      </c>
      <c r="BF11">
        <v>182</v>
      </c>
      <c r="BG11">
        <v>5</v>
      </c>
      <c r="BH11">
        <v>6514</v>
      </c>
      <c r="BI11">
        <v>34718</v>
      </c>
      <c r="BJ11">
        <v>19003</v>
      </c>
      <c r="BK11">
        <v>687</v>
      </c>
      <c r="BL11">
        <v>236</v>
      </c>
      <c r="BM11">
        <v>50</v>
      </c>
      <c r="BN11">
        <v>198</v>
      </c>
      <c r="BO11">
        <v>188</v>
      </c>
      <c r="BP11">
        <v>7773</v>
      </c>
      <c r="BQ11">
        <v>6686</v>
      </c>
      <c r="BR11">
        <v>86</v>
      </c>
      <c r="BT11" t="s">
        <v>28</v>
      </c>
      <c r="BU11">
        <v>21</v>
      </c>
      <c r="BV11">
        <v>16</v>
      </c>
      <c r="BW11">
        <v>6686</v>
      </c>
      <c r="BX11">
        <v>8239</v>
      </c>
      <c r="BY11">
        <v>81.2</v>
      </c>
      <c r="BZ11">
        <v>135931</v>
      </c>
      <c r="CA11">
        <v>43606</v>
      </c>
      <c r="CB11">
        <v>2363</v>
      </c>
      <c r="CC11">
        <v>2714</v>
      </c>
      <c r="CD11">
        <v>87.1</v>
      </c>
      <c r="CE11">
        <v>3200</v>
      </c>
      <c r="CF11">
        <v>3648</v>
      </c>
      <c r="CG11">
        <v>87.7</v>
      </c>
      <c r="CH11">
        <v>1027</v>
      </c>
      <c r="CI11">
        <v>1613</v>
      </c>
      <c r="CJ11">
        <v>63.7</v>
      </c>
      <c r="CK11">
        <v>17</v>
      </c>
      <c r="CL11">
        <v>14.2</v>
      </c>
      <c r="CM11">
        <v>0.8</v>
      </c>
      <c r="CN11">
        <v>153</v>
      </c>
      <c r="CO11">
        <v>428</v>
      </c>
      <c r="CP11">
        <v>101</v>
      </c>
      <c r="CQ11">
        <v>28</v>
      </c>
      <c r="CR11">
        <v>534</v>
      </c>
      <c r="CT11" t="s">
        <v>28</v>
      </c>
      <c r="CU11">
        <v>21</v>
      </c>
      <c r="CV11">
        <v>26.7</v>
      </c>
      <c r="CW11">
        <v>54.5</v>
      </c>
      <c r="CX11">
        <v>16</v>
      </c>
      <c r="CY11">
        <v>176</v>
      </c>
      <c r="CZ11" s="3">
        <v>1440</v>
      </c>
      <c r="DA11">
        <v>16</v>
      </c>
      <c r="DB11">
        <v>26</v>
      </c>
      <c r="DC11">
        <v>17</v>
      </c>
      <c r="DD11">
        <v>2</v>
      </c>
      <c r="DE11">
        <v>2</v>
      </c>
      <c r="DF11">
        <v>25</v>
      </c>
      <c r="DG11">
        <v>0</v>
      </c>
      <c r="DH11">
        <v>1.62</v>
      </c>
      <c r="DI11">
        <v>1.06</v>
      </c>
      <c r="DJ11">
        <v>2.69</v>
      </c>
      <c r="DK11">
        <v>1.5</v>
      </c>
      <c r="DL11">
        <v>2.56</v>
      </c>
      <c r="DM11">
        <v>21.3</v>
      </c>
      <c r="DN11">
        <v>19.8</v>
      </c>
      <c r="DO11">
        <v>14.2</v>
      </c>
      <c r="DP11">
        <v>1.42</v>
      </c>
      <c r="DQ11">
        <v>0.95</v>
      </c>
      <c r="DR11">
        <v>2.36</v>
      </c>
      <c r="DS11">
        <v>1.32</v>
      </c>
      <c r="DT11">
        <v>2.2599999999999998</v>
      </c>
    </row>
    <row r="12" spans="2:124" hidden="1" x14ac:dyDescent="0.25">
      <c r="B12" t="s">
        <v>29</v>
      </c>
      <c r="C12">
        <v>24</v>
      </c>
      <c r="D12">
        <v>16</v>
      </c>
      <c r="E12">
        <v>25</v>
      </c>
      <c r="F12">
        <v>203</v>
      </c>
      <c r="G12">
        <v>59</v>
      </c>
      <c r="H12">
        <v>29.1</v>
      </c>
      <c r="I12">
        <v>12.69</v>
      </c>
      <c r="J12">
        <v>3.69</v>
      </c>
      <c r="K12">
        <v>0.1</v>
      </c>
      <c r="L12">
        <v>0.36</v>
      </c>
      <c r="M12">
        <v>18.399999999999999</v>
      </c>
      <c r="N12">
        <v>8</v>
      </c>
      <c r="O12">
        <v>4</v>
      </c>
      <c r="P12">
        <v>4</v>
      </c>
      <c r="Q12">
        <v>22.3</v>
      </c>
      <c r="R12">
        <v>19.3</v>
      </c>
      <c r="S12">
        <v>0.1</v>
      </c>
      <c r="T12">
        <v>2.7</v>
      </c>
      <c r="U12">
        <v>1.7</v>
      </c>
      <c r="W12" t="s">
        <v>29</v>
      </c>
      <c r="X12">
        <v>24</v>
      </c>
      <c r="Y12">
        <v>16</v>
      </c>
      <c r="Z12">
        <v>316</v>
      </c>
      <c r="AA12">
        <v>19.75</v>
      </c>
      <c r="AB12">
        <v>228</v>
      </c>
      <c r="AC12">
        <v>27</v>
      </c>
      <c r="AD12">
        <v>19</v>
      </c>
      <c r="AE12">
        <v>15</v>
      </c>
      <c r="AF12">
        <v>21</v>
      </c>
      <c r="AG12">
        <v>6</v>
      </c>
      <c r="AH12">
        <v>36</v>
      </c>
      <c r="AI12">
        <v>2.25</v>
      </c>
      <c r="AJ12">
        <v>20</v>
      </c>
      <c r="AK12">
        <v>4</v>
      </c>
      <c r="AL12">
        <v>3</v>
      </c>
      <c r="AM12">
        <v>2</v>
      </c>
      <c r="AN12">
        <v>6</v>
      </c>
      <c r="AO12">
        <v>1</v>
      </c>
      <c r="AP12">
        <v>0</v>
      </c>
      <c r="AR12" t="s">
        <v>29</v>
      </c>
      <c r="AS12">
        <v>24</v>
      </c>
      <c r="AT12">
        <v>48.3</v>
      </c>
      <c r="AU12">
        <v>16</v>
      </c>
      <c r="AV12">
        <v>9186</v>
      </c>
      <c r="AW12">
        <v>970</v>
      </c>
      <c r="AX12">
        <v>2904</v>
      </c>
      <c r="AY12">
        <v>4213</v>
      </c>
      <c r="AZ12">
        <v>2647</v>
      </c>
      <c r="BA12">
        <v>374</v>
      </c>
      <c r="BB12">
        <v>8378</v>
      </c>
      <c r="BC12">
        <v>153</v>
      </c>
      <c r="BD12">
        <v>240</v>
      </c>
      <c r="BE12">
        <v>63.8</v>
      </c>
      <c r="BF12">
        <v>165</v>
      </c>
      <c r="BG12">
        <v>9</v>
      </c>
      <c r="BH12">
        <v>5347</v>
      </c>
      <c r="BI12">
        <v>29197</v>
      </c>
      <c r="BJ12">
        <v>15476</v>
      </c>
      <c r="BK12">
        <v>621</v>
      </c>
      <c r="BL12">
        <v>208</v>
      </c>
      <c r="BM12">
        <v>58</v>
      </c>
      <c r="BN12">
        <v>202</v>
      </c>
      <c r="BO12">
        <v>202</v>
      </c>
      <c r="BP12">
        <v>6822</v>
      </c>
      <c r="BQ12">
        <v>5637</v>
      </c>
      <c r="BR12">
        <v>82.6</v>
      </c>
      <c r="BT12" t="s">
        <v>29</v>
      </c>
      <c r="BU12">
        <v>24</v>
      </c>
      <c r="BV12">
        <v>16</v>
      </c>
      <c r="BW12">
        <v>5637</v>
      </c>
      <c r="BX12">
        <v>7347</v>
      </c>
      <c r="BY12">
        <v>76.7</v>
      </c>
      <c r="BZ12">
        <v>112084</v>
      </c>
      <c r="CA12">
        <v>40511</v>
      </c>
      <c r="CB12">
        <v>2214</v>
      </c>
      <c r="CC12">
        <v>2598</v>
      </c>
      <c r="CD12">
        <v>85.2</v>
      </c>
      <c r="CE12">
        <v>2358</v>
      </c>
      <c r="CF12">
        <v>2812</v>
      </c>
      <c r="CG12">
        <v>83.9</v>
      </c>
      <c r="CH12">
        <v>931</v>
      </c>
      <c r="CI12">
        <v>1573</v>
      </c>
      <c r="CJ12">
        <v>59.2</v>
      </c>
      <c r="CK12">
        <v>16</v>
      </c>
      <c r="CL12">
        <v>15</v>
      </c>
      <c r="CM12">
        <v>1</v>
      </c>
      <c r="CN12">
        <v>150</v>
      </c>
      <c r="CO12">
        <v>423</v>
      </c>
      <c r="CP12">
        <v>143</v>
      </c>
      <c r="CQ12">
        <v>32</v>
      </c>
      <c r="CR12">
        <v>558</v>
      </c>
      <c r="CT12" t="s">
        <v>29</v>
      </c>
      <c r="CU12">
        <v>24</v>
      </c>
      <c r="CV12">
        <v>26.7</v>
      </c>
      <c r="CW12">
        <v>48.3</v>
      </c>
      <c r="CX12">
        <v>16</v>
      </c>
      <c r="CY12">
        <v>176</v>
      </c>
      <c r="CZ12" s="3">
        <v>1440</v>
      </c>
      <c r="DA12">
        <v>16</v>
      </c>
      <c r="DB12">
        <v>25</v>
      </c>
      <c r="DC12">
        <v>16</v>
      </c>
      <c r="DD12">
        <v>4</v>
      </c>
      <c r="DE12">
        <v>4</v>
      </c>
      <c r="DF12">
        <v>31</v>
      </c>
      <c r="DG12">
        <v>1</v>
      </c>
      <c r="DH12">
        <v>1.56</v>
      </c>
      <c r="DI12">
        <v>1</v>
      </c>
      <c r="DJ12">
        <v>2.56</v>
      </c>
      <c r="DK12">
        <v>1.31</v>
      </c>
      <c r="DL12">
        <v>2.31</v>
      </c>
      <c r="DM12">
        <v>22.3</v>
      </c>
      <c r="DN12">
        <v>19.3</v>
      </c>
      <c r="DO12">
        <v>15</v>
      </c>
      <c r="DP12">
        <v>1.39</v>
      </c>
      <c r="DQ12">
        <v>0.94</v>
      </c>
      <c r="DR12">
        <v>2.33</v>
      </c>
      <c r="DS12">
        <v>1.2</v>
      </c>
      <c r="DT12">
        <v>2.14</v>
      </c>
    </row>
    <row r="13" spans="2:124" hidden="1" x14ac:dyDescent="0.25">
      <c r="B13" t="s">
        <v>30</v>
      </c>
      <c r="C13">
        <v>28</v>
      </c>
      <c r="D13">
        <v>16</v>
      </c>
      <c r="E13">
        <v>29</v>
      </c>
      <c r="F13">
        <v>186</v>
      </c>
      <c r="G13">
        <v>73</v>
      </c>
      <c r="H13">
        <v>39.200000000000003</v>
      </c>
      <c r="I13">
        <v>11.62</v>
      </c>
      <c r="J13">
        <v>4.5599999999999996</v>
      </c>
      <c r="K13">
        <v>0.13</v>
      </c>
      <c r="L13">
        <v>0.34</v>
      </c>
      <c r="M13">
        <v>16.2</v>
      </c>
      <c r="N13">
        <v>5</v>
      </c>
      <c r="O13">
        <v>4</v>
      </c>
      <c r="P13">
        <v>5</v>
      </c>
      <c r="Q13">
        <v>28.5</v>
      </c>
      <c r="R13">
        <v>24.9</v>
      </c>
      <c r="S13">
        <v>0.14000000000000001</v>
      </c>
      <c r="T13">
        <v>0.5</v>
      </c>
      <c r="U13">
        <v>0.1</v>
      </c>
      <c r="W13" t="s">
        <v>30</v>
      </c>
      <c r="X13">
        <v>28</v>
      </c>
      <c r="Y13">
        <v>16</v>
      </c>
      <c r="Z13">
        <v>319</v>
      </c>
      <c r="AA13">
        <v>19.940000000000001</v>
      </c>
      <c r="AB13">
        <v>235</v>
      </c>
      <c r="AC13">
        <v>25</v>
      </c>
      <c r="AD13">
        <v>26</v>
      </c>
      <c r="AE13">
        <v>13</v>
      </c>
      <c r="AF13">
        <v>13</v>
      </c>
      <c r="AG13">
        <v>7</v>
      </c>
      <c r="AH13">
        <v>56</v>
      </c>
      <c r="AI13">
        <v>3.5</v>
      </c>
      <c r="AJ13">
        <v>43</v>
      </c>
      <c r="AK13">
        <v>2</v>
      </c>
      <c r="AL13">
        <v>2</v>
      </c>
      <c r="AM13">
        <v>5</v>
      </c>
      <c r="AN13">
        <v>2</v>
      </c>
      <c r="AO13">
        <v>2</v>
      </c>
      <c r="AP13">
        <v>0</v>
      </c>
      <c r="AR13" t="s">
        <v>30</v>
      </c>
      <c r="AS13">
        <v>28</v>
      </c>
      <c r="AT13">
        <v>48.9</v>
      </c>
      <c r="AU13">
        <v>16</v>
      </c>
      <c r="AV13">
        <v>9878</v>
      </c>
      <c r="AW13">
        <v>1187</v>
      </c>
      <c r="AX13">
        <v>3663</v>
      </c>
      <c r="AY13">
        <v>4699</v>
      </c>
      <c r="AZ13">
        <v>2117</v>
      </c>
      <c r="BA13">
        <v>393</v>
      </c>
      <c r="BB13">
        <v>9099</v>
      </c>
      <c r="BC13">
        <v>153</v>
      </c>
      <c r="BD13">
        <v>265</v>
      </c>
      <c r="BE13">
        <v>57.7</v>
      </c>
      <c r="BF13">
        <v>164</v>
      </c>
      <c r="BG13">
        <v>8</v>
      </c>
      <c r="BH13">
        <v>6059</v>
      </c>
      <c r="BI13">
        <v>31234</v>
      </c>
      <c r="BJ13">
        <v>16700</v>
      </c>
      <c r="BK13">
        <v>608</v>
      </c>
      <c r="BL13">
        <v>166</v>
      </c>
      <c r="BM13">
        <v>69</v>
      </c>
      <c r="BN13">
        <v>206</v>
      </c>
      <c r="BO13">
        <v>181</v>
      </c>
      <c r="BP13">
        <v>7507</v>
      </c>
      <c r="BQ13">
        <v>6294</v>
      </c>
      <c r="BR13">
        <v>83.8</v>
      </c>
      <c r="BT13" t="s">
        <v>30</v>
      </c>
      <c r="BU13">
        <v>28</v>
      </c>
      <c r="BV13">
        <v>16</v>
      </c>
      <c r="BW13">
        <v>6294</v>
      </c>
      <c r="BX13">
        <v>7986</v>
      </c>
      <c r="BY13">
        <v>78.8</v>
      </c>
      <c r="BZ13">
        <v>126731</v>
      </c>
      <c r="CA13">
        <v>44044</v>
      </c>
      <c r="CB13">
        <v>2457</v>
      </c>
      <c r="CC13">
        <v>2813</v>
      </c>
      <c r="CD13">
        <v>87.3</v>
      </c>
      <c r="CE13">
        <v>2658</v>
      </c>
      <c r="CF13">
        <v>3115</v>
      </c>
      <c r="CG13">
        <v>85.3</v>
      </c>
      <c r="CH13">
        <v>1036</v>
      </c>
      <c r="CI13">
        <v>1701</v>
      </c>
      <c r="CJ13">
        <v>60.9</v>
      </c>
      <c r="CK13">
        <v>22</v>
      </c>
      <c r="CL13">
        <v>20.399999999999999</v>
      </c>
      <c r="CM13">
        <v>1.6</v>
      </c>
      <c r="CN13">
        <v>147</v>
      </c>
      <c r="CO13">
        <v>413</v>
      </c>
      <c r="CP13">
        <v>139</v>
      </c>
      <c r="CQ13">
        <v>30</v>
      </c>
      <c r="CR13">
        <v>529</v>
      </c>
      <c r="CT13" t="s">
        <v>30</v>
      </c>
      <c r="CU13">
        <v>28</v>
      </c>
      <c r="CV13">
        <v>26.8</v>
      </c>
      <c r="CW13">
        <v>48.9</v>
      </c>
      <c r="CX13">
        <v>16</v>
      </c>
      <c r="CY13">
        <v>176</v>
      </c>
      <c r="CZ13" s="3">
        <v>1440</v>
      </c>
      <c r="DA13">
        <v>16</v>
      </c>
      <c r="DB13">
        <v>29</v>
      </c>
      <c r="DC13">
        <v>22</v>
      </c>
      <c r="DD13">
        <v>4</v>
      </c>
      <c r="DE13">
        <v>5</v>
      </c>
      <c r="DF13">
        <v>25</v>
      </c>
      <c r="DG13">
        <v>1</v>
      </c>
      <c r="DH13">
        <v>1.81</v>
      </c>
      <c r="DI13">
        <v>1.37</v>
      </c>
      <c r="DJ13">
        <v>3.19</v>
      </c>
      <c r="DK13">
        <v>1.56</v>
      </c>
      <c r="DL13">
        <v>2.94</v>
      </c>
      <c r="DM13">
        <v>28.5</v>
      </c>
      <c r="DN13">
        <v>24.9</v>
      </c>
      <c r="DO13">
        <v>20.399999999999999</v>
      </c>
      <c r="DP13">
        <v>1.78</v>
      </c>
      <c r="DQ13">
        <v>1.28</v>
      </c>
      <c r="DR13">
        <v>3.05</v>
      </c>
      <c r="DS13">
        <v>1.56</v>
      </c>
      <c r="DT13">
        <v>2.83</v>
      </c>
    </row>
    <row r="14" spans="2:124" hidden="1" x14ac:dyDescent="0.25">
      <c r="B14" t="s">
        <v>31</v>
      </c>
      <c r="C14">
        <v>25</v>
      </c>
      <c r="D14">
        <v>16</v>
      </c>
      <c r="E14">
        <v>27</v>
      </c>
      <c r="F14">
        <v>203</v>
      </c>
      <c r="G14">
        <v>74</v>
      </c>
      <c r="H14">
        <v>36.5</v>
      </c>
      <c r="I14">
        <v>12.69</v>
      </c>
      <c r="J14">
        <v>4.62</v>
      </c>
      <c r="K14">
        <v>0.11</v>
      </c>
      <c r="L14">
        <v>0.3</v>
      </c>
      <c r="M14">
        <v>17.600000000000001</v>
      </c>
      <c r="N14">
        <v>9</v>
      </c>
      <c r="O14">
        <v>5</v>
      </c>
      <c r="P14">
        <v>6</v>
      </c>
      <c r="Q14">
        <v>27.6</v>
      </c>
      <c r="R14">
        <v>22.9</v>
      </c>
      <c r="S14">
        <v>0.12</v>
      </c>
      <c r="T14">
        <v>-0.6</v>
      </c>
      <c r="U14">
        <v>-0.9</v>
      </c>
      <c r="W14" t="s">
        <v>31</v>
      </c>
      <c r="X14">
        <v>25</v>
      </c>
      <c r="Y14">
        <v>16</v>
      </c>
      <c r="Z14">
        <v>326</v>
      </c>
      <c r="AA14">
        <v>20.37</v>
      </c>
      <c r="AB14">
        <v>219</v>
      </c>
      <c r="AC14">
        <v>28</v>
      </c>
      <c r="AD14">
        <v>26</v>
      </c>
      <c r="AE14">
        <v>21</v>
      </c>
      <c r="AF14">
        <v>21</v>
      </c>
      <c r="AG14">
        <v>11</v>
      </c>
      <c r="AH14">
        <v>46</v>
      </c>
      <c r="AI14">
        <v>2.87</v>
      </c>
      <c r="AJ14">
        <v>33</v>
      </c>
      <c r="AK14">
        <v>1</v>
      </c>
      <c r="AL14">
        <v>3</v>
      </c>
      <c r="AM14">
        <v>3</v>
      </c>
      <c r="AN14">
        <v>4</v>
      </c>
      <c r="AO14">
        <v>2</v>
      </c>
      <c r="AP14">
        <v>0</v>
      </c>
      <c r="AR14" t="s">
        <v>31</v>
      </c>
      <c r="AS14">
        <v>25</v>
      </c>
      <c r="AT14">
        <v>58.2</v>
      </c>
      <c r="AU14">
        <v>16</v>
      </c>
      <c r="AV14">
        <v>11401</v>
      </c>
      <c r="AW14">
        <v>951</v>
      </c>
      <c r="AX14">
        <v>3606</v>
      </c>
      <c r="AY14">
        <v>5839</v>
      </c>
      <c r="AZ14">
        <v>2775</v>
      </c>
      <c r="BA14">
        <v>383</v>
      </c>
      <c r="BB14">
        <v>10632</v>
      </c>
      <c r="BC14">
        <v>163</v>
      </c>
      <c r="BD14">
        <v>253</v>
      </c>
      <c r="BE14">
        <v>64.400000000000006</v>
      </c>
      <c r="BF14">
        <v>172</v>
      </c>
      <c r="BG14">
        <v>12</v>
      </c>
      <c r="BH14">
        <v>7613</v>
      </c>
      <c r="BI14">
        <v>39595</v>
      </c>
      <c r="BJ14">
        <v>21435</v>
      </c>
      <c r="BK14">
        <v>781</v>
      </c>
      <c r="BL14">
        <v>224</v>
      </c>
      <c r="BM14">
        <v>57</v>
      </c>
      <c r="BN14">
        <v>216</v>
      </c>
      <c r="BO14">
        <v>208</v>
      </c>
      <c r="BP14">
        <v>9088</v>
      </c>
      <c r="BQ14">
        <v>7894</v>
      </c>
      <c r="BR14">
        <v>86.9</v>
      </c>
      <c r="BT14" t="s">
        <v>31</v>
      </c>
      <c r="BU14">
        <v>25</v>
      </c>
      <c r="BV14">
        <v>16</v>
      </c>
      <c r="BW14">
        <v>7894</v>
      </c>
      <c r="BX14">
        <v>9598</v>
      </c>
      <c r="BY14">
        <v>82.2</v>
      </c>
      <c r="BZ14">
        <v>164799</v>
      </c>
      <c r="CA14">
        <v>52345</v>
      </c>
      <c r="CB14">
        <v>2631</v>
      </c>
      <c r="CC14">
        <v>3051</v>
      </c>
      <c r="CD14">
        <v>86.2</v>
      </c>
      <c r="CE14">
        <v>3836</v>
      </c>
      <c r="CF14">
        <v>4300</v>
      </c>
      <c r="CG14">
        <v>89.2</v>
      </c>
      <c r="CH14">
        <v>1338</v>
      </c>
      <c r="CI14">
        <v>1951</v>
      </c>
      <c r="CJ14">
        <v>68.599999999999994</v>
      </c>
      <c r="CK14">
        <v>15</v>
      </c>
      <c r="CL14">
        <v>16.3</v>
      </c>
      <c r="CM14">
        <v>-1.3</v>
      </c>
      <c r="CN14">
        <v>141</v>
      </c>
      <c r="CO14">
        <v>594</v>
      </c>
      <c r="CP14">
        <v>132</v>
      </c>
      <c r="CQ14">
        <v>33</v>
      </c>
      <c r="CR14">
        <v>726</v>
      </c>
      <c r="CT14" t="s">
        <v>31</v>
      </c>
      <c r="CU14">
        <v>25</v>
      </c>
      <c r="CV14">
        <v>27</v>
      </c>
      <c r="CW14">
        <v>58.2</v>
      </c>
      <c r="CX14">
        <v>16</v>
      </c>
      <c r="CY14">
        <v>176</v>
      </c>
      <c r="CZ14" s="3">
        <v>1440</v>
      </c>
      <c r="DA14">
        <v>16</v>
      </c>
      <c r="DB14">
        <v>27</v>
      </c>
      <c r="DC14">
        <v>15</v>
      </c>
      <c r="DD14">
        <v>5</v>
      </c>
      <c r="DE14">
        <v>6</v>
      </c>
      <c r="DF14">
        <v>34</v>
      </c>
      <c r="DG14">
        <v>0</v>
      </c>
      <c r="DH14">
        <v>1.69</v>
      </c>
      <c r="DI14">
        <v>0.94</v>
      </c>
      <c r="DJ14">
        <v>2.62</v>
      </c>
      <c r="DK14">
        <v>1.37</v>
      </c>
      <c r="DL14">
        <v>2.31</v>
      </c>
      <c r="DM14">
        <v>27.6</v>
      </c>
      <c r="DN14">
        <v>22.9</v>
      </c>
      <c r="DO14">
        <v>16.3</v>
      </c>
      <c r="DP14">
        <v>1.72</v>
      </c>
      <c r="DQ14">
        <v>1.02</v>
      </c>
      <c r="DR14">
        <v>2.74</v>
      </c>
      <c r="DS14">
        <v>1.43</v>
      </c>
      <c r="DT14">
        <v>2.4500000000000002</v>
      </c>
    </row>
    <row r="15" spans="2:124" hidden="1" x14ac:dyDescent="0.25">
      <c r="B15" t="s">
        <v>32</v>
      </c>
      <c r="C15">
        <v>23</v>
      </c>
      <c r="D15">
        <v>16</v>
      </c>
      <c r="E15">
        <v>14</v>
      </c>
      <c r="F15">
        <v>138</v>
      </c>
      <c r="G15">
        <v>40</v>
      </c>
      <c r="H15">
        <v>29</v>
      </c>
      <c r="I15">
        <v>8.6199999999999992</v>
      </c>
      <c r="J15">
        <v>2.5</v>
      </c>
      <c r="K15">
        <v>0.09</v>
      </c>
      <c r="L15">
        <v>0.33</v>
      </c>
      <c r="M15">
        <v>18.3</v>
      </c>
      <c r="N15">
        <v>6</v>
      </c>
      <c r="O15">
        <v>1</v>
      </c>
      <c r="P15">
        <v>2</v>
      </c>
      <c r="Q15">
        <v>15.3</v>
      </c>
      <c r="R15">
        <v>13.7</v>
      </c>
      <c r="S15">
        <v>0.1</v>
      </c>
      <c r="T15">
        <v>-1.3</v>
      </c>
      <c r="U15">
        <v>-0.7</v>
      </c>
      <c r="W15" t="s">
        <v>32</v>
      </c>
      <c r="X15">
        <v>23</v>
      </c>
      <c r="Y15">
        <v>16</v>
      </c>
      <c r="Z15">
        <v>210</v>
      </c>
      <c r="AA15">
        <v>13.12</v>
      </c>
      <c r="AB15">
        <v>143</v>
      </c>
      <c r="AC15">
        <v>20</v>
      </c>
      <c r="AD15">
        <v>15</v>
      </c>
      <c r="AE15">
        <v>14</v>
      </c>
      <c r="AF15">
        <v>16</v>
      </c>
      <c r="AG15">
        <v>2</v>
      </c>
      <c r="AH15">
        <v>25</v>
      </c>
      <c r="AI15">
        <v>1.56</v>
      </c>
      <c r="AJ15">
        <v>18</v>
      </c>
      <c r="AK15">
        <v>2</v>
      </c>
      <c r="AL15">
        <v>1</v>
      </c>
      <c r="AM15">
        <v>0</v>
      </c>
      <c r="AN15">
        <v>3</v>
      </c>
      <c r="AO15">
        <v>1</v>
      </c>
      <c r="AP15">
        <v>0</v>
      </c>
      <c r="AR15" t="s">
        <v>32</v>
      </c>
      <c r="AS15">
        <v>23</v>
      </c>
      <c r="AT15">
        <v>37.9</v>
      </c>
      <c r="AU15">
        <v>16</v>
      </c>
      <c r="AV15">
        <v>8409</v>
      </c>
      <c r="AW15">
        <v>1243</v>
      </c>
      <c r="AX15">
        <v>3604</v>
      </c>
      <c r="AY15">
        <v>3737</v>
      </c>
      <c r="AZ15">
        <v>1561</v>
      </c>
      <c r="BA15">
        <v>235</v>
      </c>
      <c r="BB15">
        <v>7672</v>
      </c>
      <c r="BC15">
        <v>122</v>
      </c>
      <c r="BD15">
        <v>230</v>
      </c>
      <c r="BE15">
        <v>53</v>
      </c>
      <c r="BF15">
        <v>140</v>
      </c>
      <c r="BG15">
        <v>9</v>
      </c>
      <c r="BH15">
        <v>4630</v>
      </c>
      <c r="BI15">
        <v>24087</v>
      </c>
      <c r="BJ15">
        <v>12533</v>
      </c>
      <c r="BK15">
        <v>436</v>
      </c>
      <c r="BL15">
        <v>120</v>
      </c>
      <c r="BM15">
        <v>44</v>
      </c>
      <c r="BN15">
        <v>205</v>
      </c>
      <c r="BO15">
        <v>174</v>
      </c>
      <c r="BP15">
        <v>5976</v>
      </c>
      <c r="BQ15">
        <v>4729</v>
      </c>
      <c r="BR15">
        <v>79.099999999999994</v>
      </c>
      <c r="BT15" t="s">
        <v>32</v>
      </c>
      <c r="BU15">
        <v>23</v>
      </c>
      <c r="BV15">
        <v>16</v>
      </c>
      <c r="BW15">
        <v>4729</v>
      </c>
      <c r="BX15">
        <v>6507</v>
      </c>
      <c r="BY15">
        <v>72.7</v>
      </c>
      <c r="BZ15">
        <v>98612</v>
      </c>
      <c r="CA15">
        <v>37620</v>
      </c>
      <c r="CB15">
        <v>1772</v>
      </c>
      <c r="CC15">
        <v>2139</v>
      </c>
      <c r="CD15">
        <v>82.8</v>
      </c>
      <c r="CE15">
        <v>2010</v>
      </c>
      <c r="CF15">
        <v>2546</v>
      </c>
      <c r="CG15">
        <v>78.900000000000006</v>
      </c>
      <c r="CH15">
        <v>857</v>
      </c>
      <c r="CI15">
        <v>1535</v>
      </c>
      <c r="CJ15">
        <v>55.8</v>
      </c>
      <c r="CK15">
        <v>13</v>
      </c>
      <c r="CL15">
        <v>10</v>
      </c>
      <c r="CM15">
        <v>3</v>
      </c>
      <c r="CN15">
        <v>96</v>
      </c>
      <c r="CO15">
        <v>313</v>
      </c>
      <c r="CP15">
        <v>75</v>
      </c>
      <c r="CQ15">
        <v>26</v>
      </c>
      <c r="CR15">
        <v>392</v>
      </c>
      <c r="CT15" t="s">
        <v>32</v>
      </c>
      <c r="CU15">
        <v>23</v>
      </c>
      <c r="CV15">
        <v>26.5</v>
      </c>
      <c r="CW15">
        <v>37.9</v>
      </c>
      <c r="CX15">
        <v>16</v>
      </c>
      <c r="CY15">
        <v>176</v>
      </c>
      <c r="CZ15" s="3">
        <v>1440</v>
      </c>
      <c r="DA15">
        <v>16</v>
      </c>
      <c r="DB15">
        <v>14</v>
      </c>
      <c r="DC15">
        <v>13</v>
      </c>
      <c r="DD15">
        <v>1</v>
      </c>
      <c r="DE15">
        <v>2</v>
      </c>
      <c r="DF15">
        <v>30</v>
      </c>
      <c r="DG15">
        <v>2</v>
      </c>
      <c r="DH15">
        <v>0.87</v>
      </c>
      <c r="DI15">
        <v>0.81</v>
      </c>
      <c r="DJ15">
        <v>1.69</v>
      </c>
      <c r="DK15">
        <v>0.81</v>
      </c>
      <c r="DL15">
        <v>1.62</v>
      </c>
      <c r="DM15">
        <v>15.3</v>
      </c>
      <c r="DN15">
        <v>13.7</v>
      </c>
      <c r="DO15">
        <v>10</v>
      </c>
      <c r="DP15">
        <v>0.95</v>
      </c>
      <c r="DQ15">
        <v>0.63</v>
      </c>
      <c r="DR15">
        <v>1.58</v>
      </c>
      <c r="DS15">
        <v>0.86</v>
      </c>
      <c r="DT15">
        <v>1.48</v>
      </c>
    </row>
    <row r="16" spans="2:124" hidden="1" x14ac:dyDescent="0.25">
      <c r="B16" t="s">
        <v>33</v>
      </c>
      <c r="C16">
        <v>22</v>
      </c>
      <c r="D16">
        <v>16</v>
      </c>
      <c r="E16">
        <v>26</v>
      </c>
      <c r="F16">
        <v>205</v>
      </c>
      <c r="G16">
        <v>54</v>
      </c>
      <c r="H16">
        <v>26.3</v>
      </c>
      <c r="I16">
        <v>12.81</v>
      </c>
      <c r="J16">
        <v>3.38</v>
      </c>
      <c r="K16">
        <v>0.1</v>
      </c>
      <c r="L16">
        <v>0.39</v>
      </c>
      <c r="M16">
        <v>17.3</v>
      </c>
      <c r="N16">
        <v>5</v>
      </c>
      <c r="O16">
        <v>5</v>
      </c>
      <c r="P16">
        <v>5</v>
      </c>
      <c r="Q16">
        <v>21.6</v>
      </c>
      <c r="R16">
        <v>17.8</v>
      </c>
      <c r="S16">
        <v>0.09</v>
      </c>
      <c r="T16">
        <v>4.4000000000000004</v>
      </c>
      <c r="U16">
        <v>3.2</v>
      </c>
      <c r="W16" t="s">
        <v>33</v>
      </c>
      <c r="X16">
        <v>22</v>
      </c>
      <c r="Y16">
        <v>16</v>
      </c>
      <c r="Z16">
        <v>319</v>
      </c>
      <c r="AA16">
        <v>19.940000000000001</v>
      </c>
      <c r="AB16">
        <v>234</v>
      </c>
      <c r="AC16">
        <v>26</v>
      </c>
      <c r="AD16">
        <v>15</v>
      </c>
      <c r="AE16">
        <v>24</v>
      </c>
      <c r="AF16">
        <v>14</v>
      </c>
      <c r="AG16">
        <v>6</v>
      </c>
      <c r="AH16">
        <v>41</v>
      </c>
      <c r="AI16">
        <v>2.56</v>
      </c>
      <c r="AJ16">
        <v>28</v>
      </c>
      <c r="AK16">
        <v>1</v>
      </c>
      <c r="AL16">
        <v>2</v>
      </c>
      <c r="AM16">
        <v>4</v>
      </c>
      <c r="AN16">
        <v>4</v>
      </c>
      <c r="AO16">
        <v>2</v>
      </c>
      <c r="AP16">
        <v>0</v>
      </c>
      <c r="AR16" t="s">
        <v>33</v>
      </c>
      <c r="AS16">
        <v>22</v>
      </c>
      <c r="AT16">
        <v>47.8</v>
      </c>
      <c r="AU16">
        <v>16</v>
      </c>
      <c r="AV16">
        <v>10006</v>
      </c>
      <c r="AW16">
        <v>1180</v>
      </c>
      <c r="AX16">
        <v>3571</v>
      </c>
      <c r="AY16">
        <v>4817</v>
      </c>
      <c r="AZ16">
        <v>2238</v>
      </c>
      <c r="BA16">
        <v>367</v>
      </c>
      <c r="BB16">
        <v>9264</v>
      </c>
      <c r="BC16">
        <v>168</v>
      </c>
      <c r="BD16">
        <v>278</v>
      </c>
      <c r="BE16">
        <v>60.4</v>
      </c>
      <c r="BF16">
        <v>185</v>
      </c>
      <c r="BG16">
        <v>12</v>
      </c>
      <c r="BH16">
        <v>6227</v>
      </c>
      <c r="BI16">
        <v>32225</v>
      </c>
      <c r="BJ16">
        <v>15968</v>
      </c>
      <c r="BK16">
        <v>588</v>
      </c>
      <c r="BL16">
        <v>201</v>
      </c>
      <c r="BM16">
        <v>59</v>
      </c>
      <c r="BN16">
        <v>197</v>
      </c>
      <c r="BO16">
        <v>176</v>
      </c>
      <c r="BP16">
        <v>7577</v>
      </c>
      <c r="BQ16">
        <v>6439</v>
      </c>
      <c r="BR16">
        <v>85</v>
      </c>
      <c r="BT16" t="s">
        <v>33</v>
      </c>
      <c r="BU16">
        <v>22</v>
      </c>
      <c r="BV16">
        <v>16</v>
      </c>
      <c r="BW16">
        <v>6439</v>
      </c>
      <c r="BX16">
        <v>8178</v>
      </c>
      <c r="BY16">
        <v>78.7</v>
      </c>
      <c r="BZ16">
        <v>128734</v>
      </c>
      <c r="CA16">
        <v>42604</v>
      </c>
      <c r="CB16">
        <v>2410</v>
      </c>
      <c r="CC16">
        <v>2810</v>
      </c>
      <c r="CD16">
        <v>85.8</v>
      </c>
      <c r="CE16">
        <v>2888</v>
      </c>
      <c r="CF16">
        <v>3340</v>
      </c>
      <c r="CG16">
        <v>86.5</v>
      </c>
      <c r="CH16">
        <v>1003</v>
      </c>
      <c r="CI16">
        <v>1684</v>
      </c>
      <c r="CJ16">
        <v>59.6</v>
      </c>
      <c r="CK16">
        <v>19</v>
      </c>
      <c r="CL16">
        <v>13.8</v>
      </c>
      <c r="CM16">
        <v>5.2</v>
      </c>
      <c r="CN16">
        <v>153</v>
      </c>
      <c r="CO16">
        <v>407</v>
      </c>
      <c r="CP16">
        <v>120</v>
      </c>
      <c r="CQ16">
        <v>27</v>
      </c>
      <c r="CR16">
        <v>527</v>
      </c>
      <c r="CT16" t="s">
        <v>33</v>
      </c>
      <c r="CU16">
        <v>22</v>
      </c>
      <c r="CV16">
        <v>26.5</v>
      </c>
      <c r="CW16">
        <v>47.8</v>
      </c>
      <c r="CX16">
        <v>16</v>
      </c>
      <c r="CY16">
        <v>176</v>
      </c>
      <c r="CZ16" s="3">
        <v>1440</v>
      </c>
      <c r="DA16">
        <v>16</v>
      </c>
      <c r="DB16">
        <v>26</v>
      </c>
      <c r="DC16">
        <v>19</v>
      </c>
      <c r="DD16">
        <v>5</v>
      </c>
      <c r="DE16">
        <v>5</v>
      </c>
      <c r="DF16">
        <v>45</v>
      </c>
      <c r="DG16">
        <v>2</v>
      </c>
      <c r="DH16">
        <v>1.62</v>
      </c>
      <c r="DI16">
        <v>1.19</v>
      </c>
      <c r="DJ16">
        <v>2.81</v>
      </c>
      <c r="DK16">
        <v>1.31</v>
      </c>
      <c r="DL16">
        <v>2.5</v>
      </c>
      <c r="DM16">
        <v>21.6</v>
      </c>
      <c r="DN16">
        <v>17.8</v>
      </c>
      <c r="DO16">
        <v>13.8</v>
      </c>
      <c r="DP16">
        <v>1.35</v>
      </c>
      <c r="DQ16">
        <v>0.86</v>
      </c>
      <c r="DR16">
        <v>2.2200000000000002</v>
      </c>
      <c r="DS16">
        <v>1.1200000000000001</v>
      </c>
      <c r="DT16">
        <v>1.98</v>
      </c>
    </row>
    <row r="17" spans="2:124" hidden="1" x14ac:dyDescent="0.25">
      <c r="B17" t="s">
        <v>34</v>
      </c>
      <c r="C17">
        <v>28</v>
      </c>
      <c r="D17">
        <v>16</v>
      </c>
      <c r="E17">
        <v>33</v>
      </c>
      <c r="F17">
        <v>231</v>
      </c>
      <c r="G17">
        <v>95</v>
      </c>
      <c r="H17">
        <v>41.1</v>
      </c>
      <c r="I17">
        <v>14.44</v>
      </c>
      <c r="J17">
        <v>5.94</v>
      </c>
      <c r="K17">
        <v>0.12</v>
      </c>
      <c r="L17">
        <v>0.28999999999999998</v>
      </c>
      <c r="M17">
        <v>15.7</v>
      </c>
      <c r="N17">
        <v>7</v>
      </c>
      <c r="O17">
        <v>5</v>
      </c>
      <c r="P17">
        <v>6</v>
      </c>
      <c r="Q17">
        <v>29.2</v>
      </c>
      <c r="R17">
        <v>24.8</v>
      </c>
      <c r="S17">
        <v>0.11</v>
      </c>
      <c r="T17">
        <v>3.8</v>
      </c>
      <c r="U17">
        <v>3.2</v>
      </c>
      <c r="W17" t="s">
        <v>34</v>
      </c>
      <c r="X17">
        <v>28</v>
      </c>
      <c r="Y17">
        <v>16</v>
      </c>
      <c r="Z17">
        <v>391</v>
      </c>
      <c r="AA17">
        <v>24.44</v>
      </c>
      <c r="AB17">
        <v>270</v>
      </c>
      <c r="AC17">
        <v>43</v>
      </c>
      <c r="AD17">
        <v>21</v>
      </c>
      <c r="AE17">
        <v>22</v>
      </c>
      <c r="AF17">
        <v>27</v>
      </c>
      <c r="AG17">
        <v>8</v>
      </c>
      <c r="AH17">
        <v>53</v>
      </c>
      <c r="AI17">
        <v>3.31</v>
      </c>
      <c r="AJ17">
        <v>33</v>
      </c>
      <c r="AK17">
        <v>3</v>
      </c>
      <c r="AL17">
        <v>4</v>
      </c>
      <c r="AM17">
        <v>7</v>
      </c>
      <c r="AN17">
        <v>6</v>
      </c>
      <c r="AO17">
        <v>0</v>
      </c>
      <c r="AP17">
        <v>0</v>
      </c>
      <c r="AR17" t="s">
        <v>34</v>
      </c>
      <c r="AS17">
        <v>28</v>
      </c>
      <c r="AT17">
        <v>60.1</v>
      </c>
      <c r="AU17">
        <v>16</v>
      </c>
      <c r="AV17">
        <v>11893</v>
      </c>
      <c r="AW17">
        <v>1035</v>
      </c>
      <c r="AX17">
        <v>3738</v>
      </c>
      <c r="AY17">
        <v>6148</v>
      </c>
      <c r="AZ17">
        <v>2758</v>
      </c>
      <c r="BA17">
        <v>417</v>
      </c>
      <c r="BB17">
        <v>11116</v>
      </c>
      <c r="BC17">
        <v>177</v>
      </c>
      <c r="BD17">
        <v>298</v>
      </c>
      <c r="BE17">
        <v>59.4</v>
      </c>
      <c r="BF17">
        <v>201</v>
      </c>
      <c r="BG17">
        <v>14</v>
      </c>
      <c r="BH17">
        <v>8092</v>
      </c>
      <c r="BI17">
        <v>39816</v>
      </c>
      <c r="BJ17">
        <v>20698</v>
      </c>
      <c r="BK17">
        <v>792</v>
      </c>
      <c r="BL17">
        <v>231</v>
      </c>
      <c r="BM17">
        <v>61</v>
      </c>
      <c r="BN17">
        <v>235</v>
      </c>
      <c r="BO17">
        <v>193</v>
      </c>
      <c r="BP17">
        <v>9624</v>
      </c>
      <c r="BQ17">
        <v>8218</v>
      </c>
      <c r="BR17">
        <v>85.4</v>
      </c>
      <c r="BT17" t="s">
        <v>34</v>
      </c>
      <c r="BU17">
        <v>28</v>
      </c>
      <c r="BV17">
        <v>16</v>
      </c>
      <c r="BW17">
        <v>8218</v>
      </c>
      <c r="BX17">
        <v>9969</v>
      </c>
      <c r="BY17">
        <v>82.4</v>
      </c>
      <c r="BZ17">
        <v>166274</v>
      </c>
      <c r="CA17">
        <v>52911</v>
      </c>
      <c r="CB17">
        <v>3051</v>
      </c>
      <c r="CC17">
        <v>3450</v>
      </c>
      <c r="CD17">
        <v>88.4</v>
      </c>
      <c r="CE17">
        <v>3715</v>
      </c>
      <c r="CF17">
        <v>4207</v>
      </c>
      <c r="CG17">
        <v>88.3</v>
      </c>
      <c r="CH17">
        <v>1338</v>
      </c>
      <c r="CI17">
        <v>1969</v>
      </c>
      <c r="CJ17">
        <v>68</v>
      </c>
      <c r="CK17">
        <v>19</v>
      </c>
      <c r="CL17">
        <v>19.3</v>
      </c>
      <c r="CM17">
        <v>-0.3</v>
      </c>
      <c r="CN17">
        <v>180</v>
      </c>
      <c r="CO17">
        <v>594</v>
      </c>
      <c r="CP17">
        <v>143</v>
      </c>
      <c r="CQ17">
        <v>40</v>
      </c>
      <c r="CR17">
        <v>686</v>
      </c>
      <c r="CT17" t="s">
        <v>34</v>
      </c>
      <c r="CU17">
        <v>28</v>
      </c>
      <c r="CV17">
        <v>26.6</v>
      </c>
      <c r="CW17">
        <v>60.1</v>
      </c>
      <c r="CX17">
        <v>16</v>
      </c>
      <c r="CY17">
        <v>176</v>
      </c>
      <c r="CZ17" s="3">
        <v>1440</v>
      </c>
      <c r="DA17">
        <v>16</v>
      </c>
      <c r="DB17">
        <v>33</v>
      </c>
      <c r="DC17">
        <v>19</v>
      </c>
      <c r="DD17">
        <v>5</v>
      </c>
      <c r="DE17">
        <v>6</v>
      </c>
      <c r="DF17">
        <v>32</v>
      </c>
      <c r="DG17">
        <v>3</v>
      </c>
      <c r="DH17">
        <v>2.06</v>
      </c>
      <c r="DI17">
        <v>1.19</v>
      </c>
      <c r="DJ17">
        <v>3.25</v>
      </c>
      <c r="DK17">
        <v>1.75</v>
      </c>
      <c r="DL17">
        <v>2.94</v>
      </c>
      <c r="DM17">
        <v>29.2</v>
      </c>
      <c r="DN17">
        <v>24.8</v>
      </c>
      <c r="DO17">
        <v>19.3</v>
      </c>
      <c r="DP17">
        <v>1.83</v>
      </c>
      <c r="DQ17">
        <v>1.21</v>
      </c>
      <c r="DR17">
        <v>3.03</v>
      </c>
      <c r="DS17">
        <v>1.55</v>
      </c>
      <c r="DT17">
        <v>2.76</v>
      </c>
    </row>
    <row r="18" spans="2:124" hidden="1" x14ac:dyDescent="0.25">
      <c r="B18" t="s">
        <v>35</v>
      </c>
      <c r="C18">
        <v>23</v>
      </c>
      <c r="D18">
        <v>16</v>
      </c>
      <c r="E18">
        <v>14</v>
      </c>
      <c r="F18">
        <v>138</v>
      </c>
      <c r="G18">
        <v>42</v>
      </c>
      <c r="H18">
        <v>30.4</v>
      </c>
      <c r="I18">
        <v>8.6199999999999992</v>
      </c>
      <c r="J18">
        <v>2.62</v>
      </c>
      <c r="K18">
        <v>0.1</v>
      </c>
      <c r="L18">
        <v>0.33</v>
      </c>
      <c r="M18">
        <v>15.9</v>
      </c>
      <c r="N18">
        <v>2</v>
      </c>
      <c r="O18">
        <v>0</v>
      </c>
      <c r="P18">
        <v>0</v>
      </c>
      <c r="Q18">
        <v>15.2</v>
      </c>
      <c r="R18">
        <v>15.2</v>
      </c>
      <c r="S18">
        <v>0.11</v>
      </c>
      <c r="T18">
        <v>-1.2</v>
      </c>
      <c r="U18">
        <v>-1.2</v>
      </c>
      <c r="W18" t="s">
        <v>35</v>
      </c>
      <c r="X18">
        <v>23</v>
      </c>
      <c r="Y18">
        <v>16</v>
      </c>
      <c r="Z18">
        <v>200</v>
      </c>
      <c r="AA18">
        <v>12.5</v>
      </c>
      <c r="AB18">
        <v>145</v>
      </c>
      <c r="AC18">
        <v>27</v>
      </c>
      <c r="AD18">
        <v>8</v>
      </c>
      <c r="AE18">
        <v>4</v>
      </c>
      <c r="AF18">
        <v>13</v>
      </c>
      <c r="AG18">
        <v>3</v>
      </c>
      <c r="AH18">
        <v>26</v>
      </c>
      <c r="AI18">
        <v>1.62</v>
      </c>
      <c r="AJ18">
        <v>22</v>
      </c>
      <c r="AK18">
        <v>1</v>
      </c>
      <c r="AL18">
        <v>1</v>
      </c>
      <c r="AM18">
        <v>0</v>
      </c>
      <c r="AN18">
        <v>2</v>
      </c>
      <c r="AO18">
        <v>0</v>
      </c>
      <c r="AP18">
        <v>0</v>
      </c>
      <c r="AR18" t="s">
        <v>35</v>
      </c>
      <c r="AS18">
        <v>23</v>
      </c>
      <c r="AT18">
        <v>42.4</v>
      </c>
      <c r="AU18">
        <v>16</v>
      </c>
      <c r="AV18">
        <v>9199</v>
      </c>
      <c r="AW18">
        <v>1346</v>
      </c>
      <c r="AX18">
        <v>3709</v>
      </c>
      <c r="AY18">
        <v>4180</v>
      </c>
      <c r="AZ18">
        <v>1809</v>
      </c>
      <c r="BA18">
        <v>286</v>
      </c>
      <c r="BB18">
        <v>8410</v>
      </c>
      <c r="BC18">
        <v>138</v>
      </c>
      <c r="BD18">
        <v>232</v>
      </c>
      <c r="BE18">
        <v>59.5</v>
      </c>
      <c r="BF18">
        <v>151</v>
      </c>
      <c r="BG18">
        <v>17</v>
      </c>
      <c r="BH18">
        <v>5198</v>
      </c>
      <c r="BI18">
        <v>26498</v>
      </c>
      <c r="BJ18">
        <v>14084</v>
      </c>
      <c r="BK18">
        <v>476</v>
      </c>
      <c r="BL18">
        <v>151</v>
      </c>
      <c r="BM18">
        <v>47</v>
      </c>
      <c r="BN18">
        <v>188</v>
      </c>
      <c r="BO18">
        <v>191</v>
      </c>
      <c r="BP18">
        <v>6741</v>
      </c>
      <c r="BQ18">
        <v>5530</v>
      </c>
      <c r="BR18">
        <v>82</v>
      </c>
      <c r="BT18" t="s">
        <v>35</v>
      </c>
      <c r="BU18">
        <v>23</v>
      </c>
      <c r="BV18">
        <v>16</v>
      </c>
      <c r="BW18">
        <v>5530</v>
      </c>
      <c r="BX18">
        <v>7296</v>
      </c>
      <c r="BY18">
        <v>75.8</v>
      </c>
      <c r="BZ18">
        <v>111205</v>
      </c>
      <c r="CA18">
        <v>38382</v>
      </c>
      <c r="CB18">
        <v>2118</v>
      </c>
      <c r="CC18">
        <v>2538</v>
      </c>
      <c r="CD18">
        <v>83.5</v>
      </c>
      <c r="CE18">
        <v>2388</v>
      </c>
      <c r="CF18">
        <v>2819</v>
      </c>
      <c r="CG18">
        <v>84.7</v>
      </c>
      <c r="CH18">
        <v>907</v>
      </c>
      <c r="CI18">
        <v>1612</v>
      </c>
      <c r="CJ18">
        <v>56.3</v>
      </c>
      <c r="CK18">
        <v>13</v>
      </c>
      <c r="CL18">
        <v>13.3</v>
      </c>
      <c r="CM18">
        <v>-0.3</v>
      </c>
      <c r="CN18">
        <v>99</v>
      </c>
      <c r="CO18">
        <v>316</v>
      </c>
      <c r="CP18">
        <v>100</v>
      </c>
      <c r="CQ18">
        <v>24</v>
      </c>
      <c r="CR18">
        <v>385</v>
      </c>
      <c r="CT18" t="s">
        <v>35</v>
      </c>
      <c r="CU18">
        <v>23</v>
      </c>
      <c r="CV18">
        <v>26.6</v>
      </c>
      <c r="CW18">
        <v>42.4</v>
      </c>
      <c r="CX18">
        <v>16</v>
      </c>
      <c r="CY18">
        <v>176</v>
      </c>
      <c r="CZ18" s="3">
        <v>1440</v>
      </c>
      <c r="DA18">
        <v>16</v>
      </c>
      <c r="DB18">
        <v>14</v>
      </c>
      <c r="DC18">
        <v>13</v>
      </c>
      <c r="DD18">
        <v>0</v>
      </c>
      <c r="DE18">
        <v>0</v>
      </c>
      <c r="DF18">
        <v>31</v>
      </c>
      <c r="DG18">
        <v>1</v>
      </c>
      <c r="DH18">
        <v>0.87</v>
      </c>
      <c r="DI18">
        <v>0.81</v>
      </c>
      <c r="DJ18">
        <v>1.69</v>
      </c>
      <c r="DK18">
        <v>0.87</v>
      </c>
      <c r="DL18">
        <v>1.69</v>
      </c>
      <c r="DM18">
        <v>15.2</v>
      </c>
      <c r="DN18">
        <v>15.2</v>
      </c>
      <c r="DO18">
        <v>13.3</v>
      </c>
      <c r="DP18">
        <v>0.95</v>
      </c>
      <c r="DQ18">
        <v>0.83</v>
      </c>
      <c r="DR18">
        <v>1.78</v>
      </c>
      <c r="DS18">
        <v>0.95</v>
      </c>
      <c r="DT18">
        <v>1.78</v>
      </c>
    </row>
    <row r="19" spans="2:124" hidden="1" x14ac:dyDescent="0.25">
      <c r="B19" t="s">
        <v>36</v>
      </c>
      <c r="C19">
        <v>30</v>
      </c>
      <c r="D19">
        <v>16</v>
      </c>
      <c r="E19">
        <v>39</v>
      </c>
      <c r="F19">
        <v>268</v>
      </c>
      <c r="G19">
        <v>108</v>
      </c>
      <c r="H19">
        <v>40.299999999999997</v>
      </c>
      <c r="I19">
        <v>16.75</v>
      </c>
      <c r="J19">
        <v>6.75</v>
      </c>
      <c r="K19">
        <v>0.12</v>
      </c>
      <c r="L19">
        <v>0.31</v>
      </c>
      <c r="M19">
        <v>16.399999999999999</v>
      </c>
      <c r="N19">
        <v>6</v>
      </c>
      <c r="O19">
        <v>6</v>
      </c>
      <c r="P19">
        <v>6</v>
      </c>
      <c r="Q19">
        <v>33.299999999999997</v>
      </c>
      <c r="R19">
        <v>28.9</v>
      </c>
      <c r="S19">
        <v>0.11</v>
      </c>
      <c r="T19">
        <v>2.7</v>
      </c>
      <c r="U19">
        <v>1.1000000000000001</v>
      </c>
      <c r="W19" t="s">
        <v>36</v>
      </c>
      <c r="X19">
        <v>30</v>
      </c>
      <c r="Y19">
        <v>16</v>
      </c>
      <c r="Z19">
        <v>405</v>
      </c>
      <c r="AA19">
        <v>27</v>
      </c>
      <c r="AB19">
        <v>279</v>
      </c>
      <c r="AC19">
        <v>40</v>
      </c>
      <c r="AD19">
        <v>23</v>
      </c>
      <c r="AE19">
        <v>35</v>
      </c>
      <c r="AF19">
        <v>23</v>
      </c>
      <c r="AG19">
        <v>5</v>
      </c>
      <c r="AH19">
        <v>64</v>
      </c>
      <c r="AI19">
        <v>4.2699999999999996</v>
      </c>
      <c r="AJ19">
        <v>42</v>
      </c>
      <c r="AK19">
        <v>5</v>
      </c>
      <c r="AL19">
        <v>1</v>
      </c>
      <c r="AM19">
        <v>10</v>
      </c>
      <c r="AN19">
        <v>5</v>
      </c>
      <c r="AO19">
        <v>1</v>
      </c>
      <c r="AP19">
        <v>0</v>
      </c>
      <c r="AR19" t="s">
        <v>36</v>
      </c>
      <c r="AS19">
        <v>30</v>
      </c>
      <c r="AT19">
        <v>55.1</v>
      </c>
      <c r="AU19">
        <v>16</v>
      </c>
      <c r="AV19">
        <v>9701</v>
      </c>
      <c r="AW19">
        <v>893</v>
      </c>
      <c r="AX19">
        <v>3064</v>
      </c>
      <c r="AY19">
        <v>4840</v>
      </c>
      <c r="AZ19">
        <v>2369</v>
      </c>
      <c r="BA19">
        <v>417</v>
      </c>
      <c r="BB19">
        <v>8980</v>
      </c>
      <c r="BC19">
        <v>184</v>
      </c>
      <c r="BD19">
        <v>293</v>
      </c>
      <c r="BE19">
        <v>62.8</v>
      </c>
      <c r="BF19">
        <v>196</v>
      </c>
      <c r="BG19">
        <v>16</v>
      </c>
      <c r="BH19">
        <v>6258</v>
      </c>
      <c r="BI19">
        <v>30791</v>
      </c>
      <c r="BJ19">
        <v>16642</v>
      </c>
      <c r="BK19">
        <v>622</v>
      </c>
      <c r="BL19">
        <v>171</v>
      </c>
      <c r="BM19">
        <v>78</v>
      </c>
      <c r="BN19">
        <v>182</v>
      </c>
      <c r="BO19">
        <v>195</v>
      </c>
      <c r="BP19">
        <v>7404</v>
      </c>
      <c r="BQ19">
        <v>6337</v>
      </c>
      <c r="BR19">
        <v>85.6</v>
      </c>
      <c r="BT19" t="s">
        <v>36</v>
      </c>
      <c r="BU19">
        <v>30</v>
      </c>
      <c r="BV19">
        <v>16</v>
      </c>
      <c r="BW19">
        <v>6337</v>
      </c>
      <c r="BX19">
        <v>7864</v>
      </c>
      <c r="BY19">
        <v>80.599999999999994</v>
      </c>
      <c r="BZ19">
        <v>126955</v>
      </c>
      <c r="CA19">
        <v>41112</v>
      </c>
      <c r="CB19">
        <v>2377</v>
      </c>
      <c r="CC19">
        <v>2733</v>
      </c>
      <c r="CD19">
        <v>87</v>
      </c>
      <c r="CE19">
        <v>2806</v>
      </c>
      <c r="CF19">
        <v>3207</v>
      </c>
      <c r="CG19">
        <v>87.5</v>
      </c>
      <c r="CH19">
        <v>1029</v>
      </c>
      <c r="CI19">
        <v>1588</v>
      </c>
      <c r="CJ19">
        <v>64.8</v>
      </c>
      <c r="CK19">
        <v>28</v>
      </c>
      <c r="CL19">
        <v>22.4</v>
      </c>
      <c r="CM19">
        <v>3.6</v>
      </c>
      <c r="CN19">
        <v>183</v>
      </c>
      <c r="CO19">
        <v>443</v>
      </c>
      <c r="CP19">
        <v>123</v>
      </c>
      <c r="CQ19">
        <v>36</v>
      </c>
      <c r="CR19">
        <v>533</v>
      </c>
      <c r="CT19" t="s">
        <v>36</v>
      </c>
      <c r="CU19">
        <v>30</v>
      </c>
      <c r="CV19">
        <v>26.5</v>
      </c>
      <c r="CW19">
        <v>55.1</v>
      </c>
      <c r="CX19">
        <v>16</v>
      </c>
      <c r="CY19">
        <v>176</v>
      </c>
      <c r="CZ19" s="3">
        <v>1440</v>
      </c>
      <c r="DA19">
        <v>16</v>
      </c>
      <c r="DB19">
        <v>39</v>
      </c>
      <c r="DC19">
        <v>28</v>
      </c>
      <c r="DD19">
        <v>6</v>
      </c>
      <c r="DE19">
        <v>6</v>
      </c>
      <c r="DF19">
        <v>28</v>
      </c>
      <c r="DG19">
        <v>1</v>
      </c>
      <c r="DH19">
        <v>2.44</v>
      </c>
      <c r="DI19">
        <v>1.75</v>
      </c>
      <c r="DJ19">
        <v>4.1900000000000004</v>
      </c>
      <c r="DK19">
        <v>2.06</v>
      </c>
      <c r="DL19">
        <v>3.81</v>
      </c>
      <c r="DM19">
        <v>33.299999999999997</v>
      </c>
      <c r="DN19">
        <v>28.9</v>
      </c>
      <c r="DO19">
        <v>22.4</v>
      </c>
      <c r="DP19">
        <v>2.2200000000000002</v>
      </c>
      <c r="DQ19">
        <v>1.49</v>
      </c>
      <c r="DR19">
        <v>3.72</v>
      </c>
      <c r="DS19">
        <v>1.93</v>
      </c>
      <c r="DT19">
        <v>3.42</v>
      </c>
    </row>
    <row r="20" spans="2:124" hidden="1" x14ac:dyDescent="0.25">
      <c r="B20" t="s">
        <v>37</v>
      </c>
      <c r="C20">
        <v>24</v>
      </c>
      <c r="D20">
        <v>16</v>
      </c>
      <c r="E20">
        <v>24</v>
      </c>
      <c r="F20">
        <v>206</v>
      </c>
      <c r="G20">
        <v>74</v>
      </c>
      <c r="H20">
        <v>35.9</v>
      </c>
      <c r="I20">
        <v>12.87</v>
      </c>
      <c r="J20">
        <v>4.62</v>
      </c>
      <c r="K20">
        <v>0.1</v>
      </c>
      <c r="L20">
        <v>0.28000000000000003</v>
      </c>
      <c r="M20">
        <v>17.100000000000001</v>
      </c>
      <c r="N20">
        <v>8</v>
      </c>
      <c r="O20">
        <v>3</v>
      </c>
      <c r="P20">
        <v>4</v>
      </c>
      <c r="Q20">
        <v>23.7</v>
      </c>
      <c r="R20">
        <v>20.7</v>
      </c>
      <c r="S20">
        <v>0.1</v>
      </c>
      <c r="T20">
        <v>0.3</v>
      </c>
      <c r="U20">
        <v>0.3</v>
      </c>
      <c r="W20" t="s">
        <v>37</v>
      </c>
      <c r="X20">
        <v>24</v>
      </c>
      <c r="Y20">
        <v>16</v>
      </c>
      <c r="Z20">
        <v>317</v>
      </c>
      <c r="AA20">
        <v>19.809999999999999</v>
      </c>
      <c r="AB20">
        <v>221</v>
      </c>
      <c r="AC20">
        <v>31</v>
      </c>
      <c r="AD20">
        <v>17</v>
      </c>
      <c r="AE20">
        <v>14</v>
      </c>
      <c r="AF20">
        <v>23</v>
      </c>
      <c r="AG20">
        <v>11</v>
      </c>
      <c r="AH20">
        <v>42</v>
      </c>
      <c r="AI20">
        <v>2.62</v>
      </c>
      <c r="AJ20">
        <v>28</v>
      </c>
      <c r="AK20">
        <v>4</v>
      </c>
      <c r="AL20">
        <v>2</v>
      </c>
      <c r="AM20">
        <v>1</v>
      </c>
      <c r="AN20">
        <v>6</v>
      </c>
      <c r="AO20">
        <v>1</v>
      </c>
      <c r="AP20">
        <v>0</v>
      </c>
      <c r="AR20" t="s">
        <v>37</v>
      </c>
      <c r="AS20">
        <v>24</v>
      </c>
      <c r="AT20">
        <v>49.9</v>
      </c>
      <c r="AU20">
        <v>16</v>
      </c>
      <c r="AV20">
        <v>10084</v>
      </c>
      <c r="AW20">
        <v>1254</v>
      </c>
      <c r="AX20">
        <v>3653</v>
      </c>
      <c r="AY20">
        <v>4637</v>
      </c>
      <c r="AZ20">
        <v>2400</v>
      </c>
      <c r="BA20">
        <v>419</v>
      </c>
      <c r="BB20">
        <v>9324</v>
      </c>
      <c r="BC20">
        <v>143</v>
      </c>
      <c r="BD20">
        <v>254</v>
      </c>
      <c r="BE20">
        <v>56.3</v>
      </c>
      <c r="BF20">
        <v>154</v>
      </c>
      <c r="BG20">
        <v>13</v>
      </c>
      <c r="BH20">
        <v>6300</v>
      </c>
      <c r="BI20">
        <v>32184</v>
      </c>
      <c r="BJ20">
        <v>17288</v>
      </c>
      <c r="BK20">
        <v>639</v>
      </c>
      <c r="BL20">
        <v>205</v>
      </c>
      <c r="BM20">
        <v>77</v>
      </c>
      <c r="BN20">
        <v>206</v>
      </c>
      <c r="BO20">
        <v>176</v>
      </c>
      <c r="BP20">
        <v>7556</v>
      </c>
      <c r="BQ20">
        <v>6384</v>
      </c>
      <c r="BR20">
        <v>84.5</v>
      </c>
      <c r="BT20" t="s">
        <v>37</v>
      </c>
      <c r="BU20">
        <v>24</v>
      </c>
      <c r="BV20">
        <v>16</v>
      </c>
      <c r="BW20">
        <v>6384</v>
      </c>
      <c r="BX20">
        <v>8106</v>
      </c>
      <c r="BY20">
        <v>78.8</v>
      </c>
      <c r="BZ20">
        <v>129892</v>
      </c>
      <c r="CA20">
        <v>45603</v>
      </c>
      <c r="CB20">
        <v>2296</v>
      </c>
      <c r="CC20">
        <v>2677</v>
      </c>
      <c r="CD20">
        <v>85.8</v>
      </c>
      <c r="CE20">
        <v>2946</v>
      </c>
      <c r="CF20">
        <v>3375</v>
      </c>
      <c r="CG20">
        <v>87.3</v>
      </c>
      <c r="CH20">
        <v>1038</v>
      </c>
      <c r="CI20">
        <v>1732</v>
      </c>
      <c r="CJ20">
        <v>59.9</v>
      </c>
      <c r="CK20">
        <v>17</v>
      </c>
      <c r="CL20">
        <v>15</v>
      </c>
      <c r="CM20">
        <v>2</v>
      </c>
      <c r="CN20">
        <v>146</v>
      </c>
      <c r="CO20">
        <v>466</v>
      </c>
      <c r="CP20">
        <v>149</v>
      </c>
      <c r="CQ20">
        <v>50</v>
      </c>
      <c r="CR20">
        <v>554</v>
      </c>
      <c r="CT20" t="s">
        <v>37</v>
      </c>
      <c r="CU20">
        <v>24</v>
      </c>
      <c r="CV20">
        <v>26.7</v>
      </c>
      <c r="CW20">
        <v>49.9</v>
      </c>
      <c r="CX20">
        <v>16</v>
      </c>
      <c r="CY20">
        <v>176</v>
      </c>
      <c r="CZ20" s="3">
        <v>1440</v>
      </c>
      <c r="DA20">
        <v>16</v>
      </c>
      <c r="DB20">
        <v>24</v>
      </c>
      <c r="DC20">
        <v>17</v>
      </c>
      <c r="DD20">
        <v>3</v>
      </c>
      <c r="DE20">
        <v>4</v>
      </c>
      <c r="DF20">
        <v>40</v>
      </c>
      <c r="DG20">
        <v>2</v>
      </c>
      <c r="DH20">
        <v>1.5</v>
      </c>
      <c r="DI20">
        <v>1.06</v>
      </c>
      <c r="DJ20">
        <v>2.56</v>
      </c>
      <c r="DK20">
        <v>1.31</v>
      </c>
      <c r="DL20">
        <v>2.37</v>
      </c>
      <c r="DM20">
        <v>23.7</v>
      </c>
      <c r="DN20">
        <v>20.7</v>
      </c>
      <c r="DO20">
        <v>15</v>
      </c>
      <c r="DP20">
        <v>1.48</v>
      </c>
      <c r="DQ20">
        <v>0.94</v>
      </c>
      <c r="DR20">
        <v>2.42</v>
      </c>
      <c r="DS20">
        <v>1.29</v>
      </c>
      <c r="DT20">
        <v>2.23</v>
      </c>
    </row>
    <row r="21" spans="2:124" hidden="1" x14ac:dyDescent="0.25">
      <c r="B21" t="s">
        <v>38</v>
      </c>
      <c r="C21">
        <v>24</v>
      </c>
      <c r="D21">
        <v>16</v>
      </c>
      <c r="E21">
        <v>20</v>
      </c>
      <c r="F21">
        <v>166</v>
      </c>
      <c r="G21">
        <v>59</v>
      </c>
      <c r="H21">
        <v>35.5</v>
      </c>
      <c r="I21">
        <v>10.37</v>
      </c>
      <c r="J21">
        <v>3.69</v>
      </c>
      <c r="K21">
        <v>0.11</v>
      </c>
      <c r="L21">
        <v>0.32</v>
      </c>
      <c r="M21">
        <v>16.5</v>
      </c>
      <c r="N21">
        <v>2</v>
      </c>
      <c r="O21">
        <v>1</v>
      </c>
      <c r="P21">
        <v>1</v>
      </c>
      <c r="Q21">
        <v>16.600000000000001</v>
      </c>
      <c r="R21">
        <v>15.9</v>
      </c>
      <c r="S21">
        <v>0.1</v>
      </c>
      <c r="T21">
        <v>3.4</v>
      </c>
      <c r="U21">
        <v>3.1</v>
      </c>
      <c r="W21" t="s">
        <v>38</v>
      </c>
      <c r="X21">
        <v>24</v>
      </c>
      <c r="Y21">
        <v>16</v>
      </c>
      <c r="Z21">
        <v>263</v>
      </c>
      <c r="AA21">
        <v>16.440000000000001</v>
      </c>
      <c r="AB21">
        <v>185</v>
      </c>
      <c r="AC21">
        <v>29</v>
      </c>
      <c r="AD21">
        <v>11</v>
      </c>
      <c r="AE21">
        <v>16</v>
      </c>
      <c r="AF21">
        <v>14</v>
      </c>
      <c r="AG21">
        <v>8</v>
      </c>
      <c r="AH21">
        <v>33</v>
      </c>
      <c r="AI21">
        <v>2.06</v>
      </c>
      <c r="AJ21">
        <v>18</v>
      </c>
      <c r="AK21">
        <v>6</v>
      </c>
      <c r="AL21">
        <v>1</v>
      </c>
      <c r="AM21">
        <v>4</v>
      </c>
      <c r="AN21">
        <v>2</v>
      </c>
      <c r="AO21">
        <v>2</v>
      </c>
      <c r="AP21">
        <v>0</v>
      </c>
      <c r="AR21" t="s">
        <v>38</v>
      </c>
      <c r="AS21">
        <v>24</v>
      </c>
      <c r="AT21">
        <v>57.2</v>
      </c>
      <c r="AU21">
        <v>16</v>
      </c>
      <c r="AV21">
        <v>11208</v>
      </c>
      <c r="AW21">
        <v>980</v>
      </c>
      <c r="AX21">
        <v>3735</v>
      </c>
      <c r="AY21">
        <v>5864</v>
      </c>
      <c r="AZ21">
        <v>2397</v>
      </c>
      <c r="BA21">
        <v>288</v>
      </c>
      <c r="BB21">
        <v>10391</v>
      </c>
      <c r="BC21">
        <v>136</v>
      </c>
      <c r="BD21">
        <v>247</v>
      </c>
      <c r="BE21">
        <v>55.1</v>
      </c>
      <c r="BF21">
        <v>145</v>
      </c>
      <c r="BG21">
        <v>14</v>
      </c>
      <c r="BH21">
        <v>7230</v>
      </c>
      <c r="BI21">
        <v>38230</v>
      </c>
      <c r="BJ21">
        <v>20058</v>
      </c>
      <c r="BK21">
        <v>625</v>
      </c>
      <c r="BL21">
        <v>168</v>
      </c>
      <c r="BM21">
        <v>42</v>
      </c>
      <c r="BN21">
        <v>212</v>
      </c>
      <c r="BO21">
        <v>194</v>
      </c>
      <c r="BP21">
        <v>8977</v>
      </c>
      <c r="BQ21">
        <v>7616</v>
      </c>
      <c r="BR21">
        <v>84.8</v>
      </c>
      <c r="BT21" t="s">
        <v>38</v>
      </c>
      <c r="BU21">
        <v>24</v>
      </c>
      <c r="BV21">
        <v>16</v>
      </c>
      <c r="BW21">
        <v>7616</v>
      </c>
      <c r="BX21">
        <v>9419</v>
      </c>
      <c r="BY21">
        <v>80.900000000000006</v>
      </c>
      <c r="BZ21">
        <v>156369</v>
      </c>
      <c r="CA21">
        <v>48496</v>
      </c>
      <c r="CB21">
        <v>2691</v>
      </c>
      <c r="CC21">
        <v>3085</v>
      </c>
      <c r="CD21">
        <v>87.2</v>
      </c>
      <c r="CE21">
        <v>3512</v>
      </c>
      <c r="CF21">
        <v>4043</v>
      </c>
      <c r="CG21">
        <v>86.9</v>
      </c>
      <c r="CH21">
        <v>1303</v>
      </c>
      <c r="CI21">
        <v>1983</v>
      </c>
      <c r="CJ21">
        <v>65.7</v>
      </c>
      <c r="CK21">
        <v>16</v>
      </c>
      <c r="CL21">
        <v>12.4</v>
      </c>
      <c r="CM21">
        <v>3.6</v>
      </c>
      <c r="CN21">
        <v>125</v>
      </c>
      <c r="CO21">
        <v>506</v>
      </c>
      <c r="CP21">
        <v>106</v>
      </c>
      <c r="CQ21">
        <v>23</v>
      </c>
      <c r="CR21">
        <v>625</v>
      </c>
      <c r="CT21" t="s">
        <v>38</v>
      </c>
      <c r="CU21">
        <v>24</v>
      </c>
      <c r="CV21">
        <v>26.7</v>
      </c>
      <c r="CW21">
        <v>57.2</v>
      </c>
      <c r="CX21">
        <v>16</v>
      </c>
      <c r="CY21">
        <v>176</v>
      </c>
      <c r="CZ21" s="3">
        <v>1440</v>
      </c>
      <c r="DA21">
        <v>16</v>
      </c>
      <c r="DB21">
        <v>20</v>
      </c>
      <c r="DC21">
        <v>16</v>
      </c>
      <c r="DD21">
        <v>1</v>
      </c>
      <c r="DE21">
        <v>1</v>
      </c>
      <c r="DF21">
        <v>30</v>
      </c>
      <c r="DG21">
        <v>2</v>
      </c>
      <c r="DH21">
        <v>1.25</v>
      </c>
      <c r="DI21">
        <v>1</v>
      </c>
      <c r="DJ21">
        <v>2.25</v>
      </c>
      <c r="DK21">
        <v>1.19</v>
      </c>
      <c r="DL21">
        <v>2.19</v>
      </c>
      <c r="DM21">
        <v>16.600000000000001</v>
      </c>
      <c r="DN21">
        <v>15.9</v>
      </c>
      <c r="DO21">
        <v>12.4</v>
      </c>
      <c r="DP21">
        <v>1.04</v>
      </c>
      <c r="DQ21">
        <v>0.77</v>
      </c>
      <c r="DR21">
        <v>1.81</v>
      </c>
      <c r="DS21">
        <v>0.99</v>
      </c>
      <c r="DT21">
        <v>1.77</v>
      </c>
    </row>
    <row r="22" spans="2:124" hidden="1" x14ac:dyDescent="0.25">
      <c r="B22" t="s">
        <v>39</v>
      </c>
      <c r="C22">
        <v>26</v>
      </c>
      <c r="D22">
        <v>16</v>
      </c>
      <c r="E22">
        <v>23</v>
      </c>
      <c r="F22">
        <v>200</v>
      </c>
      <c r="G22">
        <v>62</v>
      </c>
      <c r="H22">
        <v>31</v>
      </c>
      <c r="I22">
        <v>12.5</v>
      </c>
      <c r="J22">
        <v>3.87</v>
      </c>
      <c r="K22">
        <v>0.11</v>
      </c>
      <c r="L22">
        <v>0.34</v>
      </c>
      <c r="M22">
        <v>17</v>
      </c>
      <c r="N22">
        <v>4</v>
      </c>
      <c r="O22">
        <v>2</v>
      </c>
      <c r="P22">
        <v>3</v>
      </c>
      <c r="Q22">
        <v>22.3</v>
      </c>
      <c r="R22">
        <v>19.8</v>
      </c>
      <c r="S22">
        <v>0.1</v>
      </c>
      <c r="T22">
        <v>0.7</v>
      </c>
      <c r="U22">
        <v>1.2</v>
      </c>
      <c r="W22" t="s">
        <v>39</v>
      </c>
      <c r="X22">
        <v>26</v>
      </c>
      <c r="Y22">
        <v>16</v>
      </c>
      <c r="Z22">
        <v>325</v>
      </c>
      <c r="AA22">
        <v>20.309999999999999</v>
      </c>
      <c r="AB22">
        <v>236</v>
      </c>
      <c r="AC22">
        <v>30</v>
      </c>
      <c r="AD22">
        <v>17</v>
      </c>
      <c r="AE22">
        <v>19</v>
      </c>
      <c r="AF22">
        <v>15</v>
      </c>
      <c r="AG22">
        <v>8</v>
      </c>
      <c r="AH22">
        <v>40</v>
      </c>
      <c r="AI22">
        <v>2.5</v>
      </c>
      <c r="AJ22">
        <v>28</v>
      </c>
      <c r="AK22">
        <v>0</v>
      </c>
      <c r="AL22">
        <v>3</v>
      </c>
      <c r="AM22">
        <v>5</v>
      </c>
      <c r="AN22">
        <v>3</v>
      </c>
      <c r="AO22">
        <v>1</v>
      </c>
      <c r="AP22">
        <v>0</v>
      </c>
      <c r="AR22" t="s">
        <v>39</v>
      </c>
      <c r="AS22">
        <v>26</v>
      </c>
      <c r="AT22">
        <v>56.1</v>
      </c>
      <c r="AU22">
        <v>16</v>
      </c>
      <c r="AV22">
        <v>11016</v>
      </c>
      <c r="AW22">
        <v>969</v>
      </c>
      <c r="AX22">
        <v>3351</v>
      </c>
      <c r="AY22">
        <v>5549</v>
      </c>
      <c r="AZ22">
        <v>2826</v>
      </c>
      <c r="BA22">
        <v>371</v>
      </c>
      <c r="BB22">
        <v>10255</v>
      </c>
      <c r="BC22">
        <v>165</v>
      </c>
      <c r="BD22">
        <v>269</v>
      </c>
      <c r="BE22">
        <v>61.3</v>
      </c>
      <c r="BF22">
        <v>181</v>
      </c>
      <c r="BG22">
        <v>7</v>
      </c>
      <c r="BH22">
        <v>7016</v>
      </c>
      <c r="BI22">
        <v>37731</v>
      </c>
      <c r="BJ22">
        <v>20603</v>
      </c>
      <c r="BK22">
        <v>854</v>
      </c>
      <c r="BL22">
        <v>249</v>
      </c>
      <c r="BM22">
        <v>47</v>
      </c>
      <c r="BN22">
        <v>220</v>
      </c>
      <c r="BO22">
        <v>185</v>
      </c>
      <c r="BP22">
        <v>8671</v>
      </c>
      <c r="BQ22">
        <v>7459</v>
      </c>
      <c r="BR22">
        <v>86</v>
      </c>
      <c r="BT22" t="s">
        <v>39</v>
      </c>
      <c r="BU22">
        <v>26</v>
      </c>
      <c r="BV22">
        <v>16</v>
      </c>
      <c r="BW22">
        <v>7459</v>
      </c>
      <c r="BX22">
        <v>9231</v>
      </c>
      <c r="BY22">
        <v>80.8</v>
      </c>
      <c r="BZ22">
        <v>151444</v>
      </c>
      <c r="CA22">
        <v>47386</v>
      </c>
      <c r="CB22">
        <v>2753</v>
      </c>
      <c r="CC22">
        <v>3208</v>
      </c>
      <c r="CD22">
        <v>85.8</v>
      </c>
      <c r="CE22">
        <v>3373</v>
      </c>
      <c r="CF22">
        <v>3884</v>
      </c>
      <c r="CG22">
        <v>86.8</v>
      </c>
      <c r="CH22">
        <v>1235</v>
      </c>
      <c r="CI22">
        <v>1843</v>
      </c>
      <c r="CJ22">
        <v>67</v>
      </c>
      <c r="CK22">
        <v>17</v>
      </c>
      <c r="CL22">
        <v>15.5</v>
      </c>
      <c r="CM22">
        <v>1.5</v>
      </c>
      <c r="CN22">
        <v>151</v>
      </c>
      <c r="CO22">
        <v>545</v>
      </c>
      <c r="CP22">
        <v>145</v>
      </c>
      <c r="CQ22">
        <v>47</v>
      </c>
      <c r="CR22">
        <v>623</v>
      </c>
      <c r="CT22" t="s">
        <v>39</v>
      </c>
      <c r="CU22">
        <v>26</v>
      </c>
      <c r="CV22">
        <v>26.7</v>
      </c>
      <c r="CW22">
        <v>56.1</v>
      </c>
      <c r="CX22">
        <v>16</v>
      </c>
      <c r="CY22">
        <v>176</v>
      </c>
      <c r="CZ22" s="3">
        <v>1440</v>
      </c>
      <c r="DA22">
        <v>16</v>
      </c>
      <c r="DB22">
        <v>23</v>
      </c>
      <c r="DC22">
        <v>17</v>
      </c>
      <c r="DD22">
        <v>2</v>
      </c>
      <c r="DE22">
        <v>3</v>
      </c>
      <c r="DF22">
        <v>38</v>
      </c>
      <c r="DG22">
        <v>1</v>
      </c>
      <c r="DH22">
        <v>1.44</v>
      </c>
      <c r="DI22">
        <v>1.06</v>
      </c>
      <c r="DJ22">
        <v>2.5</v>
      </c>
      <c r="DK22">
        <v>1.31</v>
      </c>
      <c r="DL22">
        <v>2.37</v>
      </c>
      <c r="DM22">
        <v>22.3</v>
      </c>
      <c r="DN22">
        <v>19.8</v>
      </c>
      <c r="DO22">
        <v>15.5</v>
      </c>
      <c r="DP22">
        <v>1.39</v>
      </c>
      <c r="DQ22">
        <v>0.97</v>
      </c>
      <c r="DR22">
        <v>2.36</v>
      </c>
      <c r="DS22">
        <v>1.24</v>
      </c>
      <c r="DT22">
        <v>2.2000000000000002</v>
      </c>
    </row>
    <row r="23" spans="2:124" hidden="1" x14ac:dyDescent="0.25">
      <c r="B23" t="s">
        <v>40</v>
      </c>
      <c r="C23">
        <v>25</v>
      </c>
      <c r="D23">
        <v>16</v>
      </c>
      <c r="E23">
        <v>18</v>
      </c>
      <c r="F23">
        <v>178</v>
      </c>
      <c r="G23">
        <v>63</v>
      </c>
      <c r="H23">
        <v>35.4</v>
      </c>
      <c r="I23">
        <v>11.12</v>
      </c>
      <c r="J23">
        <v>3.94</v>
      </c>
      <c r="K23">
        <v>0.09</v>
      </c>
      <c r="L23">
        <v>0.25</v>
      </c>
      <c r="M23">
        <v>15.8</v>
      </c>
      <c r="N23">
        <v>10</v>
      </c>
      <c r="O23">
        <v>2</v>
      </c>
      <c r="P23">
        <v>3</v>
      </c>
      <c r="Q23">
        <v>21.3</v>
      </c>
      <c r="R23">
        <v>19</v>
      </c>
      <c r="S23">
        <v>0.11</v>
      </c>
      <c r="T23">
        <v>-3.3</v>
      </c>
      <c r="U23">
        <v>-3</v>
      </c>
      <c r="W23" t="s">
        <v>40</v>
      </c>
      <c r="X23">
        <v>25</v>
      </c>
      <c r="Y23">
        <v>16</v>
      </c>
      <c r="Z23">
        <v>265</v>
      </c>
      <c r="AA23">
        <v>16.559999999999999</v>
      </c>
      <c r="AB23">
        <v>164</v>
      </c>
      <c r="AC23">
        <v>42</v>
      </c>
      <c r="AD23">
        <v>17</v>
      </c>
      <c r="AE23">
        <v>14</v>
      </c>
      <c r="AF23">
        <v>23</v>
      </c>
      <c r="AG23">
        <v>5</v>
      </c>
      <c r="AH23">
        <v>34</v>
      </c>
      <c r="AI23">
        <v>2.12</v>
      </c>
      <c r="AJ23">
        <v>18</v>
      </c>
      <c r="AK23">
        <v>4</v>
      </c>
      <c r="AL23">
        <v>3</v>
      </c>
      <c r="AM23">
        <v>2</v>
      </c>
      <c r="AN23">
        <v>5</v>
      </c>
      <c r="AO23">
        <v>2</v>
      </c>
      <c r="AP23">
        <v>0</v>
      </c>
      <c r="AR23" t="s">
        <v>40</v>
      </c>
      <c r="AS23">
        <v>25</v>
      </c>
      <c r="AT23">
        <v>49.3</v>
      </c>
      <c r="AU23">
        <v>16</v>
      </c>
      <c r="AV23">
        <v>9877</v>
      </c>
      <c r="AW23">
        <v>1238</v>
      </c>
      <c r="AX23">
        <v>3634</v>
      </c>
      <c r="AY23">
        <v>4526</v>
      </c>
      <c r="AZ23">
        <v>2268</v>
      </c>
      <c r="BA23">
        <v>389</v>
      </c>
      <c r="BB23">
        <v>9050</v>
      </c>
      <c r="BC23">
        <v>157</v>
      </c>
      <c r="BD23">
        <v>274</v>
      </c>
      <c r="BE23">
        <v>57.3</v>
      </c>
      <c r="BF23">
        <v>175</v>
      </c>
      <c r="BG23">
        <v>12</v>
      </c>
      <c r="BH23">
        <v>5838</v>
      </c>
      <c r="BI23">
        <v>28192</v>
      </c>
      <c r="BJ23">
        <v>15005</v>
      </c>
      <c r="BK23">
        <v>534</v>
      </c>
      <c r="BL23">
        <v>166</v>
      </c>
      <c r="BM23">
        <v>60</v>
      </c>
      <c r="BN23">
        <v>211</v>
      </c>
      <c r="BO23">
        <v>235</v>
      </c>
      <c r="BP23">
        <v>7425</v>
      </c>
      <c r="BQ23">
        <v>6064</v>
      </c>
      <c r="BR23">
        <v>81.7</v>
      </c>
      <c r="BT23" t="s">
        <v>40</v>
      </c>
      <c r="BU23">
        <v>25</v>
      </c>
      <c r="BV23">
        <v>16</v>
      </c>
      <c r="BW23">
        <v>6064</v>
      </c>
      <c r="BX23">
        <v>7917</v>
      </c>
      <c r="BY23">
        <v>76.599999999999994</v>
      </c>
      <c r="BZ23">
        <v>123973</v>
      </c>
      <c r="CA23">
        <v>44471</v>
      </c>
      <c r="CB23">
        <v>2285</v>
      </c>
      <c r="CC23">
        <v>2725</v>
      </c>
      <c r="CD23">
        <v>83.9</v>
      </c>
      <c r="CE23">
        <v>2644</v>
      </c>
      <c r="CF23">
        <v>3153</v>
      </c>
      <c r="CG23">
        <v>83.9</v>
      </c>
      <c r="CH23">
        <v>1027</v>
      </c>
      <c r="CI23">
        <v>1708</v>
      </c>
      <c r="CJ23">
        <v>60.1</v>
      </c>
      <c r="CK23">
        <v>14</v>
      </c>
      <c r="CL23">
        <v>14.7</v>
      </c>
      <c r="CM23">
        <v>-0.7</v>
      </c>
      <c r="CN23">
        <v>128</v>
      </c>
      <c r="CO23">
        <v>434</v>
      </c>
      <c r="CP23">
        <v>122</v>
      </c>
      <c r="CQ23">
        <v>33</v>
      </c>
      <c r="CR23">
        <v>566</v>
      </c>
      <c r="CT23" t="s">
        <v>40</v>
      </c>
      <c r="CU23">
        <v>25</v>
      </c>
      <c r="CV23">
        <v>26.8</v>
      </c>
      <c r="CW23">
        <v>49.3</v>
      </c>
      <c r="CX23">
        <v>16</v>
      </c>
      <c r="CY23">
        <v>176</v>
      </c>
      <c r="CZ23" s="3">
        <v>1440</v>
      </c>
      <c r="DA23">
        <v>16</v>
      </c>
      <c r="DB23">
        <v>18</v>
      </c>
      <c r="DC23">
        <v>14</v>
      </c>
      <c r="DD23">
        <v>2</v>
      </c>
      <c r="DE23">
        <v>3</v>
      </c>
      <c r="DF23">
        <v>32</v>
      </c>
      <c r="DG23">
        <v>1</v>
      </c>
      <c r="DH23">
        <v>1.1299999999999999</v>
      </c>
      <c r="DI23">
        <v>0.87</v>
      </c>
      <c r="DJ23">
        <v>2</v>
      </c>
      <c r="DK23">
        <v>1</v>
      </c>
      <c r="DL23">
        <v>1.87</v>
      </c>
      <c r="DM23">
        <v>21.3</v>
      </c>
      <c r="DN23">
        <v>19</v>
      </c>
      <c r="DO23">
        <v>14.7</v>
      </c>
      <c r="DP23">
        <v>1.33</v>
      </c>
      <c r="DQ23">
        <v>0.92</v>
      </c>
      <c r="DR23">
        <v>2.25</v>
      </c>
      <c r="DS23">
        <v>1.19</v>
      </c>
      <c r="DT23">
        <v>2.11</v>
      </c>
    </row>
    <row r="24" spans="2:124" x14ac:dyDescent="0.25">
      <c r="B24" t="s">
        <v>41</v>
      </c>
      <c r="C24">
        <v>24</v>
      </c>
      <c r="D24">
        <v>16</v>
      </c>
      <c r="E24">
        <v>9</v>
      </c>
      <c r="F24">
        <v>136</v>
      </c>
      <c r="G24">
        <v>40</v>
      </c>
      <c r="H24">
        <v>29.4</v>
      </c>
      <c r="I24">
        <v>8.5</v>
      </c>
      <c r="J24">
        <v>2.5</v>
      </c>
      <c r="K24">
        <v>7.0000000000000007E-2</v>
      </c>
      <c r="L24">
        <v>0.23</v>
      </c>
      <c r="M24">
        <v>19.2</v>
      </c>
      <c r="N24">
        <v>5</v>
      </c>
      <c r="O24">
        <v>0</v>
      </c>
      <c r="P24">
        <v>0</v>
      </c>
      <c r="Q24">
        <v>10.1</v>
      </c>
      <c r="R24">
        <v>10.1</v>
      </c>
      <c r="S24">
        <v>7.0000000000000007E-2</v>
      </c>
      <c r="T24">
        <v>-1.1000000000000001</v>
      </c>
      <c r="U24">
        <v>-1.1000000000000001</v>
      </c>
      <c r="W24" t="s">
        <v>41</v>
      </c>
      <c r="X24">
        <v>24</v>
      </c>
      <c r="Y24">
        <v>16</v>
      </c>
      <c r="Z24">
        <v>192</v>
      </c>
      <c r="AA24">
        <v>12</v>
      </c>
      <c r="AB24">
        <v>138</v>
      </c>
      <c r="AC24">
        <v>15</v>
      </c>
      <c r="AD24">
        <v>21</v>
      </c>
      <c r="AE24">
        <v>5</v>
      </c>
      <c r="AF24">
        <v>10</v>
      </c>
      <c r="AG24">
        <v>3</v>
      </c>
      <c r="AH24">
        <v>13</v>
      </c>
      <c r="AI24">
        <v>0.81</v>
      </c>
      <c r="AJ24">
        <v>12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0</v>
      </c>
      <c r="AR24" t="s">
        <v>41</v>
      </c>
      <c r="AS24">
        <v>24</v>
      </c>
      <c r="AT24">
        <v>45.1</v>
      </c>
      <c r="AU24">
        <v>16</v>
      </c>
      <c r="AV24">
        <v>9311</v>
      </c>
      <c r="AW24">
        <v>1446</v>
      </c>
      <c r="AX24">
        <v>4058</v>
      </c>
      <c r="AY24">
        <v>4092</v>
      </c>
      <c r="AZ24">
        <v>1711</v>
      </c>
      <c r="BA24">
        <v>223</v>
      </c>
      <c r="BB24">
        <v>8568</v>
      </c>
      <c r="BC24">
        <v>132</v>
      </c>
      <c r="BD24">
        <v>242</v>
      </c>
      <c r="BE24">
        <v>54.5</v>
      </c>
      <c r="BF24">
        <v>153</v>
      </c>
      <c r="BG24">
        <v>16</v>
      </c>
      <c r="BH24">
        <v>5504</v>
      </c>
      <c r="BI24">
        <v>26202</v>
      </c>
      <c r="BJ24">
        <v>13938</v>
      </c>
      <c r="BK24">
        <v>411</v>
      </c>
      <c r="BL24">
        <v>143</v>
      </c>
      <c r="BM24">
        <v>32</v>
      </c>
      <c r="BN24">
        <v>174</v>
      </c>
      <c r="BO24">
        <v>205</v>
      </c>
      <c r="BP24">
        <v>6747</v>
      </c>
      <c r="BQ24">
        <v>5580</v>
      </c>
      <c r="BR24">
        <v>82.7</v>
      </c>
      <c r="BT24" t="s">
        <v>41</v>
      </c>
      <c r="BU24">
        <v>24</v>
      </c>
      <c r="BV24">
        <v>16</v>
      </c>
      <c r="BW24">
        <v>5580</v>
      </c>
      <c r="BX24">
        <v>7413</v>
      </c>
      <c r="BY24">
        <v>75.3</v>
      </c>
      <c r="BZ24">
        <v>122201</v>
      </c>
      <c r="CA24">
        <v>42831</v>
      </c>
      <c r="CB24">
        <v>1872</v>
      </c>
      <c r="CC24">
        <v>2233</v>
      </c>
      <c r="CD24">
        <v>83.8</v>
      </c>
      <c r="CE24">
        <v>2499</v>
      </c>
      <c r="CF24">
        <v>2978</v>
      </c>
      <c r="CG24">
        <v>83.9</v>
      </c>
      <c r="CH24">
        <v>1114</v>
      </c>
      <c r="CI24">
        <v>1904</v>
      </c>
      <c r="CJ24">
        <v>58.5</v>
      </c>
      <c r="CK24">
        <v>6</v>
      </c>
      <c r="CL24">
        <v>7.6</v>
      </c>
      <c r="CM24">
        <v>-1.6</v>
      </c>
      <c r="CN24">
        <v>94</v>
      </c>
      <c r="CO24">
        <v>359</v>
      </c>
      <c r="CP24">
        <v>80</v>
      </c>
      <c r="CQ24">
        <v>22</v>
      </c>
      <c r="CR24">
        <v>394</v>
      </c>
      <c r="CT24" t="s">
        <v>41</v>
      </c>
      <c r="CU24">
        <v>24</v>
      </c>
      <c r="CV24">
        <v>26.7</v>
      </c>
      <c r="CW24">
        <v>45.1</v>
      </c>
      <c r="CX24">
        <v>16</v>
      </c>
      <c r="CY24">
        <v>176</v>
      </c>
      <c r="CZ24" s="3">
        <v>1440</v>
      </c>
      <c r="DA24">
        <v>16</v>
      </c>
      <c r="DB24">
        <v>9</v>
      </c>
      <c r="DC24">
        <v>6</v>
      </c>
      <c r="DD24">
        <v>0</v>
      </c>
      <c r="DE24">
        <v>0</v>
      </c>
      <c r="DF24">
        <v>26</v>
      </c>
      <c r="DG24">
        <v>0</v>
      </c>
      <c r="DH24">
        <v>0.56000000000000005</v>
      </c>
      <c r="DI24">
        <v>0.37</v>
      </c>
      <c r="DJ24">
        <v>0.94</v>
      </c>
      <c r="DK24">
        <v>0.56000000000000005</v>
      </c>
      <c r="DL24">
        <v>0.94</v>
      </c>
      <c r="DM24">
        <v>10.1</v>
      </c>
      <c r="DN24">
        <v>10.1</v>
      </c>
      <c r="DO24">
        <v>7.6</v>
      </c>
      <c r="DP24">
        <v>0.63</v>
      </c>
      <c r="DQ24">
        <v>0.48</v>
      </c>
      <c r="DR24">
        <v>1.1100000000000001</v>
      </c>
      <c r="DS24">
        <v>0.63</v>
      </c>
      <c r="DT24">
        <v>1.1100000000000001</v>
      </c>
    </row>
    <row r="25" spans="2:124" x14ac:dyDescent="0.25">
      <c r="B25" t="s">
        <v>42</v>
      </c>
      <c r="C25">
        <v>22</v>
      </c>
      <c r="D25">
        <v>16</v>
      </c>
      <c r="E25">
        <v>16</v>
      </c>
      <c r="F25">
        <v>151</v>
      </c>
      <c r="G25">
        <v>50</v>
      </c>
      <c r="H25">
        <v>33.1</v>
      </c>
      <c r="I25">
        <v>9.44</v>
      </c>
      <c r="J25">
        <v>3.12</v>
      </c>
      <c r="K25">
        <v>0.11</v>
      </c>
      <c r="L25">
        <v>0.32</v>
      </c>
      <c r="M25">
        <v>17.899999999999999</v>
      </c>
      <c r="N25">
        <v>5</v>
      </c>
      <c r="O25">
        <v>0</v>
      </c>
      <c r="P25">
        <v>0</v>
      </c>
      <c r="Q25">
        <v>15.1</v>
      </c>
      <c r="R25">
        <v>15.1</v>
      </c>
      <c r="S25">
        <v>0.1</v>
      </c>
      <c r="T25">
        <v>0.9</v>
      </c>
      <c r="U25">
        <v>0.9</v>
      </c>
      <c r="W25" t="s">
        <v>42</v>
      </c>
      <c r="X25">
        <v>22</v>
      </c>
      <c r="Y25">
        <v>16</v>
      </c>
      <c r="Z25">
        <v>222</v>
      </c>
      <c r="AA25">
        <v>13.87</v>
      </c>
      <c r="AB25">
        <v>153</v>
      </c>
      <c r="AC25">
        <v>20</v>
      </c>
      <c r="AD25">
        <v>19</v>
      </c>
      <c r="AE25">
        <v>6</v>
      </c>
      <c r="AF25">
        <v>13</v>
      </c>
      <c r="AG25">
        <v>11</v>
      </c>
      <c r="AH25">
        <v>25</v>
      </c>
      <c r="AI25">
        <v>1.56</v>
      </c>
      <c r="AJ25">
        <v>19</v>
      </c>
      <c r="AK25">
        <v>1</v>
      </c>
      <c r="AL25">
        <v>0</v>
      </c>
      <c r="AM25">
        <v>1</v>
      </c>
      <c r="AN25">
        <v>2</v>
      </c>
      <c r="AO25">
        <v>2</v>
      </c>
      <c r="AP25">
        <v>0</v>
      </c>
      <c r="AR25" t="s">
        <v>42</v>
      </c>
      <c r="AS25">
        <v>22</v>
      </c>
      <c r="AT25">
        <v>43.9</v>
      </c>
      <c r="AU25">
        <v>16</v>
      </c>
      <c r="AV25">
        <v>9164</v>
      </c>
      <c r="AW25">
        <v>1227</v>
      </c>
      <c r="AX25">
        <v>3772</v>
      </c>
      <c r="AY25">
        <v>4262</v>
      </c>
      <c r="AZ25">
        <v>1713</v>
      </c>
      <c r="BA25">
        <v>260</v>
      </c>
      <c r="BB25">
        <v>8424</v>
      </c>
      <c r="BC25">
        <v>172</v>
      </c>
      <c r="BD25">
        <v>274</v>
      </c>
      <c r="BE25">
        <v>62.8</v>
      </c>
      <c r="BF25">
        <v>182</v>
      </c>
      <c r="BG25">
        <v>11</v>
      </c>
      <c r="BH25">
        <v>5503</v>
      </c>
      <c r="BI25">
        <v>29500</v>
      </c>
      <c r="BJ25">
        <v>15081</v>
      </c>
      <c r="BK25">
        <v>484</v>
      </c>
      <c r="BL25">
        <v>162</v>
      </c>
      <c r="BM25">
        <v>38</v>
      </c>
      <c r="BN25">
        <v>232</v>
      </c>
      <c r="BO25">
        <v>204</v>
      </c>
      <c r="BP25">
        <v>6902</v>
      </c>
      <c r="BQ25">
        <v>5491</v>
      </c>
      <c r="BR25">
        <v>79.599999999999994</v>
      </c>
      <c r="BT25" t="s">
        <v>42</v>
      </c>
      <c r="BU25">
        <v>22</v>
      </c>
      <c r="BV25">
        <v>16</v>
      </c>
      <c r="BW25">
        <v>5491</v>
      </c>
      <c r="BX25">
        <v>7166</v>
      </c>
      <c r="BY25">
        <v>76.599999999999994</v>
      </c>
      <c r="BZ25">
        <v>113277</v>
      </c>
      <c r="CA25">
        <v>39017</v>
      </c>
      <c r="CB25">
        <v>1998</v>
      </c>
      <c r="CC25">
        <v>2348</v>
      </c>
      <c r="CD25">
        <v>85.1</v>
      </c>
      <c r="CE25">
        <v>2469</v>
      </c>
      <c r="CF25">
        <v>2924</v>
      </c>
      <c r="CG25">
        <v>84.4</v>
      </c>
      <c r="CH25">
        <v>937</v>
      </c>
      <c r="CI25">
        <v>1604</v>
      </c>
      <c r="CJ25">
        <v>58.4</v>
      </c>
      <c r="CK25">
        <v>12</v>
      </c>
      <c r="CL25">
        <v>12.5</v>
      </c>
      <c r="CM25">
        <v>-0.5</v>
      </c>
      <c r="CN25">
        <v>110</v>
      </c>
      <c r="CO25">
        <v>333</v>
      </c>
      <c r="CP25">
        <v>96</v>
      </c>
      <c r="CQ25">
        <v>27</v>
      </c>
      <c r="CR25">
        <v>460</v>
      </c>
      <c r="CT25" t="s">
        <v>42</v>
      </c>
      <c r="CU25">
        <v>22</v>
      </c>
      <c r="CV25">
        <v>27.6</v>
      </c>
      <c r="CW25">
        <v>43.9</v>
      </c>
      <c r="CX25">
        <v>16</v>
      </c>
      <c r="CY25">
        <v>176</v>
      </c>
      <c r="CZ25" s="3">
        <v>1440</v>
      </c>
      <c r="DA25">
        <v>16</v>
      </c>
      <c r="DB25">
        <v>16</v>
      </c>
      <c r="DC25">
        <v>12</v>
      </c>
      <c r="DD25">
        <v>0</v>
      </c>
      <c r="DE25">
        <v>0</v>
      </c>
      <c r="DF25">
        <v>34</v>
      </c>
      <c r="DG25">
        <v>3</v>
      </c>
      <c r="DH25">
        <v>1</v>
      </c>
      <c r="DI25">
        <v>0.75</v>
      </c>
      <c r="DJ25">
        <v>1.75</v>
      </c>
      <c r="DK25">
        <v>1</v>
      </c>
      <c r="DL25">
        <v>1.75</v>
      </c>
      <c r="DM25">
        <v>15.1</v>
      </c>
      <c r="DN25">
        <v>15.1</v>
      </c>
      <c r="DO25">
        <v>12.5</v>
      </c>
      <c r="DP25">
        <v>0.94</v>
      </c>
      <c r="DQ25">
        <v>0.78</v>
      </c>
      <c r="DR25">
        <v>1.72</v>
      </c>
      <c r="DS25">
        <v>0.94</v>
      </c>
      <c r="DT25">
        <v>1.72</v>
      </c>
    </row>
    <row r="26" spans="2:124" x14ac:dyDescent="0.25">
      <c r="B26" t="s">
        <v>43</v>
      </c>
      <c r="C26">
        <v>25</v>
      </c>
      <c r="D26">
        <v>16</v>
      </c>
      <c r="E26">
        <v>48</v>
      </c>
      <c r="F26">
        <v>246</v>
      </c>
      <c r="G26">
        <v>95</v>
      </c>
      <c r="H26">
        <v>38.6</v>
      </c>
      <c r="I26">
        <v>15.37</v>
      </c>
      <c r="J26">
        <v>5.94</v>
      </c>
      <c r="K26">
        <v>0.17</v>
      </c>
      <c r="L26">
        <v>0.45</v>
      </c>
      <c r="M26">
        <v>16.100000000000001</v>
      </c>
      <c r="N26">
        <v>7</v>
      </c>
      <c r="O26">
        <v>5</v>
      </c>
      <c r="P26">
        <v>5</v>
      </c>
      <c r="Q26">
        <v>31.2</v>
      </c>
      <c r="R26">
        <v>27.4</v>
      </c>
      <c r="S26">
        <v>0.12</v>
      </c>
      <c r="T26">
        <v>14.8</v>
      </c>
      <c r="U26">
        <v>13.6</v>
      </c>
      <c r="W26" t="s">
        <v>43</v>
      </c>
      <c r="X26">
        <v>25</v>
      </c>
      <c r="Y26">
        <v>16</v>
      </c>
      <c r="Z26">
        <v>373</v>
      </c>
      <c r="AA26">
        <v>24.87</v>
      </c>
      <c r="AB26">
        <v>301</v>
      </c>
      <c r="AC26">
        <v>25</v>
      </c>
      <c r="AD26">
        <v>20</v>
      </c>
      <c r="AE26">
        <v>10</v>
      </c>
      <c r="AF26">
        <v>14</v>
      </c>
      <c r="AG26">
        <v>3</v>
      </c>
      <c r="AH26">
        <v>81</v>
      </c>
      <c r="AI26">
        <v>5.4</v>
      </c>
      <c r="AJ26">
        <v>67</v>
      </c>
      <c r="AK26">
        <v>3</v>
      </c>
      <c r="AL26">
        <v>5</v>
      </c>
      <c r="AM26">
        <v>2</v>
      </c>
      <c r="AN26">
        <v>4</v>
      </c>
      <c r="AO26">
        <v>0</v>
      </c>
      <c r="AP26">
        <v>0</v>
      </c>
      <c r="AR26" t="s">
        <v>43</v>
      </c>
      <c r="AS26">
        <v>25</v>
      </c>
      <c r="AT26">
        <v>62.8</v>
      </c>
      <c r="AU26">
        <v>16</v>
      </c>
      <c r="AV26">
        <v>11638</v>
      </c>
      <c r="AW26">
        <v>862</v>
      </c>
      <c r="AX26">
        <v>3067</v>
      </c>
      <c r="AY26">
        <v>5853</v>
      </c>
      <c r="AZ26">
        <v>3457</v>
      </c>
      <c r="BA26">
        <v>567</v>
      </c>
      <c r="BB26">
        <v>10891</v>
      </c>
      <c r="BC26">
        <v>177</v>
      </c>
      <c r="BD26">
        <v>280</v>
      </c>
      <c r="BE26">
        <v>63.2</v>
      </c>
      <c r="BF26">
        <v>195</v>
      </c>
      <c r="BG26">
        <v>13</v>
      </c>
      <c r="BH26">
        <v>7892</v>
      </c>
      <c r="BI26">
        <v>41131</v>
      </c>
      <c r="BJ26">
        <v>21834</v>
      </c>
      <c r="BK26">
        <v>970</v>
      </c>
      <c r="BL26">
        <v>263</v>
      </c>
      <c r="BM26">
        <v>91</v>
      </c>
      <c r="BN26">
        <v>237</v>
      </c>
      <c r="BO26">
        <v>190</v>
      </c>
      <c r="BP26">
        <v>9645</v>
      </c>
      <c r="BQ26">
        <v>8358</v>
      </c>
      <c r="BR26">
        <v>86.7</v>
      </c>
      <c r="BT26" t="s">
        <v>43</v>
      </c>
      <c r="BU26">
        <v>25</v>
      </c>
      <c r="BV26">
        <v>16</v>
      </c>
      <c r="BW26">
        <v>8358</v>
      </c>
      <c r="BX26">
        <v>9985</v>
      </c>
      <c r="BY26">
        <v>83.7</v>
      </c>
      <c r="BZ26">
        <v>171714</v>
      </c>
      <c r="CA26">
        <v>52431</v>
      </c>
      <c r="CB26">
        <v>2996</v>
      </c>
      <c r="CC26">
        <v>3417</v>
      </c>
      <c r="CD26">
        <v>87.7</v>
      </c>
      <c r="CE26">
        <v>3800</v>
      </c>
      <c r="CF26">
        <v>4249</v>
      </c>
      <c r="CG26">
        <v>89.4</v>
      </c>
      <c r="CH26">
        <v>1441</v>
      </c>
      <c r="CI26">
        <v>1988</v>
      </c>
      <c r="CJ26">
        <v>72.5</v>
      </c>
      <c r="CK26">
        <v>39</v>
      </c>
      <c r="CL26">
        <v>23.6</v>
      </c>
      <c r="CM26">
        <v>13.4</v>
      </c>
      <c r="CN26">
        <v>179</v>
      </c>
      <c r="CO26">
        <v>717</v>
      </c>
      <c r="CP26">
        <v>194</v>
      </c>
      <c r="CQ26">
        <v>54</v>
      </c>
      <c r="CR26">
        <v>752</v>
      </c>
      <c r="CT26" t="s">
        <v>43</v>
      </c>
      <c r="CU26">
        <v>25</v>
      </c>
      <c r="CV26">
        <v>28</v>
      </c>
      <c r="CW26">
        <v>62.8</v>
      </c>
      <c r="CX26">
        <v>16</v>
      </c>
      <c r="CY26">
        <v>176</v>
      </c>
      <c r="CZ26" s="3">
        <v>1440</v>
      </c>
      <c r="DA26">
        <v>16</v>
      </c>
      <c r="DB26">
        <v>48</v>
      </c>
      <c r="DC26">
        <v>39</v>
      </c>
      <c r="DD26">
        <v>5</v>
      </c>
      <c r="DE26">
        <v>5</v>
      </c>
      <c r="DF26">
        <v>24</v>
      </c>
      <c r="DG26">
        <v>1</v>
      </c>
      <c r="DH26">
        <v>3</v>
      </c>
      <c r="DI26">
        <v>2.44</v>
      </c>
      <c r="DJ26">
        <v>5.44</v>
      </c>
      <c r="DK26">
        <v>2.69</v>
      </c>
      <c r="DL26">
        <v>5.12</v>
      </c>
      <c r="DM26">
        <v>31.2</v>
      </c>
      <c r="DN26">
        <v>27.4</v>
      </c>
      <c r="DO26">
        <v>23.6</v>
      </c>
      <c r="DP26">
        <v>2.08</v>
      </c>
      <c r="DQ26">
        <v>1.57</v>
      </c>
      <c r="DR26">
        <v>3.66</v>
      </c>
      <c r="DS26">
        <v>1.83</v>
      </c>
      <c r="DT26">
        <v>3.4</v>
      </c>
    </row>
    <row r="27" spans="2:124" x14ac:dyDescent="0.25">
      <c r="B27" t="s">
        <v>44</v>
      </c>
      <c r="C27">
        <v>25</v>
      </c>
      <c r="D27">
        <v>16</v>
      </c>
      <c r="E27">
        <v>32</v>
      </c>
      <c r="F27">
        <v>245</v>
      </c>
      <c r="G27">
        <v>94</v>
      </c>
      <c r="H27">
        <v>38.4</v>
      </c>
      <c r="I27">
        <v>15.31</v>
      </c>
      <c r="J27">
        <v>5.87</v>
      </c>
      <c r="K27">
        <v>0.13</v>
      </c>
      <c r="L27">
        <v>0.33</v>
      </c>
      <c r="M27">
        <v>16</v>
      </c>
      <c r="N27">
        <v>7</v>
      </c>
      <c r="O27">
        <v>1</v>
      </c>
      <c r="P27">
        <v>3</v>
      </c>
      <c r="Q27">
        <v>34.6</v>
      </c>
      <c r="R27">
        <v>32.1</v>
      </c>
      <c r="S27">
        <v>0.13</v>
      </c>
      <c r="T27">
        <v>-2.6</v>
      </c>
      <c r="U27">
        <v>-1.1000000000000001</v>
      </c>
      <c r="W27" t="s">
        <v>44</v>
      </c>
      <c r="X27">
        <v>25</v>
      </c>
      <c r="Y27">
        <v>16</v>
      </c>
      <c r="Z27">
        <v>408</v>
      </c>
      <c r="AA27">
        <v>25.5</v>
      </c>
      <c r="AB27">
        <v>302</v>
      </c>
      <c r="AC27">
        <v>27</v>
      </c>
      <c r="AD27">
        <v>24</v>
      </c>
      <c r="AE27">
        <v>21</v>
      </c>
      <c r="AF27">
        <v>22</v>
      </c>
      <c r="AG27">
        <v>12</v>
      </c>
      <c r="AH27">
        <v>52</v>
      </c>
      <c r="AI27">
        <v>3.25</v>
      </c>
      <c r="AJ27">
        <v>37</v>
      </c>
      <c r="AK27">
        <v>3</v>
      </c>
      <c r="AL27">
        <v>4</v>
      </c>
      <c r="AM27">
        <v>5</v>
      </c>
      <c r="AN27">
        <v>2</v>
      </c>
      <c r="AO27">
        <v>1</v>
      </c>
      <c r="AP27">
        <v>0</v>
      </c>
      <c r="AR27" t="s">
        <v>44</v>
      </c>
      <c r="AS27">
        <v>25</v>
      </c>
      <c r="AT27">
        <v>63.1</v>
      </c>
      <c r="AU27">
        <v>16</v>
      </c>
      <c r="AV27">
        <v>13118</v>
      </c>
      <c r="AW27">
        <v>1036</v>
      </c>
      <c r="AX27">
        <v>3669</v>
      </c>
      <c r="AY27">
        <v>6806</v>
      </c>
      <c r="AZ27">
        <v>3542</v>
      </c>
      <c r="BA27">
        <v>539</v>
      </c>
      <c r="BB27">
        <v>12394</v>
      </c>
      <c r="BC27">
        <v>237</v>
      </c>
      <c r="BD27">
        <v>369</v>
      </c>
      <c r="BE27">
        <v>64.2</v>
      </c>
      <c r="BF27">
        <v>247</v>
      </c>
      <c r="BG27">
        <v>18</v>
      </c>
      <c r="BH27">
        <v>9266</v>
      </c>
      <c r="BI27">
        <v>47347</v>
      </c>
      <c r="BJ27">
        <v>24551</v>
      </c>
      <c r="BK27">
        <v>1035</v>
      </c>
      <c r="BL27">
        <v>308</v>
      </c>
      <c r="BM27">
        <v>92</v>
      </c>
      <c r="BN27">
        <v>199</v>
      </c>
      <c r="BO27">
        <v>194</v>
      </c>
      <c r="BP27">
        <v>10828</v>
      </c>
      <c r="BQ27">
        <v>9636</v>
      </c>
      <c r="BR27">
        <v>89</v>
      </c>
      <c r="BT27" t="s">
        <v>44</v>
      </c>
      <c r="BU27">
        <v>25</v>
      </c>
      <c r="BV27">
        <v>16</v>
      </c>
      <c r="BW27">
        <v>9636</v>
      </c>
      <c r="BX27">
        <v>11297</v>
      </c>
      <c r="BY27">
        <v>85.3</v>
      </c>
      <c r="BZ27">
        <v>184044</v>
      </c>
      <c r="CA27">
        <v>53169</v>
      </c>
      <c r="CB27">
        <v>3947</v>
      </c>
      <c r="CC27">
        <v>4373</v>
      </c>
      <c r="CD27">
        <v>90.3</v>
      </c>
      <c r="CE27">
        <v>4216</v>
      </c>
      <c r="CF27">
        <v>4685</v>
      </c>
      <c r="CG27">
        <v>90</v>
      </c>
      <c r="CH27">
        <v>1316</v>
      </c>
      <c r="CI27">
        <v>1841</v>
      </c>
      <c r="CJ27">
        <v>71.5</v>
      </c>
      <c r="CK27">
        <v>25</v>
      </c>
      <c r="CL27">
        <v>25.8</v>
      </c>
      <c r="CM27">
        <v>-0.8</v>
      </c>
      <c r="CN27">
        <v>187</v>
      </c>
      <c r="CO27">
        <v>668</v>
      </c>
      <c r="CP27">
        <v>214</v>
      </c>
      <c r="CQ27">
        <v>30</v>
      </c>
      <c r="CR27">
        <v>769</v>
      </c>
      <c r="CT27" t="s">
        <v>44</v>
      </c>
      <c r="CU27">
        <v>25</v>
      </c>
      <c r="CV27">
        <v>26.2</v>
      </c>
      <c r="CW27">
        <v>63.1</v>
      </c>
      <c r="CX27">
        <v>16</v>
      </c>
      <c r="CY27">
        <v>176</v>
      </c>
      <c r="CZ27" s="3">
        <v>1440</v>
      </c>
      <c r="DA27">
        <v>16</v>
      </c>
      <c r="DB27">
        <v>32</v>
      </c>
      <c r="DC27">
        <v>25</v>
      </c>
      <c r="DD27">
        <v>1</v>
      </c>
      <c r="DE27">
        <v>3</v>
      </c>
      <c r="DF27">
        <v>24</v>
      </c>
      <c r="DG27">
        <v>0</v>
      </c>
      <c r="DH27">
        <v>2</v>
      </c>
      <c r="DI27">
        <v>1.56</v>
      </c>
      <c r="DJ27">
        <v>3.56</v>
      </c>
      <c r="DK27">
        <v>1.94</v>
      </c>
      <c r="DL27">
        <v>3.5</v>
      </c>
      <c r="DM27">
        <v>34.6</v>
      </c>
      <c r="DN27">
        <v>32.1</v>
      </c>
      <c r="DO27">
        <v>25.8</v>
      </c>
      <c r="DP27">
        <v>2.16</v>
      </c>
      <c r="DQ27">
        <v>1.61</v>
      </c>
      <c r="DR27">
        <v>3.77</v>
      </c>
      <c r="DS27">
        <v>2.0099999999999998</v>
      </c>
      <c r="DT27">
        <v>3.62</v>
      </c>
    </row>
    <row r="28" spans="2:124" x14ac:dyDescent="0.25">
      <c r="B28" t="s">
        <v>45</v>
      </c>
      <c r="C28">
        <v>24</v>
      </c>
      <c r="D28">
        <v>16</v>
      </c>
      <c r="E28">
        <v>26</v>
      </c>
      <c r="F28">
        <v>196</v>
      </c>
      <c r="G28">
        <v>69</v>
      </c>
      <c r="H28">
        <v>35.200000000000003</v>
      </c>
      <c r="I28">
        <v>12.25</v>
      </c>
      <c r="J28">
        <v>4.3099999999999996</v>
      </c>
      <c r="K28">
        <v>0.1</v>
      </c>
      <c r="L28">
        <v>0.28999999999999998</v>
      </c>
      <c r="M28">
        <v>16.3</v>
      </c>
      <c r="N28">
        <v>6</v>
      </c>
      <c r="O28">
        <v>6</v>
      </c>
      <c r="P28">
        <v>6</v>
      </c>
      <c r="Q28">
        <v>25.4</v>
      </c>
      <c r="R28">
        <v>20.9</v>
      </c>
      <c r="S28">
        <v>0.11</v>
      </c>
      <c r="T28">
        <v>-2.4</v>
      </c>
      <c r="U28">
        <v>-3.9</v>
      </c>
      <c r="W28" t="s">
        <v>45</v>
      </c>
      <c r="X28">
        <v>24</v>
      </c>
      <c r="Y28">
        <v>16</v>
      </c>
      <c r="Z28">
        <v>303</v>
      </c>
      <c r="AA28">
        <v>20.2</v>
      </c>
      <c r="AB28">
        <v>214</v>
      </c>
      <c r="AC28">
        <v>34</v>
      </c>
      <c r="AD28">
        <v>15</v>
      </c>
      <c r="AE28">
        <v>14</v>
      </c>
      <c r="AF28">
        <v>20</v>
      </c>
      <c r="AG28">
        <v>6</v>
      </c>
      <c r="AH28">
        <v>43</v>
      </c>
      <c r="AI28">
        <v>2.87</v>
      </c>
      <c r="AJ28">
        <v>23</v>
      </c>
      <c r="AK28">
        <v>5</v>
      </c>
      <c r="AL28">
        <v>2</v>
      </c>
      <c r="AM28">
        <v>3</v>
      </c>
      <c r="AN28">
        <v>9</v>
      </c>
      <c r="AO28">
        <v>1</v>
      </c>
      <c r="AP28">
        <v>0</v>
      </c>
      <c r="AR28" t="s">
        <v>45</v>
      </c>
      <c r="AS28">
        <v>24</v>
      </c>
      <c r="AT28">
        <v>51.6</v>
      </c>
      <c r="AU28">
        <v>16</v>
      </c>
      <c r="AV28">
        <v>9248</v>
      </c>
      <c r="AW28">
        <v>1025</v>
      </c>
      <c r="AX28">
        <v>3058</v>
      </c>
      <c r="AY28">
        <v>4467</v>
      </c>
      <c r="AZ28">
        <v>2240</v>
      </c>
      <c r="BA28">
        <v>334</v>
      </c>
      <c r="BB28">
        <v>8520</v>
      </c>
      <c r="BC28">
        <v>120</v>
      </c>
      <c r="BD28">
        <v>211</v>
      </c>
      <c r="BE28">
        <v>56.9</v>
      </c>
      <c r="BF28">
        <v>131</v>
      </c>
      <c r="BG28">
        <v>13</v>
      </c>
      <c r="BH28">
        <v>5247</v>
      </c>
      <c r="BI28">
        <v>27758</v>
      </c>
      <c r="BJ28">
        <v>14672</v>
      </c>
      <c r="BK28">
        <v>587</v>
      </c>
      <c r="BL28">
        <v>155</v>
      </c>
      <c r="BM28">
        <v>63</v>
      </c>
      <c r="BN28">
        <v>163</v>
      </c>
      <c r="BO28">
        <v>154</v>
      </c>
      <c r="BP28">
        <v>7098</v>
      </c>
      <c r="BQ28">
        <v>5656</v>
      </c>
      <c r="BR28">
        <v>79.7</v>
      </c>
      <c r="BT28" t="s">
        <v>45</v>
      </c>
      <c r="BU28">
        <v>24</v>
      </c>
      <c r="BV28">
        <v>16</v>
      </c>
      <c r="BW28">
        <v>5656</v>
      </c>
      <c r="BX28">
        <v>7557</v>
      </c>
      <c r="BY28">
        <v>74.8</v>
      </c>
      <c r="BZ28">
        <v>111999</v>
      </c>
      <c r="CA28">
        <v>43650</v>
      </c>
      <c r="CB28">
        <v>2266</v>
      </c>
      <c r="CC28">
        <v>2730</v>
      </c>
      <c r="CD28">
        <v>83</v>
      </c>
      <c r="CE28">
        <v>2465</v>
      </c>
      <c r="CF28">
        <v>3015</v>
      </c>
      <c r="CG28">
        <v>81.8</v>
      </c>
      <c r="CH28">
        <v>843</v>
      </c>
      <c r="CI28">
        <v>1529</v>
      </c>
      <c r="CJ28">
        <v>55.1</v>
      </c>
      <c r="CK28">
        <v>19</v>
      </c>
      <c r="CL28">
        <v>18.899999999999999</v>
      </c>
      <c r="CM28">
        <v>-1.9</v>
      </c>
      <c r="CN28">
        <v>146</v>
      </c>
      <c r="CO28">
        <v>457</v>
      </c>
      <c r="CP28">
        <v>118</v>
      </c>
      <c r="CQ28">
        <v>38</v>
      </c>
      <c r="CR28">
        <v>549</v>
      </c>
      <c r="CT28" t="s">
        <v>45</v>
      </c>
      <c r="CU28">
        <v>24</v>
      </c>
      <c r="CV28">
        <v>28.6</v>
      </c>
      <c r="CW28">
        <v>51.6</v>
      </c>
      <c r="CX28">
        <v>16</v>
      </c>
      <c r="CY28">
        <v>176</v>
      </c>
      <c r="CZ28" s="3">
        <v>1440</v>
      </c>
      <c r="DA28">
        <v>16</v>
      </c>
      <c r="DB28">
        <v>26</v>
      </c>
      <c r="DC28">
        <v>19</v>
      </c>
      <c r="DD28">
        <v>6</v>
      </c>
      <c r="DE28">
        <v>6</v>
      </c>
      <c r="DF28">
        <v>40</v>
      </c>
      <c r="DG28">
        <v>1</v>
      </c>
      <c r="DH28">
        <v>1.62</v>
      </c>
      <c r="DI28">
        <v>1.19</v>
      </c>
      <c r="DJ28">
        <v>2.81</v>
      </c>
      <c r="DK28">
        <v>1.25</v>
      </c>
      <c r="DL28">
        <v>2.44</v>
      </c>
      <c r="DM28">
        <v>25.4</v>
      </c>
      <c r="DN28">
        <v>20.9</v>
      </c>
      <c r="DO28">
        <v>18.899999999999999</v>
      </c>
      <c r="DP28">
        <v>1.69</v>
      </c>
      <c r="DQ28">
        <v>1.26</v>
      </c>
      <c r="DR28">
        <v>2.95</v>
      </c>
      <c r="DS28">
        <v>1.39</v>
      </c>
      <c r="DT28">
        <v>2.65</v>
      </c>
    </row>
    <row r="29" spans="2:124" x14ac:dyDescent="0.25">
      <c r="B29" t="s">
        <v>46</v>
      </c>
      <c r="C29">
        <v>21</v>
      </c>
      <c r="D29">
        <v>16</v>
      </c>
      <c r="E29">
        <v>28</v>
      </c>
      <c r="F29">
        <v>202</v>
      </c>
      <c r="G29">
        <v>76</v>
      </c>
      <c r="H29">
        <v>37.6</v>
      </c>
      <c r="I29">
        <v>12.62</v>
      </c>
      <c r="J29">
        <v>4.75</v>
      </c>
      <c r="K29">
        <v>0.12</v>
      </c>
      <c r="L29">
        <v>0.32</v>
      </c>
      <c r="M29">
        <v>16.3</v>
      </c>
      <c r="N29">
        <v>8</v>
      </c>
      <c r="O29">
        <v>4</v>
      </c>
      <c r="P29">
        <v>4</v>
      </c>
      <c r="Q29">
        <v>25.4</v>
      </c>
      <c r="R29">
        <v>22.4</v>
      </c>
      <c r="S29">
        <v>0.12</v>
      </c>
      <c r="T29">
        <v>1.6</v>
      </c>
      <c r="U29">
        <v>0.6</v>
      </c>
      <c r="W29" t="s">
        <v>46</v>
      </c>
      <c r="X29">
        <v>21</v>
      </c>
      <c r="Y29">
        <v>16</v>
      </c>
      <c r="Z29">
        <v>311</v>
      </c>
      <c r="AA29">
        <v>20.73</v>
      </c>
      <c r="AB29">
        <v>216</v>
      </c>
      <c r="AC29">
        <v>38</v>
      </c>
      <c r="AD29">
        <v>8</v>
      </c>
      <c r="AE29">
        <v>23</v>
      </c>
      <c r="AF29">
        <v>20</v>
      </c>
      <c r="AG29">
        <v>6</v>
      </c>
      <c r="AH29">
        <v>45</v>
      </c>
      <c r="AI29">
        <v>3</v>
      </c>
      <c r="AJ29">
        <v>29</v>
      </c>
      <c r="AK29">
        <v>4</v>
      </c>
      <c r="AL29">
        <v>1</v>
      </c>
      <c r="AM29">
        <v>6</v>
      </c>
      <c r="AN29">
        <v>3</v>
      </c>
      <c r="AO29">
        <v>2</v>
      </c>
      <c r="AP29">
        <v>0</v>
      </c>
      <c r="AR29" t="s">
        <v>46</v>
      </c>
      <c r="AS29">
        <v>21</v>
      </c>
      <c r="AT29">
        <v>45.5</v>
      </c>
      <c r="AU29">
        <v>16</v>
      </c>
      <c r="AV29">
        <v>8609</v>
      </c>
      <c r="AW29">
        <v>1004</v>
      </c>
      <c r="AX29">
        <v>3245</v>
      </c>
      <c r="AY29">
        <v>3844</v>
      </c>
      <c r="AZ29">
        <v>2075</v>
      </c>
      <c r="BA29">
        <v>326</v>
      </c>
      <c r="BB29">
        <v>7881</v>
      </c>
      <c r="BC29">
        <v>128</v>
      </c>
      <c r="BD29">
        <v>220</v>
      </c>
      <c r="BE29">
        <v>58.2</v>
      </c>
      <c r="BF29">
        <v>134</v>
      </c>
      <c r="BG29">
        <v>7</v>
      </c>
      <c r="BH29">
        <v>5153</v>
      </c>
      <c r="BI29">
        <v>27316</v>
      </c>
      <c r="BJ29">
        <v>14131</v>
      </c>
      <c r="BK29">
        <v>464</v>
      </c>
      <c r="BL29">
        <v>162</v>
      </c>
      <c r="BM29">
        <v>55</v>
      </c>
      <c r="BN29">
        <v>159</v>
      </c>
      <c r="BO29">
        <v>143</v>
      </c>
      <c r="BP29">
        <v>6446</v>
      </c>
      <c r="BQ29">
        <v>5373</v>
      </c>
      <c r="BR29">
        <v>83.4</v>
      </c>
      <c r="BT29" t="s">
        <v>46</v>
      </c>
      <c r="BU29">
        <v>21</v>
      </c>
      <c r="BV29">
        <v>16</v>
      </c>
      <c r="BW29">
        <v>5373</v>
      </c>
      <c r="BX29">
        <v>6970</v>
      </c>
      <c r="BY29">
        <v>77.099999999999994</v>
      </c>
      <c r="BZ29">
        <v>115302</v>
      </c>
      <c r="CA29">
        <v>39411</v>
      </c>
      <c r="CB29">
        <v>1770</v>
      </c>
      <c r="CC29">
        <v>2091</v>
      </c>
      <c r="CD29">
        <v>84.6</v>
      </c>
      <c r="CE29">
        <v>2519</v>
      </c>
      <c r="CF29">
        <v>2930</v>
      </c>
      <c r="CG29">
        <v>86</v>
      </c>
      <c r="CH29">
        <v>989</v>
      </c>
      <c r="CI29">
        <v>1662</v>
      </c>
      <c r="CJ29">
        <v>59.5</v>
      </c>
      <c r="CK29">
        <v>19</v>
      </c>
      <c r="CL29">
        <v>14.2</v>
      </c>
      <c r="CM29">
        <v>3.8</v>
      </c>
      <c r="CN29">
        <v>144</v>
      </c>
      <c r="CO29">
        <v>358</v>
      </c>
      <c r="CP29">
        <v>106</v>
      </c>
      <c r="CQ29">
        <v>37</v>
      </c>
      <c r="CR29">
        <v>475</v>
      </c>
      <c r="CT29" t="s">
        <v>46</v>
      </c>
      <c r="CU29">
        <v>21</v>
      </c>
      <c r="CV29">
        <v>26.9</v>
      </c>
      <c r="CW29">
        <v>45.5</v>
      </c>
      <c r="CX29">
        <v>16</v>
      </c>
      <c r="CY29">
        <v>176</v>
      </c>
      <c r="CZ29" s="3">
        <v>1440</v>
      </c>
      <c r="DA29">
        <v>16</v>
      </c>
      <c r="DB29">
        <v>28</v>
      </c>
      <c r="DC29">
        <v>19</v>
      </c>
      <c r="DD29">
        <v>4</v>
      </c>
      <c r="DE29">
        <v>4</v>
      </c>
      <c r="DF29">
        <v>25</v>
      </c>
      <c r="DG29">
        <v>0</v>
      </c>
      <c r="DH29">
        <v>1.75</v>
      </c>
      <c r="DI29">
        <v>1.19</v>
      </c>
      <c r="DJ29">
        <v>2.94</v>
      </c>
      <c r="DK29">
        <v>1.5</v>
      </c>
      <c r="DL29">
        <v>2.69</v>
      </c>
      <c r="DM29">
        <v>25.4</v>
      </c>
      <c r="DN29">
        <v>22.4</v>
      </c>
      <c r="DO29">
        <v>14.2</v>
      </c>
      <c r="DP29">
        <v>1.69</v>
      </c>
      <c r="DQ29">
        <v>0.95</v>
      </c>
      <c r="DR29">
        <v>2.64</v>
      </c>
      <c r="DS29">
        <v>1.49</v>
      </c>
      <c r="DT29">
        <v>2.44</v>
      </c>
    </row>
    <row r="30" spans="2:124" x14ac:dyDescent="0.25">
      <c r="B30" t="s">
        <v>47</v>
      </c>
      <c r="C30">
        <v>24</v>
      </c>
      <c r="D30">
        <v>16</v>
      </c>
      <c r="E30">
        <v>22</v>
      </c>
      <c r="F30">
        <v>188</v>
      </c>
      <c r="G30">
        <v>68</v>
      </c>
      <c r="H30">
        <v>36.200000000000003</v>
      </c>
      <c r="I30">
        <v>11.75</v>
      </c>
      <c r="J30">
        <v>4.25</v>
      </c>
      <c r="K30">
        <v>0.11</v>
      </c>
      <c r="L30">
        <v>0.28999999999999998</v>
      </c>
      <c r="M30">
        <v>17.2</v>
      </c>
      <c r="N30">
        <v>5</v>
      </c>
      <c r="O30">
        <v>2</v>
      </c>
      <c r="P30">
        <v>2</v>
      </c>
      <c r="Q30">
        <v>19.600000000000001</v>
      </c>
      <c r="R30">
        <v>18.100000000000001</v>
      </c>
      <c r="S30">
        <v>0.1</v>
      </c>
      <c r="T30">
        <v>2.4</v>
      </c>
      <c r="U30">
        <v>1.9</v>
      </c>
      <c r="W30" t="s">
        <v>47</v>
      </c>
      <c r="X30">
        <v>24</v>
      </c>
      <c r="Y30">
        <v>16</v>
      </c>
      <c r="Z30">
        <v>280</v>
      </c>
      <c r="AA30">
        <v>17.5</v>
      </c>
      <c r="AB30">
        <v>189</v>
      </c>
      <c r="AC30">
        <v>33</v>
      </c>
      <c r="AD30">
        <v>21</v>
      </c>
      <c r="AE30">
        <v>13</v>
      </c>
      <c r="AF30">
        <v>17</v>
      </c>
      <c r="AG30">
        <v>7</v>
      </c>
      <c r="AH30">
        <v>33</v>
      </c>
      <c r="AI30">
        <v>2.06</v>
      </c>
      <c r="AJ30">
        <v>26</v>
      </c>
      <c r="AK30">
        <v>1</v>
      </c>
      <c r="AL30">
        <v>0</v>
      </c>
      <c r="AM30">
        <v>2</v>
      </c>
      <c r="AN30">
        <v>3</v>
      </c>
      <c r="AO30">
        <v>1</v>
      </c>
      <c r="AP30">
        <v>0</v>
      </c>
      <c r="AR30" t="s">
        <v>47</v>
      </c>
      <c r="AS30">
        <v>24</v>
      </c>
      <c r="AT30">
        <v>51.7</v>
      </c>
      <c r="AU30">
        <v>16</v>
      </c>
      <c r="AV30">
        <v>9785</v>
      </c>
      <c r="AW30">
        <v>1113</v>
      </c>
      <c r="AX30">
        <v>3751</v>
      </c>
      <c r="AY30">
        <v>4591</v>
      </c>
      <c r="AZ30">
        <v>2119</v>
      </c>
      <c r="BA30">
        <v>347</v>
      </c>
      <c r="BB30">
        <v>8995</v>
      </c>
      <c r="BC30">
        <v>159</v>
      </c>
      <c r="BD30">
        <v>271</v>
      </c>
      <c r="BE30">
        <v>58.7</v>
      </c>
      <c r="BF30">
        <v>174</v>
      </c>
      <c r="BG30">
        <v>6</v>
      </c>
      <c r="BH30">
        <v>6292</v>
      </c>
      <c r="BI30">
        <v>36122</v>
      </c>
      <c r="BJ30">
        <v>19229</v>
      </c>
      <c r="BK30">
        <v>644</v>
      </c>
      <c r="BL30">
        <v>197</v>
      </c>
      <c r="BM30">
        <v>71</v>
      </c>
      <c r="BN30">
        <v>176</v>
      </c>
      <c r="BO30">
        <v>216</v>
      </c>
      <c r="BP30">
        <v>7441</v>
      </c>
      <c r="BQ30">
        <v>6238</v>
      </c>
      <c r="BR30">
        <v>83.8</v>
      </c>
      <c r="BT30" t="s">
        <v>47</v>
      </c>
      <c r="BU30">
        <v>24</v>
      </c>
      <c r="BV30">
        <v>16</v>
      </c>
      <c r="BW30">
        <v>6238</v>
      </c>
      <c r="BX30">
        <v>7831</v>
      </c>
      <c r="BY30">
        <v>79.7</v>
      </c>
      <c r="BZ30">
        <v>141182</v>
      </c>
      <c r="CA30">
        <v>43177</v>
      </c>
      <c r="CB30">
        <v>1755</v>
      </c>
      <c r="CC30">
        <v>2101</v>
      </c>
      <c r="CD30">
        <v>83.5</v>
      </c>
      <c r="CE30">
        <v>3008</v>
      </c>
      <c r="CF30">
        <v>3431</v>
      </c>
      <c r="CG30">
        <v>87.7</v>
      </c>
      <c r="CH30">
        <v>1397</v>
      </c>
      <c r="CI30">
        <v>2038</v>
      </c>
      <c r="CJ30">
        <v>68.5</v>
      </c>
      <c r="CK30">
        <v>15</v>
      </c>
      <c r="CL30">
        <v>14.3</v>
      </c>
      <c r="CM30">
        <v>0.7</v>
      </c>
      <c r="CN30">
        <v>131</v>
      </c>
      <c r="CO30">
        <v>403</v>
      </c>
      <c r="CP30">
        <v>107</v>
      </c>
      <c r="CQ30">
        <v>33</v>
      </c>
      <c r="CR30">
        <v>503</v>
      </c>
      <c r="CT30" t="s">
        <v>47</v>
      </c>
      <c r="CU30">
        <v>24</v>
      </c>
      <c r="CV30">
        <v>26.3</v>
      </c>
      <c r="CW30">
        <v>51.7</v>
      </c>
      <c r="CX30">
        <v>16</v>
      </c>
      <c r="CY30">
        <v>176</v>
      </c>
      <c r="CZ30" s="3">
        <v>1440</v>
      </c>
      <c r="DA30">
        <v>16</v>
      </c>
      <c r="DB30">
        <v>22</v>
      </c>
      <c r="DC30">
        <v>15</v>
      </c>
      <c r="DD30">
        <v>2</v>
      </c>
      <c r="DE30">
        <v>2</v>
      </c>
      <c r="DF30">
        <v>29</v>
      </c>
      <c r="DG30">
        <v>1</v>
      </c>
      <c r="DH30">
        <v>1.37</v>
      </c>
      <c r="DI30">
        <v>0.94</v>
      </c>
      <c r="DJ30">
        <v>2.31</v>
      </c>
      <c r="DK30">
        <v>1.25</v>
      </c>
      <c r="DL30">
        <v>2.19</v>
      </c>
      <c r="DM30">
        <v>19.600000000000001</v>
      </c>
      <c r="DN30">
        <v>18.100000000000001</v>
      </c>
      <c r="DO30">
        <v>14.3</v>
      </c>
      <c r="DP30">
        <v>1.22</v>
      </c>
      <c r="DQ30">
        <v>0.89</v>
      </c>
      <c r="DR30">
        <v>2.12</v>
      </c>
      <c r="DS30">
        <v>1.1299999999999999</v>
      </c>
      <c r="DT30">
        <v>2.02</v>
      </c>
    </row>
    <row r="31" spans="2:124" x14ac:dyDescent="0.25">
      <c r="B31" t="s">
        <v>48</v>
      </c>
      <c r="C31">
        <v>28</v>
      </c>
      <c r="D31">
        <v>16</v>
      </c>
      <c r="E31">
        <v>22</v>
      </c>
      <c r="F31">
        <v>195</v>
      </c>
      <c r="G31">
        <v>77</v>
      </c>
      <c r="H31">
        <v>39.5</v>
      </c>
      <c r="I31">
        <v>12.19</v>
      </c>
      <c r="J31">
        <v>4.8099999999999996</v>
      </c>
      <c r="K31">
        <v>0.1</v>
      </c>
      <c r="L31">
        <v>0.25</v>
      </c>
      <c r="M31">
        <v>16.600000000000001</v>
      </c>
      <c r="N31">
        <v>9</v>
      </c>
      <c r="O31">
        <v>3</v>
      </c>
      <c r="P31">
        <v>4</v>
      </c>
      <c r="Q31">
        <v>25.7</v>
      </c>
      <c r="R31">
        <v>22.7</v>
      </c>
      <c r="S31">
        <v>0.12</v>
      </c>
      <c r="T31">
        <v>-3.7</v>
      </c>
      <c r="U31">
        <v>-3.7</v>
      </c>
      <c r="W31" t="s">
        <v>48</v>
      </c>
      <c r="X31">
        <v>28</v>
      </c>
      <c r="Y31">
        <v>16</v>
      </c>
      <c r="Z31">
        <v>322</v>
      </c>
      <c r="AA31">
        <v>20.12</v>
      </c>
      <c r="AB31">
        <v>243</v>
      </c>
      <c r="AC31">
        <v>23</v>
      </c>
      <c r="AD31">
        <v>15</v>
      </c>
      <c r="AE31">
        <v>16</v>
      </c>
      <c r="AF31">
        <v>19</v>
      </c>
      <c r="AG31">
        <v>6</v>
      </c>
      <c r="AH31">
        <v>40</v>
      </c>
      <c r="AI31">
        <v>2.5</v>
      </c>
      <c r="AJ31">
        <v>28</v>
      </c>
      <c r="AK31">
        <v>1</v>
      </c>
      <c r="AL31">
        <v>5</v>
      </c>
      <c r="AM31">
        <v>2</v>
      </c>
      <c r="AN31">
        <v>3</v>
      </c>
      <c r="AO31">
        <v>1</v>
      </c>
      <c r="AP31">
        <v>0</v>
      </c>
      <c r="AR31" t="s">
        <v>48</v>
      </c>
      <c r="AS31">
        <v>28</v>
      </c>
      <c r="AT31">
        <v>51.1</v>
      </c>
      <c r="AU31">
        <v>16</v>
      </c>
      <c r="AV31">
        <v>10246</v>
      </c>
      <c r="AW31">
        <v>1070</v>
      </c>
      <c r="AX31">
        <v>3461</v>
      </c>
      <c r="AY31">
        <v>4916</v>
      </c>
      <c r="AZ31">
        <v>2543</v>
      </c>
      <c r="BA31">
        <v>394</v>
      </c>
      <c r="BB31">
        <v>9429</v>
      </c>
      <c r="BC31">
        <v>171</v>
      </c>
      <c r="BD31">
        <v>290</v>
      </c>
      <c r="BE31">
        <v>59</v>
      </c>
      <c r="BF31">
        <v>185</v>
      </c>
      <c r="BG31">
        <v>18</v>
      </c>
      <c r="BH31">
        <v>6683</v>
      </c>
      <c r="BI31">
        <v>33065</v>
      </c>
      <c r="BJ31">
        <v>18219</v>
      </c>
      <c r="BK31">
        <v>661</v>
      </c>
      <c r="BL31">
        <v>212</v>
      </c>
      <c r="BM31">
        <v>63</v>
      </c>
      <c r="BN31">
        <v>257</v>
      </c>
      <c r="BO31">
        <v>209</v>
      </c>
      <c r="BP31">
        <v>7927</v>
      </c>
      <c r="BQ31">
        <v>6684</v>
      </c>
      <c r="BR31">
        <v>84.3</v>
      </c>
      <c r="BT31" t="s">
        <v>48</v>
      </c>
      <c r="BU31">
        <v>28</v>
      </c>
      <c r="BV31">
        <v>16</v>
      </c>
      <c r="BW31">
        <v>6684</v>
      </c>
      <c r="BX31">
        <v>8356</v>
      </c>
      <c r="BY31">
        <v>80</v>
      </c>
      <c r="BZ31">
        <v>133890</v>
      </c>
      <c r="CA31">
        <v>46085</v>
      </c>
      <c r="CB31">
        <v>2505</v>
      </c>
      <c r="CC31">
        <v>2888</v>
      </c>
      <c r="CD31">
        <v>86.7</v>
      </c>
      <c r="CE31">
        <v>3004</v>
      </c>
      <c r="CF31">
        <v>3444</v>
      </c>
      <c r="CG31">
        <v>87.2</v>
      </c>
      <c r="CH31">
        <v>1037</v>
      </c>
      <c r="CI31">
        <v>1673</v>
      </c>
      <c r="CJ31">
        <v>62</v>
      </c>
      <c r="CK31">
        <v>16</v>
      </c>
      <c r="CL31">
        <v>16.8</v>
      </c>
      <c r="CM31">
        <v>-0.8</v>
      </c>
      <c r="CN31">
        <v>145</v>
      </c>
      <c r="CO31">
        <v>480</v>
      </c>
      <c r="CP31">
        <v>142</v>
      </c>
      <c r="CQ31">
        <v>44</v>
      </c>
      <c r="CR31">
        <v>618</v>
      </c>
      <c r="CT31" t="s">
        <v>48</v>
      </c>
      <c r="CU31">
        <v>28</v>
      </c>
      <c r="CV31">
        <v>26.3</v>
      </c>
      <c r="CW31">
        <v>51.1</v>
      </c>
      <c r="CX31">
        <v>16</v>
      </c>
      <c r="CY31">
        <v>176</v>
      </c>
      <c r="CZ31" s="3">
        <v>1440</v>
      </c>
      <c r="DA31">
        <v>16</v>
      </c>
      <c r="DB31">
        <v>22</v>
      </c>
      <c r="DC31">
        <v>16</v>
      </c>
      <c r="DD31">
        <v>3</v>
      </c>
      <c r="DE31">
        <v>4</v>
      </c>
      <c r="DF31">
        <v>38</v>
      </c>
      <c r="DG31">
        <v>4</v>
      </c>
      <c r="DH31">
        <v>1.37</v>
      </c>
      <c r="DI31">
        <v>1</v>
      </c>
      <c r="DJ31">
        <v>2.37</v>
      </c>
      <c r="DK31">
        <v>1.19</v>
      </c>
      <c r="DL31">
        <v>2.19</v>
      </c>
      <c r="DM31">
        <v>25.7</v>
      </c>
      <c r="DN31">
        <v>22.7</v>
      </c>
      <c r="DO31">
        <v>16.8</v>
      </c>
      <c r="DP31">
        <v>1.61</v>
      </c>
      <c r="DQ31">
        <v>1.05</v>
      </c>
      <c r="DR31">
        <v>2.66</v>
      </c>
      <c r="DS31">
        <v>1.42</v>
      </c>
      <c r="DT31">
        <v>2.4700000000000002</v>
      </c>
    </row>
    <row r="32" spans="2:124" x14ac:dyDescent="0.25">
      <c r="B32" t="s">
        <v>49</v>
      </c>
      <c r="C32">
        <v>25</v>
      </c>
      <c r="D32">
        <v>16</v>
      </c>
      <c r="E32">
        <v>12</v>
      </c>
      <c r="F32">
        <v>136</v>
      </c>
      <c r="G32">
        <v>45</v>
      </c>
      <c r="H32">
        <v>33.1</v>
      </c>
      <c r="I32">
        <v>8.5</v>
      </c>
      <c r="J32">
        <v>2.81</v>
      </c>
      <c r="K32">
        <v>0.08</v>
      </c>
      <c r="L32">
        <v>0.24</v>
      </c>
      <c r="M32">
        <v>16.600000000000001</v>
      </c>
      <c r="N32">
        <v>1</v>
      </c>
      <c r="O32">
        <v>1</v>
      </c>
      <c r="P32">
        <v>1</v>
      </c>
      <c r="Q32">
        <v>14.5</v>
      </c>
      <c r="R32">
        <v>13.7</v>
      </c>
      <c r="S32">
        <v>0.1</v>
      </c>
      <c r="T32">
        <v>-2.5</v>
      </c>
      <c r="U32">
        <v>-2.7</v>
      </c>
      <c r="W32" t="s">
        <v>49</v>
      </c>
      <c r="X32">
        <v>25</v>
      </c>
      <c r="Y32">
        <v>16</v>
      </c>
      <c r="Z32">
        <v>204</v>
      </c>
      <c r="AA32">
        <v>12.75</v>
      </c>
      <c r="AB32">
        <v>136</v>
      </c>
      <c r="AC32">
        <v>29</v>
      </c>
      <c r="AD32">
        <v>12</v>
      </c>
      <c r="AE32">
        <v>13</v>
      </c>
      <c r="AF32">
        <v>14</v>
      </c>
      <c r="AG32">
        <v>0</v>
      </c>
      <c r="AH32">
        <v>21</v>
      </c>
      <c r="AI32">
        <v>1.31</v>
      </c>
      <c r="AJ32">
        <v>11</v>
      </c>
      <c r="AK32">
        <v>2</v>
      </c>
      <c r="AL32">
        <v>1</v>
      </c>
      <c r="AM32">
        <v>4</v>
      </c>
      <c r="AN32">
        <v>3</v>
      </c>
      <c r="AO32">
        <v>0</v>
      </c>
      <c r="AP32">
        <v>0</v>
      </c>
      <c r="AR32" t="s">
        <v>49</v>
      </c>
      <c r="AS32">
        <v>25</v>
      </c>
      <c r="AT32">
        <v>41.8</v>
      </c>
      <c r="AU32">
        <v>16</v>
      </c>
      <c r="AV32">
        <v>8776</v>
      </c>
      <c r="AW32">
        <v>1214</v>
      </c>
      <c r="AX32">
        <v>3675</v>
      </c>
      <c r="AY32">
        <v>3779</v>
      </c>
      <c r="AZ32">
        <v>1783</v>
      </c>
      <c r="BA32">
        <v>223</v>
      </c>
      <c r="BB32">
        <v>7977</v>
      </c>
      <c r="BC32">
        <v>122</v>
      </c>
      <c r="BD32">
        <v>225</v>
      </c>
      <c r="BE32">
        <v>54.2</v>
      </c>
      <c r="BF32">
        <v>137</v>
      </c>
      <c r="BG32">
        <v>4</v>
      </c>
      <c r="BH32">
        <v>4812</v>
      </c>
      <c r="BI32">
        <v>24260</v>
      </c>
      <c r="BJ32">
        <v>12233</v>
      </c>
      <c r="BK32">
        <v>398</v>
      </c>
      <c r="BL32">
        <v>124</v>
      </c>
      <c r="BM32">
        <v>26</v>
      </c>
      <c r="BN32">
        <v>236</v>
      </c>
      <c r="BO32">
        <v>165</v>
      </c>
      <c r="BP32">
        <v>6408</v>
      </c>
      <c r="BQ32">
        <v>5159</v>
      </c>
      <c r="BR32">
        <v>80.5</v>
      </c>
      <c r="BT32" t="s">
        <v>49</v>
      </c>
      <c r="BU32">
        <v>25</v>
      </c>
      <c r="BV32">
        <v>16</v>
      </c>
      <c r="BW32">
        <v>5159</v>
      </c>
      <c r="BX32">
        <v>6889</v>
      </c>
      <c r="BY32">
        <v>74.900000000000006</v>
      </c>
      <c r="BZ32">
        <v>109083</v>
      </c>
      <c r="CA32">
        <v>41801</v>
      </c>
      <c r="CB32">
        <v>1842</v>
      </c>
      <c r="CC32">
        <v>2208</v>
      </c>
      <c r="CD32">
        <v>83.4</v>
      </c>
      <c r="CE32">
        <v>2232</v>
      </c>
      <c r="CF32">
        <v>2677</v>
      </c>
      <c r="CG32">
        <v>83.4</v>
      </c>
      <c r="CH32">
        <v>970</v>
      </c>
      <c r="CI32">
        <v>1692</v>
      </c>
      <c r="CJ32">
        <v>57.3</v>
      </c>
      <c r="CK32">
        <v>9</v>
      </c>
      <c r="CL32">
        <v>8.9</v>
      </c>
      <c r="CM32">
        <v>0.1</v>
      </c>
      <c r="CN32">
        <v>99</v>
      </c>
      <c r="CO32">
        <v>326</v>
      </c>
      <c r="CP32">
        <v>78</v>
      </c>
      <c r="CQ32">
        <v>32</v>
      </c>
      <c r="CR32">
        <v>405</v>
      </c>
      <c r="CT32" t="s">
        <v>49</v>
      </c>
      <c r="CU32">
        <v>25</v>
      </c>
      <c r="CV32">
        <v>25.1</v>
      </c>
      <c r="CW32">
        <v>41.8</v>
      </c>
      <c r="CX32">
        <v>16</v>
      </c>
      <c r="CY32">
        <v>176</v>
      </c>
      <c r="CZ32" s="3">
        <v>1440</v>
      </c>
      <c r="DA32">
        <v>16</v>
      </c>
      <c r="DB32">
        <v>12</v>
      </c>
      <c r="DC32">
        <v>9</v>
      </c>
      <c r="DD32">
        <v>1</v>
      </c>
      <c r="DE32">
        <v>1</v>
      </c>
      <c r="DF32">
        <v>32</v>
      </c>
      <c r="DG32">
        <v>1</v>
      </c>
      <c r="DH32">
        <v>0.75</v>
      </c>
      <c r="DI32">
        <v>0.56000000000000005</v>
      </c>
      <c r="DJ32">
        <v>1.31</v>
      </c>
      <c r="DK32">
        <v>0.69</v>
      </c>
      <c r="DL32">
        <v>1.25</v>
      </c>
      <c r="DM32">
        <v>14.5</v>
      </c>
      <c r="DN32">
        <v>13.7</v>
      </c>
      <c r="DO32">
        <v>8.9</v>
      </c>
      <c r="DP32">
        <v>0.91</v>
      </c>
      <c r="DQ32">
        <v>0.56000000000000005</v>
      </c>
      <c r="DR32">
        <v>1.47</v>
      </c>
      <c r="DS32">
        <v>0.86</v>
      </c>
      <c r="DT32">
        <v>1.42</v>
      </c>
    </row>
    <row r="33" spans="2:124" x14ac:dyDescent="0.25">
      <c r="B33" t="s">
        <v>50</v>
      </c>
      <c r="C33">
        <v>23</v>
      </c>
      <c r="D33">
        <v>16</v>
      </c>
      <c r="E33">
        <v>29</v>
      </c>
      <c r="F33">
        <v>205</v>
      </c>
      <c r="G33">
        <v>75</v>
      </c>
      <c r="H33">
        <v>36.6</v>
      </c>
      <c r="I33">
        <v>12.81</v>
      </c>
      <c r="J33">
        <v>4.6900000000000004</v>
      </c>
      <c r="K33">
        <v>0.13</v>
      </c>
      <c r="L33">
        <v>0.36</v>
      </c>
      <c r="M33">
        <v>18</v>
      </c>
      <c r="N33">
        <v>7</v>
      </c>
      <c r="O33">
        <v>2</v>
      </c>
      <c r="P33">
        <v>2</v>
      </c>
      <c r="Q33">
        <v>20.6</v>
      </c>
      <c r="R33">
        <v>19.2</v>
      </c>
      <c r="S33">
        <v>0.1</v>
      </c>
      <c r="T33">
        <v>8.4</v>
      </c>
      <c r="U33">
        <v>7.8</v>
      </c>
      <c r="W33" t="s">
        <v>50</v>
      </c>
      <c r="X33">
        <v>23</v>
      </c>
      <c r="Y33">
        <v>16</v>
      </c>
      <c r="Z33">
        <v>336</v>
      </c>
      <c r="AA33">
        <v>21</v>
      </c>
      <c r="AB33">
        <v>236</v>
      </c>
      <c r="AC33">
        <v>37</v>
      </c>
      <c r="AD33">
        <v>24</v>
      </c>
      <c r="AE33">
        <v>19</v>
      </c>
      <c r="AF33">
        <v>14</v>
      </c>
      <c r="AG33">
        <v>6</v>
      </c>
      <c r="AH33">
        <v>49</v>
      </c>
      <c r="AI33">
        <v>3.06</v>
      </c>
      <c r="AJ33">
        <v>29</v>
      </c>
      <c r="AK33">
        <v>7</v>
      </c>
      <c r="AL33">
        <v>4</v>
      </c>
      <c r="AM33">
        <v>7</v>
      </c>
      <c r="AN33">
        <v>1</v>
      </c>
      <c r="AO33">
        <v>1</v>
      </c>
      <c r="AP33">
        <v>0</v>
      </c>
      <c r="AR33" t="s">
        <v>50</v>
      </c>
      <c r="AS33">
        <v>23</v>
      </c>
      <c r="AT33">
        <v>62.1</v>
      </c>
      <c r="AU33">
        <v>16</v>
      </c>
      <c r="AV33">
        <v>12387</v>
      </c>
      <c r="AW33">
        <v>1097</v>
      </c>
      <c r="AX33">
        <v>3924</v>
      </c>
      <c r="AY33">
        <v>6598</v>
      </c>
      <c r="AZ33">
        <v>2782</v>
      </c>
      <c r="BA33">
        <v>364</v>
      </c>
      <c r="BB33">
        <v>11618</v>
      </c>
      <c r="BC33">
        <v>205</v>
      </c>
      <c r="BD33">
        <v>338</v>
      </c>
      <c r="BE33">
        <v>60.7</v>
      </c>
      <c r="BF33">
        <v>217</v>
      </c>
      <c r="BG33">
        <v>14</v>
      </c>
      <c r="BH33">
        <v>8567</v>
      </c>
      <c r="BI33">
        <v>43319</v>
      </c>
      <c r="BJ33">
        <v>22708</v>
      </c>
      <c r="BK33">
        <v>821</v>
      </c>
      <c r="BL33">
        <v>258</v>
      </c>
      <c r="BM33">
        <v>68</v>
      </c>
      <c r="BN33">
        <v>237</v>
      </c>
      <c r="BO33">
        <v>203</v>
      </c>
      <c r="BP33">
        <v>10011</v>
      </c>
      <c r="BQ33">
        <v>8772</v>
      </c>
      <c r="BR33">
        <v>87.6</v>
      </c>
      <c r="BT33" t="s">
        <v>50</v>
      </c>
      <c r="BU33">
        <v>23</v>
      </c>
      <c r="BV33">
        <v>16</v>
      </c>
      <c r="BW33">
        <v>8772</v>
      </c>
      <c r="BX33">
        <v>10541</v>
      </c>
      <c r="BY33">
        <v>83.2</v>
      </c>
      <c r="BZ33">
        <v>178927</v>
      </c>
      <c r="CA33">
        <v>52653</v>
      </c>
      <c r="CB33">
        <v>3124</v>
      </c>
      <c r="CC33">
        <v>3518</v>
      </c>
      <c r="CD33">
        <v>88.8</v>
      </c>
      <c r="CE33">
        <v>4025</v>
      </c>
      <c r="CF33">
        <v>4489</v>
      </c>
      <c r="CG33">
        <v>89.7</v>
      </c>
      <c r="CH33">
        <v>1502</v>
      </c>
      <c r="CI33">
        <v>2193</v>
      </c>
      <c r="CJ33">
        <v>68.5</v>
      </c>
      <c r="CK33">
        <v>23</v>
      </c>
      <c r="CL33">
        <v>14.1</v>
      </c>
      <c r="CM33">
        <v>8.9</v>
      </c>
      <c r="CN33">
        <v>160</v>
      </c>
      <c r="CO33">
        <v>584</v>
      </c>
      <c r="CP33">
        <v>133</v>
      </c>
      <c r="CQ33">
        <v>39</v>
      </c>
      <c r="CR33">
        <v>625</v>
      </c>
      <c r="CT33" t="s">
        <v>50</v>
      </c>
      <c r="CU33">
        <v>23</v>
      </c>
      <c r="CV33">
        <v>26.4</v>
      </c>
      <c r="CW33">
        <v>62.1</v>
      </c>
      <c r="CX33">
        <v>16</v>
      </c>
      <c r="CY33">
        <v>176</v>
      </c>
      <c r="CZ33" s="3">
        <v>1440</v>
      </c>
      <c r="DA33">
        <v>16</v>
      </c>
      <c r="DB33">
        <v>29</v>
      </c>
      <c r="DC33">
        <v>23</v>
      </c>
      <c r="DD33">
        <v>2</v>
      </c>
      <c r="DE33">
        <v>2</v>
      </c>
      <c r="DF33">
        <v>28</v>
      </c>
      <c r="DG33">
        <v>0</v>
      </c>
      <c r="DH33">
        <v>1.81</v>
      </c>
      <c r="DI33">
        <v>1.44</v>
      </c>
      <c r="DJ33">
        <v>3.25</v>
      </c>
      <c r="DK33">
        <v>1.69</v>
      </c>
      <c r="DL33">
        <v>3.12</v>
      </c>
      <c r="DM33">
        <v>20.6</v>
      </c>
      <c r="DN33">
        <v>19.2</v>
      </c>
      <c r="DO33">
        <v>14.1</v>
      </c>
      <c r="DP33">
        <v>1.29</v>
      </c>
      <c r="DQ33">
        <v>0.88</v>
      </c>
      <c r="DR33">
        <v>2.17</v>
      </c>
      <c r="DS33">
        <v>1.2</v>
      </c>
      <c r="DT33">
        <v>2.08</v>
      </c>
    </row>
    <row r="34" spans="2:124" x14ac:dyDescent="0.25">
      <c r="B34" t="s">
        <v>51</v>
      </c>
      <c r="C34">
        <v>22</v>
      </c>
      <c r="D34">
        <v>16</v>
      </c>
      <c r="E34">
        <v>30</v>
      </c>
      <c r="F34">
        <v>205</v>
      </c>
      <c r="G34">
        <v>78</v>
      </c>
      <c r="H34">
        <v>38</v>
      </c>
      <c r="I34">
        <v>12.81</v>
      </c>
      <c r="J34">
        <v>4.87</v>
      </c>
      <c r="K34">
        <v>0.11</v>
      </c>
      <c r="L34">
        <v>0.28999999999999998</v>
      </c>
      <c r="M34">
        <v>16.600000000000001</v>
      </c>
      <c r="N34">
        <v>5</v>
      </c>
      <c r="O34">
        <v>7</v>
      </c>
      <c r="P34">
        <v>7</v>
      </c>
      <c r="Q34">
        <v>28.4</v>
      </c>
      <c r="R34">
        <v>23.2</v>
      </c>
      <c r="S34">
        <v>0.12</v>
      </c>
      <c r="T34">
        <v>1.6</v>
      </c>
      <c r="U34">
        <v>-0.2</v>
      </c>
      <c r="W34" t="s">
        <v>51</v>
      </c>
      <c r="X34">
        <v>22</v>
      </c>
      <c r="Y34">
        <v>16</v>
      </c>
      <c r="Z34">
        <v>317</v>
      </c>
      <c r="AA34">
        <v>19.809999999999999</v>
      </c>
      <c r="AB34">
        <v>215</v>
      </c>
      <c r="AC34">
        <v>36</v>
      </c>
      <c r="AD34">
        <v>13</v>
      </c>
      <c r="AE34">
        <v>25</v>
      </c>
      <c r="AF34">
        <v>23</v>
      </c>
      <c r="AG34">
        <v>5</v>
      </c>
      <c r="AH34">
        <v>48</v>
      </c>
      <c r="AI34">
        <v>3</v>
      </c>
      <c r="AJ34">
        <v>29</v>
      </c>
      <c r="AK34">
        <v>3</v>
      </c>
      <c r="AL34">
        <v>0</v>
      </c>
      <c r="AM34">
        <v>7</v>
      </c>
      <c r="AN34">
        <v>7</v>
      </c>
      <c r="AO34">
        <v>2</v>
      </c>
      <c r="AP34">
        <v>0</v>
      </c>
      <c r="AR34" t="s">
        <v>51</v>
      </c>
      <c r="AS34">
        <v>22</v>
      </c>
      <c r="AT34">
        <v>52.3</v>
      </c>
      <c r="AU34">
        <v>16</v>
      </c>
      <c r="AV34">
        <v>10745</v>
      </c>
      <c r="AW34">
        <v>1210</v>
      </c>
      <c r="AX34">
        <v>3927</v>
      </c>
      <c r="AY34">
        <v>5289</v>
      </c>
      <c r="AZ34">
        <v>2175</v>
      </c>
      <c r="BA34">
        <v>383</v>
      </c>
      <c r="BB34">
        <v>9955</v>
      </c>
      <c r="BC34">
        <v>138</v>
      </c>
      <c r="BD34">
        <v>220</v>
      </c>
      <c r="BE34">
        <v>62.7</v>
      </c>
      <c r="BF34">
        <v>143</v>
      </c>
      <c r="BG34">
        <v>7</v>
      </c>
      <c r="BH34">
        <v>6608</v>
      </c>
      <c r="BI34">
        <v>33048</v>
      </c>
      <c r="BJ34">
        <v>18408</v>
      </c>
      <c r="BK34">
        <v>709</v>
      </c>
      <c r="BL34">
        <v>179</v>
      </c>
      <c r="BM34">
        <v>77</v>
      </c>
      <c r="BN34">
        <v>196</v>
      </c>
      <c r="BO34">
        <v>187</v>
      </c>
      <c r="BP34">
        <v>8161</v>
      </c>
      <c r="BQ34">
        <v>7121</v>
      </c>
      <c r="BR34">
        <v>87.3</v>
      </c>
      <c r="BT34" t="s">
        <v>51</v>
      </c>
      <c r="BU34">
        <v>22</v>
      </c>
      <c r="BV34">
        <v>16</v>
      </c>
      <c r="BW34">
        <v>7121</v>
      </c>
      <c r="BX34">
        <v>8811</v>
      </c>
      <c r="BY34">
        <v>80.8</v>
      </c>
      <c r="BZ34">
        <v>137054</v>
      </c>
      <c r="CA34">
        <v>45409</v>
      </c>
      <c r="CB34">
        <v>2892</v>
      </c>
      <c r="CC34">
        <v>3300</v>
      </c>
      <c r="CD34">
        <v>87.6</v>
      </c>
      <c r="CE34">
        <v>3081</v>
      </c>
      <c r="CF34">
        <v>3540</v>
      </c>
      <c r="CG34">
        <v>87</v>
      </c>
      <c r="CH34">
        <v>1005</v>
      </c>
      <c r="CI34">
        <v>1614</v>
      </c>
      <c r="CJ34">
        <v>62.3</v>
      </c>
      <c r="CK34">
        <v>17</v>
      </c>
      <c r="CL34">
        <v>16.100000000000001</v>
      </c>
      <c r="CM34">
        <v>0.9</v>
      </c>
      <c r="CN34">
        <v>145</v>
      </c>
      <c r="CO34">
        <v>434</v>
      </c>
      <c r="CP34">
        <v>116</v>
      </c>
      <c r="CQ34">
        <v>21</v>
      </c>
      <c r="CR34">
        <v>587</v>
      </c>
      <c r="CT34" t="s">
        <v>51</v>
      </c>
      <c r="CU34">
        <v>22</v>
      </c>
      <c r="CV34">
        <v>27.6</v>
      </c>
      <c r="CW34">
        <v>52.3</v>
      </c>
      <c r="CX34">
        <v>16</v>
      </c>
      <c r="CY34">
        <v>176</v>
      </c>
      <c r="CZ34" s="3">
        <v>1440</v>
      </c>
      <c r="DA34">
        <v>16</v>
      </c>
      <c r="DB34">
        <v>30</v>
      </c>
      <c r="DC34">
        <v>17</v>
      </c>
      <c r="DD34">
        <v>7</v>
      </c>
      <c r="DE34">
        <v>7</v>
      </c>
      <c r="DF34">
        <v>32</v>
      </c>
      <c r="DG34">
        <v>1</v>
      </c>
      <c r="DH34">
        <v>1.87</v>
      </c>
      <c r="DI34">
        <v>1.06</v>
      </c>
      <c r="DJ34">
        <v>2.94</v>
      </c>
      <c r="DK34">
        <v>1.44</v>
      </c>
      <c r="DL34">
        <v>2.5</v>
      </c>
      <c r="DM34">
        <v>28.4</v>
      </c>
      <c r="DN34">
        <v>23.2</v>
      </c>
      <c r="DO34">
        <v>16.100000000000001</v>
      </c>
      <c r="DP34">
        <v>1.78</v>
      </c>
      <c r="DQ34">
        <v>1</v>
      </c>
      <c r="DR34">
        <v>2.78</v>
      </c>
      <c r="DS34">
        <v>1.45</v>
      </c>
      <c r="DT34">
        <v>2.4500000000000002</v>
      </c>
    </row>
    <row r="35" spans="2:124" x14ac:dyDescent="0.25">
      <c r="B35" t="s">
        <v>52</v>
      </c>
      <c r="C35">
        <v>28</v>
      </c>
      <c r="D35">
        <v>16</v>
      </c>
      <c r="E35">
        <v>15</v>
      </c>
      <c r="F35">
        <v>170</v>
      </c>
      <c r="G35">
        <v>50</v>
      </c>
      <c r="H35">
        <v>29.4</v>
      </c>
      <c r="I35">
        <v>10.62</v>
      </c>
      <c r="J35">
        <v>3.12</v>
      </c>
      <c r="K35">
        <v>0.08</v>
      </c>
      <c r="L35">
        <v>0.26</v>
      </c>
      <c r="M35">
        <v>17.100000000000001</v>
      </c>
      <c r="N35">
        <v>5</v>
      </c>
      <c r="O35">
        <v>2</v>
      </c>
      <c r="P35">
        <v>2</v>
      </c>
      <c r="Q35">
        <v>20.9</v>
      </c>
      <c r="R35">
        <v>19.399999999999999</v>
      </c>
      <c r="S35">
        <v>0.12</v>
      </c>
      <c r="T35">
        <v>-5.9</v>
      </c>
      <c r="U35">
        <v>-6.4</v>
      </c>
      <c r="W35" t="s">
        <v>52</v>
      </c>
      <c r="X35">
        <v>28</v>
      </c>
      <c r="Y35">
        <v>16</v>
      </c>
      <c r="Z35">
        <v>264</v>
      </c>
      <c r="AA35">
        <v>16.5</v>
      </c>
      <c r="AB35">
        <v>196</v>
      </c>
      <c r="AC35">
        <v>23</v>
      </c>
      <c r="AD35">
        <v>17</v>
      </c>
      <c r="AE35">
        <v>10</v>
      </c>
      <c r="AF35">
        <v>14</v>
      </c>
      <c r="AG35">
        <v>4</v>
      </c>
      <c r="AH35">
        <v>26</v>
      </c>
      <c r="AI35">
        <v>1.62</v>
      </c>
      <c r="AJ35">
        <v>19</v>
      </c>
      <c r="AK35">
        <v>2</v>
      </c>
      <c r="AL35">
        <v>0</v>
      </c>
      <c r="AM35">
        <v>3</v>
      </c>
      <c r="AN35">
        <v>2</v>
      </c>
      <c r="AO35">
        <v>0</v>
      </c>
      <c r="AP35">
        <v>0</v>
      </c>
      <c r="AR35" t="s">
        <v>52</v>
      </c>
      <c r="AS35">
        <v>28</v>
      </c>
      <c r="AT35">
        <v>39.9</v>
      </c>
      <c r="AU35">
        <v>16</v>
      </c>
      <c r="AV35">
        <v>8630</v>
      </c>
      <c r="AW35">
        <v>1134</v>
      </c>
      <c r="AX35">
        <v>3253</v>
      </c>
      <c r="AY35">
        <v>3973</v>
      </c>
      <c r="AZ35">
        <v>1905</v>
      </c>
      <c r="BA35">
        <v>281</v>
      </c>
      <c r="BB35">
        <v>7840</v>
      </c>
      <c r="BC35">
        <v>134</v>
      </c>
      <c r="BD35">
        <v>230</v>
      </c>
      <c r="BE35">
        <v>58.3</v>
      </c>
      <c r="BF35">
        <v>147</v>
      </c>
      <c r="BG35">
        <v>8</v>
      </c>
      <c r="BH35">
        <v>4914</v>
      </c>
      <c r="BI35">
        <v>25286</v>
      </c>
      <c r="BJ35">
        <v>13963</v>
      </c>
      <c r="BK35">
        <v>467</v>
      </c>
      <c r="BL35">
        <v>146</v>
      </c>
      <c r="BM35">
        <v>46</v>
      </c>
      <c r="BN35">
        <v>208</v>
      </c>
      <c r="BO35">
        <v>191</v>
      </c>
      <c r="BP35">
        <v>6223</v>
      </c>
      <c r="BQ35">
        <v>4963</v>
      </c>
      <c r="BR35">
        <v>79.8</v>
      </c>
      <c r="BT35" t="s">
        <v>52</v>
      </c>
      <c r="BU35">
        <v>28</v>
      </c>
      <c r="BV35">
        <v>16</v>
      </c>
      <c r="BW35">
        <v>4963</v>
      </c>
      <c r="BX35">
        <v>6731</v>
      </c>
      <c r="BY35">
        <v>73.7</v>
      </c>
      <c r="BZ35">
        <v>100614</v>
      </c>
      <c r="CA35">
        <v>37837</v>
      </c>
      <c r="CB35">
        <v>1825</v>
      </c>
      <c r="CC35">
        <v>2210</v>
      </c>
      <c r="CD35">
        <v>82.6</v>
      </c>
      <c r="CE35">
        <v>2245</v>
      </c>
      <c r="CF35">
        <v>2740</v>
      </c>
      <c r="CG35">
        <v>81.900000000000006</v>
      </c>
      <c r="CH35">
        <v>817</v>
      </c>
      <c r="CI35">
        <v>1504</v>
      </c>
      <c r="CJ35">
        <v>54.3</v>
      </c>
      <c r="CK35">
        <v>10</v>
      </c>
      <c r="CL35">
        <v>16</v>
      </c>
      <c r="CM35">
        <v>-6</v>
      </c>
      <c r="CN35">
        <v>130</v>
      </c>
      <c r="CO35">
        <v>336</v>
      </c>
      <c r="CP35">
        <v>92</v>
      </c>
      <c r="CQ35">
        <v>26</v>
      </c>
      <c r="CR35">
        <v>472</v>
      </c>
      <c r="CT35" t="s">
        <v>52</v>
      </c>
      <c r="CU35">
        <v>28</v>
      </c>
      <c r="CV35">
        <v>25.9</v>
      </c>
      <c r="CW35">
        <v>39.9</v>
      </c>
      <c r="CX35">
        <v>16</v>
      </c>
      <c r="CY35">
        <v>176</v>
      </c>
      <c r="CZ35" s="3">
        <v>1440</v>
      </c>
      <c r="DA35">
        <v>16</v>
      </c>
      <c r="DB35">
        <v>15</v>
      </c>
      <c r="DC35">
        <v>10</v>
      </c>
      <c r="DD35">
        <v>2</v>
      </c>
      <c r="DE35">
        <v>2</v>
      </c>
      <c r="DF35">
        <v>33</v>
      </c>
      <c r="DG35">
        <v>1</v>
      </c>
      <c r="DH35">
        <v>0.94</v>
      </c>
      <c r="DI35">
        <v>0.62</v>
      </c>
      <c r="DJ35">
        <v>1.56</v>
      </c>
      <c r="DK35">
        <v>0.81</v>
      </c>
      <c r="DL35">
        <v>1.44</v>
      </c>
      <c r="DM35">
        <v>20.9</v>
      </c>
      <c r="DN35">
        <v>19.399999999999999</v>
      </c>
      <c r="DO35">
        <v>16</v>
      </c>
      <c r="DP35">
        <v>1.31</v>
      </c>
      <c r="DQ35">
        <v>1</v>
      </c>
      <c r="DR35">
        <v>2.31</v>
      </c>
      <c r="DS35">
        <v>1.21</v>
      </c>
      <c r="DT35">
        <v>2.2200000000000002</v>
      </c>
    </row>
    <row r="36" spans="2:124" x14ac:dyDescent="0.25">
      <c r="B36" t="s">
        <v>53</v>
      </c>
      <c r="C36">
        <v>23</v>
      </c>
      <c r="D36">
        <v>16</v>
      </c>
      <c r="E36">
        <v>27</v>
      </c>
      <c r="F36">
        <v>232</v>
      </c>
      <c r="G36">
        <v>83</v>
      </c>
      <c r="H36">
        <v>35.799999999999997</v>
      </c>
      <c r="I36">
        <v>14.5</v>
      </c>
      <c r="J36">
        <v>5.19</v>
      </c>
      <c r="K36">
        <v>0.09</v>
      </c>
      <c r="L36">
        <v>0.27</v>
      </c>
      <c r="M36">
        <v>16.2</v>
      </c>
      <c r="N36">
        <v>6</v>
      </c>
      <c r="O36">
        <v>5</v>
      </c>
      <c r="P36">
        <v>7</v>
      </c>
      <c r="Q36">
        <v>30</v>
      </c>
      <c r="R36">
        <v>24.7</v>
      </c>
      <c r="S36">
        <v>0.11</v>
      </c>
      <c r="T36">
        <v>-3</v>
      </c>
      <c r="U36">
        <v>-2.7</v>
      </c>
      <c r="W36" t="s">
        <v>53</v>
      </c>
      <c r="X36">
        <v>23</v>
      </c>
      <c r="Y36">
        <v>16</v>
      </c>
      <c r="Z36">
        <v>394</v>
      </c>
      <c r="AA36">
        <v>24.62</v>
      </c>
      <c r="AB36">
        <v>296</v>
      </c>
      <c r="AC36">
        <v>28</v>
      </c>
      <c r="AD36">
        <v>23</v>
      </c>
      <c r="AE36">
        <v>23</v>
      </c>
      <c r="AF36">
        <v>19</v>
      </c>
      <c r="AG36">
        <v>5</v>
      </c>
      <c r="AH36">
        <v>45</v>
      </c>
      <c r="AI36">
        <v>2.81</v>
      </c>
      <c r="AJ36">
        <v>32</v>
      </c>
      <c r="AK36">
        <v>0</v>
      </c>
      <c r="AL36">
        <v>4</v>
      </c>
      <c r="AM36">
        <v>4</v>
      </c>
      <c r="AN36">
        <v>4</v>
      </c>
      <c r="AO36">
        <v>1</v>
      </c>
      <c r="AP36">
        <v>0</v>
      </c>
      <c r="AR36" t="s">
        <v>53</v>
      </c>
      <c r="AS36">
        <v>23</v>
      </c>
      <c r="AT36">
        <v>57.6</v>
      </c>
      <c r="AU36">
        <v>16</v>
      </c>
      <c r="AV36">
        <v>11553</v>
      </c>
      <c r="AW36">
        <v>979</v>
      </c>
      <c r="AX36">
        <v>3288</v>
      </c>
      <c r="AY36">
        <v>6158</v>
      </c>
      <c r="AZ36">
        <v>2804</v>
      </c>
      <c r="BA36">
        <v>452</v>
      </c>
      <c r="BB36">
        <v>10813</v>
      </c>
      <c r="BC36">
        <v>157</v>
      </c>
      <c r="BD36">
        <v>263</v>
      </c>
      <c r="BE36">
        <v>59.7</v>
      </c>
      <c r="BF36">
        <v>176</v>
      </c>
      <c r="BG36">
        <v>6</v>
      </c>
      <c r="BH36">
        <v>7458</v>
      </c>
      <c r="BI36">
        <v>35670</v>
      </c>
      <c r="BJ36">
        <v>19336</v>
      </c>
      <c r="BK36">
        <v>821</v>
      </c>
      <c r="BL36">
        <v>228</v>
      </c>
      <c r="BM36">
        <v>65</v>
      </c>
      <c r="BN36">
        <v>198</v>
      </c>
      <c r="BO36">
        <v>218</v>
      </c>
      <c r="BP36">
        <v>9309</v>
      </c>
      <c r="BQ36">
        <v>7948</v>
      </c>
      <c r="BR36">
        <v>85.4</v>
      </c>
      <c r="BT36" t="s">
        <v>53</v>
      </c>
      <c r="BU36">
        <v>23</v>
      </c>
      <c r="BV36">
        <v>16</v>
      </c>
      <c r="BW36">
        <v>7948</v>
      </c>
      <c r="BX36">
        <v>9723</v>
      </c>
      <c r="BY36">
        <v>81.7</v>
      </c>
      <c r="BZ36">
        <v>150087</v>
      </c>
      <c r="CA36">
        <v>48535</v>
      </c>
      <c r="CB36">
        <v>3269</v>
      </c>
      <c r="CC36">
        <v>3720</v>
      </c>
      <c r="CD36">
        <v>87.9</v>
      </c>
      <c r="CE36">
        <v>3494</v>
      </c>
      <c r="CF36">
        <v>4018</v>
      </c>
      <c r="CG36">
        <v>87</v>
      </c>
      <c r="CH36">
        <v>1044</v>
      </c>
      <c r="CI36">
        <v>1619</v>
      </c>
      <c r="CJ36">
        <v>64.5</v>
      </c>
      <c r="CK36">
        <v>18</v>
      </c>
      <c r="CL36">
        <v>19.399999999999999</v>
      </c>
      <c r="CM36">
        <v>-1.4</v>
      </c>
      <c r="CN36">
        <v>180</v>
      </c>
      <c r="CO36">
        <v>586</v>
      </c>
      <c r="CP36">
        <v>175</v>
      </c>
      <c r="CQ36">
        <v>40</v>
      </c>
      <c r="CR36">
        <v>730</v>
      </c>
      <c r="CT36" t="s">
        <v>53</v>
      </c>
      <c r="CU36">
        <v>23</v>
      </c>
      <c r="CV36">
        <v>25.5</v>
      </c>
      <c r="CW36">
        <v>57.6</v>
      </c>
      <c r="CX36">
        <v>16</v>
      </c>
      <c r="CY36">
        <v>176</v>
      </c>
      <c r="CZ36" s="3">
        <v>1440</v>
      </c>
      <c r="DA36">
        <v>16</v>
      </c>
      <c r="DB36">
        <v>27</v>
      </c>
      <c r="DC36">
        <v>18</v>
      </c>
      <c r="DD36">
        <v>5</v>
      </c>
      <c r="DE36">
        <v>7</v>
      </c>
      <c r="DF36">
        <v>26</v>
      </c>
      <c r="DG36">
        <v>0</v>
      </c>
      <c r="DH36">
        <v>1.69</v>
      </c>
      <c r="DI36">
        <v>1.1299999999999999</v>
      </c>
      <c r="DJ36">
        <v>2.81</v>
      </c>
      <c r="DK36">
        <v>1.37</v>
      </c>
      <c r="DL36">
        <v>2.5</v>
      </c>
      <c r="DM36">
        <v>30</v>
      </c>
      <c r="DN36">
        <v>24.7</v>
      </c>
      <c r="DO36">
        <v>19.399999999999999</v>
      </c>
      <c r="DP36">
        <v>1.87</v>
      </c>
      <c r="DQ36">
        <v>1.21</v>
      </c>
      <c r="DR36">
        <v>3.09</v>
      </c>
      <c r="DS36">
        <v>1.55</v>
      </c>
      <c r="DT36">
        <v>2.76</v>
      </c>
    </row>
    <row r="37" spans="2:124" x14ac:dyDescent="0.25">
      <c r="B37" t="s">
        <v>54</v>
      </c>
      <c r="C37">
        <v>30</v>
      </c>
      <c r="D37">
        <v>16</v>
      </c>
      <c r="E37">
        <v>12</v>
      </c>
      <c r="F37">
        <v>171</v>
      </c>
      <c r="G37">
        <v>44</v>
      </c>
      <c r="H37">
        <v>25.7</v>
      </c>
      <c r="I37">
        <v>10.69</v>
      </c>
      <c r="J37">
        <v>2.75</v>
      </c>
      <c r="K37">
        <v>7.0000000000000007E-2</v>
      </c>
      <c r="L37">
        <v>0.27</v>
      </c>
      <c r="M37">
        <v>17.600000000000001</v>
      </c>
      <c r="N37">
        <v>6</v>
      </c>
      <c r="O37">
        <v>0</v>
      </c>
      <c r="P37">
        <v>1</v>
      </c>
      <c r="Q37">
        <v>13.1</v>
      </c>
      <c r="R37">
        <v>12.3</v>
      </c>
      <c r="S37">
        <v>7.0000000000000007E-2</v>
      </c>
      <c r="T37">
        <v>-2.1</v>
      </c>
      <c r="U37">
        <v>-1.3</v>
      </c>
      <c r="W37" t="s">
        <v>54</v>
      </c>
      <c r="X37">
        <v>30</v>
      </c>
      <c r="Y37">
        <v>16</v>
      </c>
      <c r="Z37">
        <v>248</v>
      </c>
      <c r="AA37">
        <v>16.53</v>
      </c>
      <c r="AB37">
        <v>172</v>
      </c>
      <c r="AC37">
        <v>31</v>
      </c>
      <c r="AD37">
        <v>7</v>
      </c>
      <c r="AE37">
        <v>18</v>
      </c>
      <c r="AF37">
        <v>16</v>
      </c>
      <c r="AG37">
        <v>4</v>
      </c>
      <c r="AH37">
        <v>21</v>
      </c>
      <c r="AI37">
        <v>1.4</v>
      </c>
      <c r="AJ37">
        <v>13</v>
      </c>
      <c r="AK37">
        <v>2</v>
      </c>
      <c r="AL37">
        <v>1</v>
      </c>
      <c r="AM37">
        <v>1</v>
      </c>
      <c r="AN37">
        <v>2</v>
      </c>
      <c r="AO37">
        <v>2</v>
      </c>
      <c r="AP37">
        <v>0</v>
      </c>
      <c r="AR37" t="s">
        <v>54</v>
      </c>
      <c r="AS37">
        <v>30</v>
      </c>
      <c r="AT37">
        <v>44.9</v>
      </c>
      <c r="AU37">
        <v>16</v>
      </c>
      <c r="AV37">
        <v>8435</v>
      </c>
      <c r="AW37">
        <v>1081</v>
      </c>
      <c r="AX37">
        <v>3292</v>
      </c>
      <c r="AY37">
        <v>3967</v>
      </c>
      <c r="AZ37">
        <v>1673</v>
      </c>
      <c r="BA37">
        <v>260</v>
      </c>
      <c r="BB37">
        <v>7678</v>
      </c>
      <c r="BC37">
        <v>155</v>
      </c>
      <c r="BD37">
        <v>271</v>
      </c>
      <c r="BE37">
        <v>57.2</v>
      </c>
      <c r="BF37">
        <v>171</v>
      </c>
      <c r="BG37">
        <v>9</v>
      </c>
      <c r="BH37">
        <v>4992</v>
      </c>
      <c r="BI37">
        <v>25157</v>
      </c>
      <c r="BJ37">
        <v>12845</v>
      </c>
      <c r="BK37">
        <v>452</v>
      </c>
      <c r="BL37">
        <v>140</v>
      </c>
      <c r="BM37">
        <v>34</v>
      </c>
      <c r="BN37">
        <v>217</v>
      </c>
      <c r="BO37">
        <v>203</v>
      </c>
      <c r="BP37">
        <v>6113</v>
      </c>
      <c r="BQ37">
        <v>5039</v>
      </c>
      <c r="BR37">
        <v>82.4</v>
      </c>
      <c r="BT37" t="s">
        <v>54</v>
      </c>
      <c r="BU37">
        <v>30</v>
      </c>
      <c r="BV37">
        <v>16</v>
      </c>
      <c r="BW37">
        <v>5039</v>
      </c>
      <c r="BX37">
        <v>6572</v>
      </c>
      <c r="BY37">
        <v>76.7</v>
      </c>
      <c r="BZ37">
        <v>100726</v>
      </c>
      <c r="CA37">
        <v>35652</v>
      </c>
      <c r="CB37">
        <v>1949</v>
      </c>
      <c r="CC37">
        <v>2289</v>
      </c>
      <c r="CD37">
        <v>85.1</v>
      </c>
      <c r="CE37">
        <v>2170</v>
      </c>
      <c r="CF37">
        <v>2547</v>
      </c>
      <c r="CG37">
        <v>85.2</v>
      </c>
      <c r="CH37">
        <v>813</v>
      </c>
      <c r="CI37">
        <v>1430</v>
      </c>
      <c r="CJ37">
        <v>56.9</v>
      </c>
      <c r="CK37">
        <v>9</v>
      </c>
      <c r="CL37">
        <v>8.8000000000000007</v>
      </c>
      <c r="CM37">
        <v>-0.8</v>
      </c>
      <c r="CN37">
        <v>114</v>
      </c>
      <c r="CO37">
        <v>301</v>
      </c>
      <c r="CP37">
        <v>88</v>
      </c>
      <c r="CQ37">
        <v>19</v>
      </c>
      <c r="CR37">
        <v>413</v>
      </c>
      <c r="CT37" t="s">
        <v>54</v>
      </c>
      <c r="CU37">
        <v>30</v>
      </c>
      <c r="CV37">
        <v>26.6</v>
      </c>
      <c r="CW37">
        <v>44.9</v>
      </c>
      <c r="CX37">
        <v>16</v>
      </c>
      <c r="CY37">
        <v>176</v>
      </c>
      <c r="CZ37" s="3">
        <v>1440</v>
      </c>
      <c r="DA37">
        <v>16</v>
      </c>
      <c r="DB37">
        <v>12</v>
      </c>
      <c r="DC37">
        <v>9</v>
      </c>
      <c r="DD37">
        <v>0</v>
      </c>
      <c r="DE37">
        <v>1</v>
      </c>
      <c r="DF37">
        <v>41</v>
      </c>
      <c r="DG37">
        <v>1</v>
      </c>
      <c r="DH37">
        <v>0.75</v>
      </c>
      <c r="DI37">
        <v>0.56000000000000005</v>
      </c>
      <c r="DJ37">
        <v>1.31</v>
      </c>
      <c r="DK37">
        <v>0.75</v>
      </c>
      <c r="DL37">
        <v>1.31</v>
      </c>
      <c r="DM37">
        <v>13.1</v>
      </c>
      <c r="DN37">
        <v>12.3</v>
      </c>
      <c r="DO37">
        <v>8.8000000000000007</v>
      </c>
      <c r="DP37">
        <v>0.87</v>
      </c>
      <c r="DQ37">
        <v>0.59</v>
      </c>
      <c r="DR37">
        <v>1.46</v>
      </c>
      <c r="DS37">
        <v>0.82</v>
      </c>
      <c r="DT37">
        <v>1.41</v>
      </c>
    </row>
    <row r="38" spans="2:124" x14ac:dyDescent="0.25">
      <c r="B38" t="s">
        <v>55</v>
      </c>
      <c r="C38">
        <v>24</v>
      </c>
      <c r="D38">
        <v>16</v>
      </c>
      <c r="E38">
        <v>32</v>
      </c>
      <c r="F38">
        <v>239</v>
      </c>
      <c r="G38">
        <v>82</v>
      </c>
      <c r="H38">
        <v>34.299999999999997</v>
      </c>
      <c r="I38">
        <v>14.94</v>
      </c>
      <c r="J38">
        <v>5.12</v>
      </c>
      <c r="K38">
        <v>0.11</v>
      </c>
      <c r="L38">
        <v>0.32</v>
      </c>
      <c r="M38">
        <v>16.8</v>
      </c>
      <c r="N38">
        <v>8</v>
      </c>
      <c r="O38">
        <v>6</v>
      </c>
      <c r="P38">
        <v>6</v>
      </c>
      <c r="Q38">
        <v>32.6</v>
      </c>
      <c r="R38">
        <v>28.1</v>
      </c>
      <c r="S38">
        <v>0.12</v>
      </c>
      <c r="T38">
        <v>-0.6</v>
      </c>
      <c r="U38">
        <v>-2.1</v>
      </c>
      <c r="W38" t="s">
        <v>55</v>
      </c>
      <c r="X38">
        <v>24</v>
      </c>
      <c r="Y38">
        <v>16</v>
      </c>
      <c r="Z38">
        <v>400</v>
      </c>
      <c r="AA38">
        <v>25</v>
      </c>
      <c r="AB38">
        <v>277</v>
      </c>
      <c r="AC38">
        <v>36</v>
      </c>
      <c r="AD38">
        <v>23</v>
      </c>
      <c r="AE38">
        <v>25</v>
      </c>
      <c r="AF38">
        <v>26</v>
      </c>
      <c r="AG38">
        <v>13</v>
      </c>
      <c r="AH38">
        <v>54</v>
      </c>
      <c r="AI38">
        <v>3.38</v>
      </c>
      <c r="AJ38">
        <v>32</v>
      </c>
      <c r="AK38">
        <v>3</v>
      </c>
      <c r="AL38">
        <v>5</v>
      </c>
      <c r="AM38">
        <v>3</v>
      </c>
      <c r="AN38">
        <v>7</v>
      </c>
      <c r="AO38">
        <v>4</v>
      </c>
      <c r="AP38">
        <v>0</v>
      </c>
      <c r="AR38" t="s">
        <v>55</v>
      </c>
      <c r="AS38">
        <v>24</v>
      </c>
      <c r="AT38">
        <v>50.1</v>
      </c>
      <c r="AU38">
        <v>16</v>
      </c>
      <c r="AV38">
        <v>10048</v>
      </c>
      <c r="AW38">
        <v>1256</v>
      </c>
      <c r="AX38">
        <v>3555</v>
      </c>
      <c r="AY38">
        <v>4708</v>
      </c>
      <c r="AZ38">
        <v>2404</v>
      </c>
      <c r="BA38">
        <v>429</v>
      </c>
      <c r="BB38">
        <v>9238</v>
      </c>
      <c r="BC38">
        <v>234</v>
      </c>
      <c r="BD38">
        <v>363</v>
      </c>
      <c r="BE38">
        <v>64.5</v>
      </c>
      <c r="BF38">
        <v>249</v>
      </c>
      <c r="BG38">
        <v>16</v>
      </c>
      <c r="BH38">
        <v>6384</v>
      </c>
      <c r="BI38">
        <v>33385</v>
      </c>
      <c r="BJ38">
        <v>18608</v>
      </c>
      <c r="BK38">
        <v>733</v>
      </c>
      <c r="BL38">
        <v>209</v>
      </c>
      <c r="BM38">
        <v>82</v>
      </c>
      <c r="BN38">
        <v>224</v>
      </c>
      <c r="BO38">
        <v>271</v>
      </c>
      <c r="BP38">
        <v>7558</v>
      </c>
      <c r="BQ38">
        <v>6391</v>
      </c>
      <c r="BR38">
        <v>84.6</v>
      </c>
      <c r="BT38" t="s">
        <v>55</v>
      </c>
      <c r="BU38">
        <v>24</v>
      </c>
      <c r="BV38">
        <v>16</v>
      </c>
      <c r="BW38">
        <v>6391</v>
      </c>
      <c r="BX38">
        <v>8075</v>
      </c>
      <c r="BY38">
        <v>79.099999999999994</v>
      </c>
      <c r="BZ38">
        <v>123148</v>
      </c>
      <c r="CA38">
        <v>45262</v>
      </c>
      <c r="CB38">
        <v>2523</v>
      </c>
      <c r="CC38">
        <v>2901</v>
      </c>
      <c r="CD38">
        <v>87</v>
      </c>
      <c r="CE38">
        <v>2848</v>
      </c>
      <c r="CF38">
        <v>3342</v>
      </c>
      <c r="CG38">
        <v>85.2</v>
      </c>
      <c r="CH38">
        <v>876</v>
      </c>
      <c r="CI38">
        <v>1477</v>
      </c>
      <c r="CJ38">
        <v>59.3</v>
      </c>
      <c r="CK38">
        <v>22</v>
      </c>
      <c r="CL38">
        <v>21.8</v>
      </c>
      <c r="CM38">
        <v>0.2</v>
      </c>
      <c r="CN38">
        <v>179</v>
      </c>
      <c r="CO38">
        <v>438</v>
      </c>
      <c r="CP38">
        <v>151</v>
      </c>
      <c r="CQ38">
        <v>37</v>
      </c>
      <c r="CR38">
        <v>612</v>
      </c>
      <c r="CT38" t="s">
        <v>55</v>
      </c>
      <c r="CU38">
        <v>24</v>
      </c>
      <c r="CV38">
        <v>24.7</v>
      </c>
      <c r="CW38">
        <v>50.1</v>
      </c>
      <c r="CX38">
        <v>16</v>
      </c>
      <c r="CY38">
        <v>176</v>
      </c>
      <c r="CZ38" s="3">
        <v>1440</v>
      </c>
      <c r="DA38">
        <v>16</v>
      </c>
      <c r="DB38">
        <v>32</v>
      </c>
      <c r="DC38">
        <v>22</v>
      </c>
      <c r="DD38">
        <v>6</v>
      </c>
      <c r="DE38">
        <v>6</v>
      </c>
      <c r="DF38">
        <v>38</v>
      </c>
      <c r="DG38">
        <v>1</v>
      </c>
      <c r="DH38">
        <v>2</v>
      </c>
      <c r="DI38">
        <v>1.37</v>
      </c>
      <c r="DJ38">
        <v>3.38</v>
      </c>
      <c r="DK38">
        <v>1.62</v>
      </c>
      <c r="DL38">
        <v>3</v>
      </c>
      <c r="DM38">
        <v>32.6</v>
      </c>
      <c r="DN38">
        <v>28.1</v>
      </c>
      <c r="DO38">
        <v>21.8</v>
      </c>
      <c r="DP38">
        <v>2.04</v>
      </c>
      <c r="DQ38">
        <v>1.37</v>
      </c>
      <c r="DR38">
        <v>3.4</v>
      </c>
      <c r="DS38">
        <v>1.76</v>
      </c>
      <c r="DT38">
        <v>3.12</v>
      </c>
    </row>
    <row r="39" spans="2:124" x14ac:dyDescent="0.25">
      <c r="B39" t="s">
        <v>56</v>
      </c>
      <c r="C39">
        <v>24</v>
      </c>
      <c r="D39">
        <v>16</v>
      </c>
      <c r="E39">
        <v>32</v>
      </c>
      <c r="F39">
        <v>189</v>
      </c>
      <c r="G39">
        <v>74</v>
      </c>
      <c r="H39">
        <v>39.200000000000003</v>
      </c>
      <c r="I39">
        <v>11.81</v>
      </c>
      <c r="J39">
        <v>4.62</v>
      </c>
      <c r="K39">
        <v>0.15</v>
      </c>
      <c r="L39">
        <v>0.39</v>
      </c>
      <c r="M39">
        <v>17.399999999999999</v>
      </c>
      <c r="N39">
        <v>3</v>
      </c>
      <c r="O39">
        <v>3</v>
      </c>
      <c r="P39">
        <v>4</v>
      </c>
      <c r="Q39">
        <v>24.1</v>
      </c>
      <c r="R39">
        <v>20.9</v>
      </c>
      <c r="S39">
        <v>0.11</v>
      </c>
      <c r="T39">
        <v>7.9</v>
      </c>
      <c r="U39">
        <v>8.1</v>
      </c>
      <c r="W39" t="s">
        <v>56</v>
      </c>
      <c r="X39">
        <v>24</v>
      </c>
      <c r="Y39">
        <v>16</v>
      </c>
      <c r="Z39">
        <v>291</v>
      </c>
      <c r="AA39">
        <v>18.190000000000001</v>
      </c>
      <c r="AB39">
        <v>209</v>
      </c>
      <c r="AC39">
        <v>27</v>
      </c>
      <c r="AD39">
        <v>17</v>
      </c>
      <c r="AE39">
        <v>15</v>
      </c>
      <c r="AF39">
        <v>16</v>
      </c>
      <c r="AG39">
        <v>7</v>
      </c>
      <c r="AH39">
        <v>58</v>
      </c>
      <c r="AI39">
        <v>3.62</v>
      </c>
      <c r="AJ39">
        <v>41</v>
      </c>
      <c r="AK39">
        <v>5</v>
      </c>
      <c r="AL39">
        <v>2</v>
      </c>
      <c r="AM39">
        <v>2</v>
      </c>
      <c r="AN39">
        <v>6</v>
      </c>
      <c r="AO39">
        <v>2</v>
      </c>
      <c r="AP39">
        <v>0</v>
      </c>
      <c r="AR39" t="s">
        <v>56</v>
      </c>
      <c r="AS39">
        <v>24</v>
      </c>
      <c r="AT39">
        <v>42.8</v>
      </c>
      <c r="AU39">
        <v>16</v>
      </c>
      <c r="AV39">
        <v>8928</v>
      </c>
      <c r="AW39">
        <v>1047</v>
      </c>
      <c r="AX39">
        <v>3541</v>
      </c>
      <c r="AY39">
        <v>3977</v>
      </c>
      <c r="AZ39">
        <v>1955</v>
      </c>
      <c r="BA39">
        <v>284</v>
      </c>
      <c r="BB39">
        <v>8191</v>
      </c>
      <c r="BC39">
        <v>103</v>
      </c>
      <c r="BD39">
        <v>172</v>
      </c>
      <c r="BE39">
        <v>59.9</v>
      </c>
      <c r="BF39">
        <v>113</v>
      </c>
      <c r="BG39">
        <v>5</v>
      </c>
      <c r="BH39">
        <v>4994</v>
      </c>
      <c r="BI39">
        <v>28181</v>
      </c>
      <c r="BJ39">
        <v>15231</v>
      </c>
      <c r="BK39">
        <v>513</v>
      </c>
      <c r="BL39">
        <v>179</v>
      </c>
      <c r="BM39">
        <v>64</v>
      </c>
      <c r="BN39">
        <v>223</v>
      </c>
      <c r="BO39">
        <v>159</v>
      </c>
      <c r="BP39">
        <v>6712</v>
      </c>
      <c r="BQ39">
        <v>5294</v>
      </c>
      <c r="BR39">
        <v>78.900000000000006</v>
      </c>
      <c r="BT39" t="s">
        <v>56</v>
      </c>
      <c r="BU39">
        <v>24</v>
      </c>
      <c r="BV39">
        <v>16</v>
      </c>
      <c r="BW39">
        <v>5294</v>
      </c>
      <c r="BX39">
        <v>7139</v>
      </c>
      <c r="BY39">
        <v>74.2</v>
      </c>
      <c r="BZ39">
        <v>110231</v>
      </c>
      <c r="CA39">
        <v>39793</v>
      </c>
      <c r="CB39">
        <v>1948</v>
      </c>
      <c r="CC39">
        <v>2339</v>
      </c>
      <c r="CD39">
        <v>83.3</v>
      </c>
      <c r="CE39">
        <v>2258</v>
      </c>
      <c r="CF39">
        <v>2775</v>
      </c>
      <c r="CG39">
        <v>81.400000000000006</v>
      </c>
      <c r="CH39">
        <v>990</v>
      </c>
      <c r="CI39">
        <v>1736</v>
      </c>
      <c r="CJ39">
        <v>57</v>
      </c>
      <c r="CK39">
        <v>24</v>
      </c>
      <c r="CL39">
        <v>16.2</v>
      </c>
      <c r="CM39">
        <v>7.8</v>
      </c>
      <c r="CN39">
        <v>138</v>
      </c>
      <c r="CO39">
        <v>385</v>
      </c>
      <c r="CP39">
        <v>93</v>
      </c>
      <c r="CQ39">
        <v>44</v>
      </c>
      <c r="CR39">
        <v>467</v>
      </c>
      <c r="CT39" t="s">
        <v>56</v>
      </c>
      <c r="CU39">
        <v>24</v>
      </c>
      <c r="CV39">
        <v>28</v>
      </c>
      <c r="CW39">
        <v>42.8</v>
      </c>
      <c r="CX39">
        <v>16</v>
      </c>
      <c r="CY39">
        <v>176</v>
      </c>
      <c r="CZ39" s="3">
        <v>1440</v>
      </c>
      <c r="DA39">
        <v>16</v>
      </c>
      <c r="DB39">
        <v>32</v>
      </c>
      <c r="DC39">
        <v>24</v>
      </c>
      <c r="DD39">
        <v>3</v>
      </c>
      <c r="DE39">
        <v>4</v>
      </c>
      <c r="DF39">
        <v>31</v>
      </c>
      <c r="DG39">
        <v>1</v>
      </c>
      <c r="DH39">
        <v>2</v>
      </c>
      <c r="DI39">
        <v>1.5</v>
      </c>
      <c r="DJ39">
        <v>3.5</v>
      </c>
      <c r="DK39">
        <v>1.81</v>
      </c>
      <c r="DL39">
        <v>3.31</v>
      </c>
      <c r="DM39">
        <v>24.1</v>
      </c>
      <c r="DN39">
        <v>20.9</v>
      </c>
      <c r="DO39">
        <v>16.2</v>
      </c>
      <c r="DP39">
        <v>1.51</v>
      </c>
      <c r="DQ39">
        <v>1.01</v>
      </c>
      <c r="DR39">
        <v>2.52</v>
      </c>
      <c r="DS39">
        <v>1.31</v>
      </c>
      <c r="DT39">
        <v>2.3199999999999998</v>
      </c>
    </row>
    <row r="40" spans="2:124" x14ac:dyDescent="0.25">
      <c r="B40" t="s">
        <v>57</v>
      </c>
      <c r="C40">
        <v>26</v>
      </c>
      <c r="D40">
        <v>16</v>
      </c>
      <c r="E40">
        <v>18</v>
      </c>
      <c r="F40">
        <v>168</v>
      </c>
      <c r="G40">
        <v>56</v>
      </c>
      <c r="H40">
        <v>33.299999999999997</v>
      </c>
      <c r="I40">
        <v>10.5</v>
      </c>
      <c r="J40">
        <v>3.5</v>
      </c>
      <c r="K40">
        <v>0.09</v>
      </c>
      <c r="L40">
        <v>0.27</v>
      </c>
      <c r="M40">
        <v>18.399999999999999</v>
      </c>
      <c r="N40">
        <v>7</v>
      </c>
      <c r="O40">
        <v>3</v>
      </c>
      <c r="P40">
        <v>3</v>
      </c>
      <c r="Q40">
        <v>15.5</v>
      </c>
      <c r="R40">
        <v>13.2</v>
      </c>
      <c r="S40">
        <v>0.08</v>
      </c>
      <c r="T40">
        <v>2.5</v>
      </c>
      <c r="U40">
        <v>1.8</v>
      </c>
      <c r="W40" t="s">
        <v>57</v>
      </c>
      <c r="X40">
        <v>26</v>
      </c>
      <c r="Y40">
        <v>16</v>
      </c>
      <c r="Z40">
        <v>242</v>
      </c>
      <c r="AA40">
        <v>15.12</v>
      </c>
      <c r="AB40">
        <v>162</v>
      </c>
      <c r="AC40">
        <v>28</v>
      </c>
      <c r="AD40">
        <v>13</v>
      </c>
      <c r="AE40">
        <v>12</v>
      </c>
      <c r="AF40">
        <v>19</v>
      </c>
      <c r="AG40">
        <v>8</v>
      </c>
      <c r="AH40">
        <v>33</v>
      </c>
      <c r="AI40">
        <v>2.06</v>
      </c>
      <c r="AJ40">
        <v>21</v>
      </c>
      <c r="AK40">
        <v>5</v>
      </c>
      <c r="AL40">
        <v>0</v>
      </c>
      <c r="AM40">
        <v>1</v>
      </c>
      <c r="AN40">
        <v>4</v>
      </c>
      <c r="AO40">
        <v>2</v>
      </c>
      <c r="AP40">
        <v>0</v>
      </c>
      <c r="AR40" t="s">
        <v>57</v>
      </c>
      <c r="AS40">
        <v>26</v>
      </c>
      <c r="AT40">
        <v>43.9</v>
      </c>
      <c r="AU40">
        <v>16</v>
      </c>
      <c r="AV40">
        <v>9144</v>
      </c>
      <c r="AW40">
        <v>1107</v>
      </c>
      <c r="AX40">
        <v>3415</v>
      </c>
      <c r="AY40">
        <v>4417</v>
      </c>
      <c r="AZ40">
        <v>1836</v>
      </c>
      <c r="BA40">
        <v>257</v>
      </c>
      <c r="BB40">
        <v>8331</v>
      </c>
      <c r="BC40">
        <v>104</v>
      </c>
      <c r="BD40">
        <v>207</v>
      </c>
      <c r="BE40">
        <v>50.2</v>
      </c>
      <c r="BF40">
        <v>115</v>
      </c>
      <c r="BG40">
        <v>11</v>
      </c>
      <c r="BH40">
        <v>5359</v>
      </c>
      <c r="BI40">
        <v>27027</v>
      </c>
      <c r="BJ40">
        <v>14422</v>
      </c>
      <c r="BK40">
        <v>499</v>
      </c>
      <c r="BL40">
        <v>137</v>
      </c>
      <c r="BM40">
        <v>35</v>
      </c>
      <c r="BN40">
        <v>190</v>
      </c>
      <c r="BO40">
        <v>165</v>
      </c>
      <c r="BP40">
        <v>6769</v>
      </c>
      <c r="BQ40">
        <v>5520</v>
      </c>
      <c r="BR40">
        <v>81.5</v>
      </c>
      <c r="BT40" t="s">
        <v>57</v>
      </c>
      <c r="BU40">
        <v>26</v>
      </c>
      <c r="BV40">
        <v>16</v>
      </c>
      <c r="BW40">
        <v>5520</v>
      </c>
      <c r="BX40">
        <v>7250</v>
      </c>
      <c r="BY40">
        <v>76.099999999999994</v>
      </c>
      <c r="BZ40">
        <v>112612</v>
      </c>
      <c r="CA40">
        <v>39758</v>
      </c>
      <c r="CB40">
        <v>2078</v>
      </c>
      <c r="CC40">
        <v>2490</v>
      </c>
      <c r="CD40">
        <v>83.5</v>
      </c>
      <c r="CE40">
        <v>2481</v>
      </c>
      <c r="CF40">
        <v>2974</v>
      </c>
      <c r="CG40">
        <v>83.4</v>
      </c>
      <c r="CH40">
        <v>899</v>
      </c>
      <c r="CI40">
        <v>1553</v>
      </c>
      <c r="CJ40">
        <v>57.9</v>
      </c>
      <c r="CK40">
        <v>14</v>
      </c>
      <c r="CL40">
        <v>9.1</v>
      </c>
      <c r="CM40">
        <v>4.9000000000000004</v>
      </c>
      <c r="CN40">
        <v>108</v>
      </c>
      <c r="CO40">
        <v>381</v>
      </c>
      <c r="CP40">
        <v>82</v>
      </c>
      <c r="CQ40">
        <v>33</v>
      </c>
      <c r="CR40">
        <v>447</v>
      </c>
      <c r="CT40" t="s">
        <v>57</v>
      </c>
      <c r="CU40">
        <v>26</v>
      </c>
      <c r="CV40">
        <v>26.7</v>
      </c>
      <c r="CW40">
        <v>43.9</v>
      </c>
      <c r="CX40">
        <v>16</v>
      </c>
      <c r="CY40">
        <v>176</v>
      </c>
      <c r="CZ40" s="3">
        <v>1440</v>
      </c>
      <c r="DA40">
        <v>16</v>
      </c>
      <c r="DB40">
        <v>18</v>
      </c>
      <c r="DC40">
        <v>14</v>
      </c>
      <c r="DD40">
        <v>3</v>
      </c>
      <c r="DE40">
        <v>3</v>
      </c>
      <c r="DF40">
        <v>36</v>
      </c>
      <c r="DG40">
        <v>1</v>
      </c>
      <c r="DH40">
        <v>1.1299999999999999</v>
      </c>
      <c r="DI40">
        <v>0.87</v>
      </c>
      <c r="DJ40">
        <v>2</v>
      </c>
      <c r="DK40">
        <v>0.94</v>
      </c>
      <c r="DL40">
        <v>1.81</v>
      </c>
      <c r="DM40">
        <v>15.5</v>
      </c>
      <c r="DN40">
        <v>13.2</v>
      </c>
      <c r="DO40">
        <v>9.1</v>
      </c>
      <c r="DP40">
        <v>0.97</v>
      </c>
      <c r="DQ40">
        <v>0.56999999999999995</v>
      </c>
      <c r="DR40">
        <v>1.53</v>
      </c>
      <c r="DS40">
        <v>0.82</v>
      </c>
      <c r="DT40">
        <v>1.39</v>
      </c>
    </row>
    <row r="41" spans="2:124" x14ac:dyDescent="0.25">
      <c r="B41" t="s">
        <v>58</v>
      </c>
      <c r="C41">
        <v>25</v>
      </c>
      <c r="D41">
        <v>16</v>
      </c>
      <c r="E41">
        <v>24</v>
      </c>
      <c r="F41">
        <v>220</v>
      </c>
      <c r="G41">
        <v>77</v>
      </c>
      <c r="H41">
        <v>35</v>
      </c>
      <c r="I41">
        <v>13.75</v>
      </c>
      <c r="J41">
        <v>4.8099999999999996</v>
      </c>
      <c r="K41">
        <v>0.1</v>
      </c>
      <c r="L41">
        <v>0.28999999999999998</v>
      </c>
      <c r="M41">
        <v>17.7</v>
      </c>
      <c r="N41">
        <v>8</v>
      </c>
      <c r="O41">
        <v>2</v>
      </c>
      <c r="P41">
        <v>3</v>
      </c>
      <c r="Q41">
        <v>24.4</v>
      </c>
      <c r="R41">
        <v>22.3</v>
      </c>
      <c r="S41">
        <v>0.11</v>
      </c>
      <c r="T41">
        <v>-0.4</v>
      </c>
      <c r="U41">
        <v>-0.3</v>
      </c>
      <c r="W41" t="s">
        <v>58</v>
      </c>
      <c r="X41">
        <v>25</v>
      </c>
      <c r="Y41">
        <v>16</v>
      </c>
      <c r="Z41">
        <v>327</v>
      </c>
      <c r="AA41">
        <v>20.440000000000001</v>
      </c>
      <c r="AB41">
        <v>243</v>
      </c>
      <c r="AC41">
        <v>26</v>
      </c>
      <c r="AD41">
        <v>13</v>
      </c>
      <c r="AE41">
        <v>23</v>
      </c>
      <c r="AF41">
        <v>17</v>
      </c>
      <c r="AG41">
        <v>5</v>
      </c>
      <c r="AH41">
        <v>45</v>
      </c>
      <c r="AI41">
        <v>2.81</v>
      </c>
      <c r="AJ41">
        <v>30</v>
      </c>
      <c r="AK41">
        <v>3</v>
      </c>
      <c r="AL41">
        <v>3</v>
      </c>
      <c r="AM41">
        <v>4</v>
      </c>
      <c r="AN41">
        <v>5</v>
      </c>
      <c r="AO41">
        <v>0</v>
      </c>
      <c r="AP41">
        <v>0</v>
      </c>
      <c r="AR41" t="s">
        <v>58</v>
      </c>
      <c r="AS41">
        <v>25</v>
      </c>
      <c r="AT41">
        <v>50.8</v>
      </c>
      <c r="AU41">
        <v>16</v>
      </c>
      <c r="AV41">
        <v>10073</v>
      </c>
      <c r="AW41">
        <v>1049</v>
      </c>
      <c r="AX41">
        <v>3244</v>
      </c>
      <c r="AY41">
        <v>4939</v>
      </c>
      <c r="AZ41">
        <v>2503</v>
      </c>
      <c r="BA41">
        <v>382</v>
      </c>
      <c r="BB41">
        <v>9334</v>
      </c>
      <c r="BC41">
        <v>133</v>
      </c>
      <c r="BD41">
        <v>216</v>
      </c>
      <c r="BE41">
        <v>61.6</v>
      </c>
      <c r="BF41">
        <v>149</v>
      </c>
      <c r="BG41">
        <v>10</v>
      </c>
      <c r="BH41">
        <v>5966</v>
      </c>
      <c r="BI41">
        <v>30755</v>
      </c>
      <c r="BJ41">
        <v>16392</v>
      </c>
      <c r="BK41">
        <v>621</v>
      </c>
      <c r="BL41">
        <v>200</v>
      </c>
      <c r="BM41">
        <v>59</v>
      </c>
      <c r="BN41">
        <v>207</v>
      </c>
      <c r="BO41">
        <v>189</v>
      </c>
      <c r="BP41">
        <v>7498</v>
      </c>
      <c r="BQ41">
        <v>6257</v>
      </c>
      <c r="BR41">
        <v>83.4</v>
      </c>
      <c r="BT41" t="s">
        <v>58</v>
      </c>
      <c r="BU41">
        <v>25</v>
      </c>
      <c r="BV41">
        <v>16</v>
      </c>
      <c r="BW41">
        <v>6257</v>
      </c>
      <c r="BX41">
        <v>8108</v>
      </c>
      <c r="BY41">
        <v>77.2</v>
      </c>
      <c r="BZ41">
        <v>131990</v>
      </c>
      <c r="CA41">
        <v>44176</v>
      </c>
      <c r="CB41">
        <v>2149</v>
      </c>
      <c r="CC41">
        <v>2579</v>
      </c>
      <c r="CD41">
        <v>83.3</v>
      </c>
      <c r="CE41">
        <v>2858</v>
      </c>
      <c r="CF41">
        <v>3376</v>
      </c>
      <c r="CG41">
        <v>84.7</v>
      </c>
      <c r="CH41">
        <v>1144</v>
      </c>
      <c r="CI41">
        <v>1824</v>
      </c>
      <c r="CJ41">
        <v>62.7</v>
      </c>
      <c r="CK41">
        <v>19</v>
      </c>
      <c r="CL41">
        <v>17.5</v>
      </c>
      <c r="CM41">
        <v>1.5</v>
      </c>
      <c r="CN41">
        <v>156</v>
      </c>
      <c r="CO41">
        <v>476</v>
      </c>
      <c r="CP41">
        <v>139</v>
      </c>
      <c r="CQ41">
        <v>38</v>
      </c>
      <c r="CR41">
        <v>611</v>
      </c>
      <c r="CT41" t="s">
        <v>58</v>
      </c>
      <c r="CU41">
        <v>25</v>
      </c>
      <c r="CV41">
        <v>26.2</v>
      </c>
      <c r="CW41">
        <v>50.8</v>
      </c>
      <c r="CX41">
        <v>16</v>
      </c>
      <c r="CY41">
        <v>176</v>
      </c>
      <c r="CZ41" s="3">
        <v>1440</v>
      </c>
      <c r="DA41">
        <v>16</v>
      </c>
      <c r="DB41">
        <v>24</v>
      </c>
      <c r="DC41">
        <v>19</v>
      </c>
      <c r="DD41">
        <v>2</v>
      </c>
      <c r="DE41">
        <v>3</v>
      </c>
      <c r="DF41">
        <v>28</v>
      </c>
      <c r="DG41">
        <v>1</v>
      </c>
      <c r="DH41">
        <v>1.5</v>
      </c>
      <c r="DI41">
        <v>1.19</v>
      </c>
      <c r="DJ41">
        <v>2.69</v>
      </c>
      <c r="DK41">
        <v>1.37</v>
      </c>
      <c r="DL41">
        <v>2.56</v>
      </c>
      <c r="DM41">
        <v>24.4</v>
      </c>
      <c r="DN41">
        <v>22.3</v>
      </c>
      <c r="DO41">
        <v>17.5</v>
      </c>
      <c r="DP41">
        <v>1.52</v>
      </c>
      <c r="DQ41">
        <v>1.0900000000000001</v>
      </c>
      <c r="DR41">
        <v>2.61</v>
      </c>
      <c r="DS41">
        <v>1.39</v>
      </c>
      <c r="DT41">
        <v>2.48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F333-E03C-4093-BC68-653DD3543E23}">
  <dimension ref="A1:J21"/>
  <sheetViews>
    <sheetView workbookViewId="0">
      <selection activeCell="R14" sqref="R14"/>
    </sheetView>
  </sheetViews>
  <sheetFormatPr defaultRowHeight="15" x14ac:dyDescent="0.25"/>
  <cols>
    <col min="1" max="1" width="15.28515625" bestFit="1" customWidth="1"/>
  </cols>
  <sheetData>
    <row r="1" spans="1:10" x14ac:dyDescent="0.25">
      <c r="A1" t="s">
        <v>112</v>
      </c>
      <c r="B1">
        <v>4.18</v>
      </c>
      <c r="C1">
        <v>4.0599999999999996</v>
      </c>
      <c r="D1">
        <v>3.77</v>
      </c>
      <c r="E1" s="2">
        <f>B1+(B1-C1)</f>
        <v>4.3</v>
      </c>
      <c r="F1" t="s">
        <v>113</v>
      </c>
      <c r="G1">
        <v>1.52</v>
      </c>
      <c r="H1">
        <v>1.39</v>
      </c>
      <c r="I1">
        <v>1.66</v>
      </c>
      <c r="J1" s="2">
        <f>H1+(H1-I1)</f>
        <v>1.1199999999999999</v>
      </c>
    </row>
    <row r="3" spans="1:10" x14ac:dyDescent="0.25">
      <c r="A3" t="s">
        <v>111</v>
      </c>
      <c r="B3" t="s">
        <v>114</v>
      </c>
      <c r="C3" s="2" t="s">
        <v>130</v>
      </c>
    </row>
    <row r="4" spans="1:10" x14ac:dyDescent="0.25">
      <c r="A4" t="s">
        <v>41</v>
      </c>
      <c r="B4">
        <f>Sheet1!DT24</f>
        <v>1.1100000000000001</v>
      </c>
      <c r="C4" s="2">
        <f>(B4-J$1)/(E$1-J$1)%</f>
        <v>-0.31446540880502477</v>
      </c>
    </row>
    <row r="5" spans="1:10" x14ac:dyDescent="0.25">
      <c r="A5" t="s">
        <v>42</v>
      </c>
      <c r="B5">
        <f>Sheet1!DT25</f>
        <v>1.72</v>
      </c>
      <c r="C5" s="2">
        <f t="shared" ref="C5:C21" si="0">(B5-J$1)/(E$1-J$1)%</f>
        <v>18.867924528301891</v>
      </c>
    </row>
    <row r="6" spans="1:10" x14ac:dyDescent="0.25">
      <c r="A6" t="s">
        <v>43</v>
      </c>
      <c r="B6">
        <f>Sheet1!DT26</f>
        <v>3.4</v>
      </c>
      <c r="C6" s="2">
        <f t="shared" si="0"/>
        <v>71.698113207547195</v>
      </c>
    </row>
    <row r="7" spans="1:10" x14ac:dyDescent="0.25">
      <c r="A7" t="s">
        <v>44</v>
      </c>
      <c r="B7">
        <f>Sheet1!DT27</f>
        <v>3.62</v>
      </c>
      <c r="C7" s="2">
        <f t="shared" si="0"/>
        <v>78.616352201257868</v>
      </c>
    </row>
    <row r="8" spans="1:10" x14ac:dyDescent="0.25">
      <c r="A8" t="s">
        <v>45</v>
      </c>
      <c r="B8">
        <f>Sheet1!DT28</f>
        <v>2.65</v>
      </c>
      <c r="C8" s="2">
        <f t="shared" si="0"/>
        <v>48.113207547169822</v>
      </c>
    </row>
    <row r="9" spans="1:10" x14ac:dyDescent="0.25">
      <c r="A9" t="s">
        <v>46</v>
      </c>
      <c r="B9">
        <f>Sheet1!DT29</f>
        <v>2.44</v>
      </c>
      <c r="C9" s="2">
        <f t="shared" si="0"/>
        <v>41.509433962264161</v>
      </c>
    </row>
    <row r="10" spans="1:10" x14ac:dyDescent="0.25">
      <c r="A10" t="s">
        <v>47</v>
      </c>
      <c r="B10">
        <f>Sheet1!DT30</f>
        <v>2.02</v>
      </c>
      <c r="C10" s="2">
        <f t="shared" si="0"/>
        <v>28.301886792452837</v>
      </c>
    </row>
    <row r="11" spans="1:10" x14ac:dyDescent="0.25">
      <c r="A11" t="s">
        <v>48</v>
      </c>
      <c r="B11">
        <f>Sheet1!DT31</f>
        <v>2.4700000000000002</v>
      </c>
      <c r="C11" s="2">
        <f t="shared" si="0"/>
        <v>42.452830188679265</v>
      </c>
    </row>
    <row r="12" spans="1:10" x14ac:dyDescent="0.25">
      <c r="A12" t="s">
        <v>49</v>
      </c>
      <c r="B12">
        <f>Sheet1!DT32</f>
        <v>1.42</v>
      </c>
      <c r="C12" s="2">
        <f t="shared" si="0"/>
        <v>9.4339622641509457</v>
      </c>
    </row>
    <row r="13" spans="1:10" x14ac:dyDescent="0.25">
      <c r="A13" t="s">
        <v>50</v>
      </c>
      <c r="B13">
        <f>Sheet1!DT33</f>
        <v>2.08</v>
      </c>
      <c r="C13" s="2">
        <f t="shared" si="0"/>
        <v>30.18867924528303</v>
      </c>
    </row>
    <row r="14" spans="1:10" x14ac:dyDescent="0.25">
      <c r="A14" t="s">
        <v>51</v>
      </c>
      <c r="B14">
        <f>Sheet1!DT34</f>
        <v>2.4500000000000002</v>
      </c>
      <c r="C14" s="2">
        <f t="shared" si="0"/>
        <v>41.823899371069196</v>
      </c>
    </row>
    <row r="15" spans="1:10" x14ac:dyDescent="0.25">
      <c r="A15" t="s">
        <v>52</v>
      </c>
      <c r="B15">
        <f>Sheet1!DT35</f>
        <v>2.2200000000000002</v>
      </c>
      <c r="C15" s="2">
        <f t="shared" si="0"/>
        <v>34.591194968553474</v>
      </c>
    </row>
    <row r="16" spans="1:10" x14ac:dyDescent="0.25">
      <c r="A16" t="s">
        <v>53</v>
      </c>
      <c r="B16">
        <f>Sheet1!DT36</f>
        <v>2.76</v>
      </c>
      <c r="C16" s="2">
        <f t="shared" si="0"/>
        <v>51.572327044025165</v>
      </c>
    </row>
    <row r="17" spans="1:3" x14ac:dyDescent="0.25">
      <c r="A17" t="s">
        <v>54</v>
      </c>
      <c r="B17">
        <f>Sheet1!DT37</f>
        <v>1.41</v>
      </c>
      <c r="C17" s="2">
        <f t="shared" si="0"/>
        <v>9.1194968553459148</v>
      </c>
    </row>
    <row r="18" spans="1:3" x14ac:dyDescent="0.25">
      <c r="A18" t="s">
        <v>55</v>
      </c>
      <c r="B18">
        <f>Sheet1!DT38</f>
        <v>3.12</v>
      </c>
      <c r="C18" s="2">
        <f t="shared" si="0"/>
        <v>62.8930817610063</v>
      </c>
    </row>
    <row r="19" spans="1:3" x14ac:dyDescent="0.25">
      <c r="A19" t="s">
        <v>56</v>
      </c>
      <c r="B19">
        <f>Sheet1!DT39</f>
        <v>2.3199999999999998</v>
      </c>
      <c r="C19" s="2">
        <f t="shared" si="0"/>
        <v>37.735849056603776</v>
      </c>
    </row>
    <row r="20" spans="1:3" x14ac:dyDescent="0.25">
      <c r="A20" t="s">
        <v>57</v>
      </c>
      <c r="B20">
        <f>Sheet1!DT40</f>
        <v>1.39</v>
      </c>
      <c r="C20" s="2">
        <f t="shared" si="0"/>
        <v>8.4905660377358512</v>
      </c>
    </row>
    <row r="21" spans="1:3" x14ac:dyDescent="0.25">
      <c r="A21" t="s">
        <v>58</v>
      </c>
      <c r="B21">
        <f>Sheet1!DT41</f>
        <v>2.48</v>
      </c>
      <c r="C21" s="2">
        <f t="shared" si="0"/>
        <v>42.767295597484285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968-5C3C-4A38-BA77-1CD0DB0D5E3C}">
  <dimension ref="A1:J23"/>
  <sheetViews>
    <sheetView workbookViewId="0">
      <selection activeCell="J3" sqref="J3"/>
    </sheetView>
  </sheetViews>
  <sheetFormatPr defaultRowHeight="15" x14ac:dyDescent="0.25"/>
  <cols>
    <col min="1" max="1" width="15.28515625" bestFit="1" customWidth="1"/>
    <col min="10" max="10" width="10" bestFit="1" customWidth="1"/>
  </cols>
  <sheetData>
    <row r="1" spans="1:10" x14ac:dyDescent="0.25">
      <c r="A1" t="s">
        <v>131</v>
      </c>
      <c r="B1">
        <v>5</v>
      </c>
      <c r="C1">
        <v>4.32</v>
      </c>
      <c r="D1">
        <v>4.71</v>
      </c>
      <c r="E1" s="2">
        <f>B1+(B1-C1)</f>
        <v>5.68</v>
      </c>
      <c r="F1" t="s">
        <v>132</v>
      </c>
      <c r="G1">
        <v>1.65</v>
      </c>
      <c r="H1">
        <v>1.1200000000000001</v>
      </c>
      <c r="I1">
        <v>1.35</v>
      </c>
      <c r="J1" s="2">
        <f>H1+(H1-G1)</f>
        <v>0.5900000000000003</v>
      </c>
    </row>
    <row r="2" spans="1:10" x14ac:dyDescent="0.25">
      <c r="A2" t="s">
        <v>133</v>
      </c>
      <c r="B2">
        <v>29.85</v>
      </c>
      <c r="C2">
        <v>29</v>
      </c>
      <c r="D2">
        <v>28.76</v>
      </c>
      <c r="E2" s="2">
        <f>B2+(B2-D2)</f>
        <v>30.94</v>
      </c>
      <c r="F2" t="s">
        <v>134</v>
      </c>
      <c r="G2">
        <v>15.41</v>
      </c>
      <c r="H2">
        <v>14.88</v>
      </c>
      <c r="I2">
        <v>14.12</v>
      </c>
      <c r="J2" s="2">
        <f>I2+(I2-G2)</f>
        <v>12.829999999999998</v>
      </c>
    </row>
    <row r="4" spans="1:10" x14ac:dyDescent="0.25">
      <c r="A4" t="s">
        <v>111</v>
      </c>
      <c r="B4" t="s">
        <v>135</v>
      </c>
      <c r="C4" t="s">
        <v>130</v>
      </c>
      <c r="D4" s="2" t="s">
        <v>136</v>
      </c>
      <c r="E4" t="s">
        <v>137</v>
      </c>
      <c r="F4" t="s">
        <v>130</v>
      </c>
      <c r="G4" s="2" t="s">
        <v>138</v>
      </c>
    </row>
    <row r="5" spans="1:10" x14ac:dyDescent="0.25">
      <c r="A5" t="s">
        <v>41</v>
      </c>
      <c r="B5">
        <f>Sheet1!AI24</f>
        <v>0.81</v>
      </c>
      <c r="C5">
        <f>(B5-J$1)/(E$1-J$1)%</f>
        <v>4.3222003929273036</v>
      </c>
      <c r="D5" s="2">
        <f>C5*0.75</f>
        <v>3.2416502946954777</v>
      </c>
      <c r="E5">
        <f>Sheet1!AA24</f>
        <v>12</v>
      </c>
      <c r="F5">
        <f>(E5-J$2)/(E$2-J$2)%</f>
        <v>-4.5831032578685704</v>
      </c>
      <c r="G5" s="2">
        <f>0.5*F5</f>
        <v>-2.2915516289342852</v>
      </c>
    </row>
    <row r="6" spans="1:10" x14ac:dyDescent="0.25">
      <c r="A6" t="s">
        <v>42</v>
      </c>
      <c r="B6">
        <f>Sheet1!AI25</f>
        <v>1.56</v>
      </c>
      <c r="C6">
        <f t="shared" ref="C6:C22" si="0">(B6-J$1)/(E$1-J$1)%</f>
        <v>19.056974459724945</v>
      </c>
      <c r="D6" s="2">
        <f t="shared" ref="D6:D22" si="1">C6*0.75</f>
        <v>14.292730844793709</v>
      </c>
      <c r="E6">
        <f>Sheet1!AA25</f>
        <v>13.87</v>
      </c>
      <c r="F6">
        <f t="shared" ref="F6:F22" si="2">(E6-J$2)/(E$2-J$2)%</f>
        <v>5.7426836002208761</v>
      </c>
      <c r="G6" s="2">
        <f t="shared" ref="G6:G22" si="3">0.5*F6</f>
        <v>2.871341800110438</v>
      </c>
    </row>
    <row r="7" spans="1:10" x14ac:dyDescent="0.25">
      <c r="A7" t="s">
        <v>43</v>
      </c>
      <c r="B7">
        <f>Sheet1!AI26</f>
        <v>5.4</v>
      </c>
      <c r="C7">
        <f t="shared" si="0"/>
        <v>94.499017681728887</v>
      </c>
      <c r="D7" s="2">
        <f t="shared" si="1"/>
        <v>70.874263261296662</v>
      </c>
      <c r="E7">
        <f>Sheet1!AA26</f>
        <v>24.87</v>
      </c>
      <c r="F7">
        <f t="shared" si="2"/>
        <v>66.482606294864723</v>
      </c>
      <c r="G7" s="2">
        <f t="shared" si="3"/>
        <v>33.241303147432362</v>
      </c>
    </row>
    <row r="8" spans="1:10" x14ac:dyDescent="0.25">
      <c r="A8" t="s">
        <v>44</v>
      </c>
      <c r="B8">
        <f>Sheet1!AI27</f>
        <v>3.25</v>
      </c>
      <c r="C8">
        <f t="shared" si="0"/>
        <v>52.259332023575631</v>
      </c>
      <c r="D8" s="2">
        <f t="shared" si="1"/>
        <v>39.194499017681721</v>
      </c>
      <c r="E8">
        <f>Sheet1!AA27</f>
        <v>25.5</v>
      </c>
      <c r="F8">
        <f t="shared" si="2"/>
        <v>69.961347321921579</v>
      </c>
      <c r="G8" s="2">
        <f t="shared" si="3"/>
        <v>34.98067366096079</v>
      </c>
    </row>
    <row r="9" spans="1:10" x14ac:dyDescent="0.25">
      <c r="A9" t="s">
        <v>45</v>
      </c>
      <c r="B9">
        <f>Sheet1!AI28</f>
        <v>2.87</v>
      </c>
      <c r="C9">
        <f t="shared" si="0"/>
        <v>44.79371316306483</v>
      </c>
      <c r="D9" s="2">
        <f t="shared" si="1"/>
        <v>33.59528487229862</v>
      </c>
      <c r="E9">
        <f>Sheet1!AA28</f>
        <v>20.2</v>
      </c>
      <c r="F9">
        <f t="shared" si="2"/>
        <v>40.69574820541137</v>
      </c>
      <c r="G9" s="2">
        <f t="shared" si="3"/>
        <v>20.347874102705685</v>
      </c>
    </row>
    <row r="10" spans="1:10" x14ac:dyDescent="0.25">
      <c r="A10" t="s">
        <v>46</v>
      </c>
      <c r="B10">
        <f>Sheet1!AI29</f>
        <v>3</v>
      </c>
      <c r="C10">
        <f t="shared" si="0"/>
        <v>47.347740667976417</v>
      </c>
      <c r="D10" s="2">
        <f t="shared" si="1"/>
        <v>35.510805500982315</v>
      </c>
      <c r="E10">
        <f>Sheet1!AA29</f>
        <v>20.73</v>
      </c>
      <c r="F10">
        <f t="shared" si="2"/>
        <v>43.622308117062396</v>
      </c>
      <c r="G10" s="2">
        <f t="shared" si="3"/>
        <v>21.811154058531198</v>
      </c>
    </row>
    <row r="11" spans="1:10" x14ac:dyDescent="0.25">
      <c r="A11" t="s">
        <v>47</v>
      </c>
      <c r="B11">
        <f>Sheet1!AI30</f>
        <v>2.06</v>
      </c>
      <c r="C11">
        <f t="shared" si="0"/>
        <v>28.880157170923376</v>
      </c>
      <c r="D11" s="2">
        <f t="shared" si="1"/>
        <v>21.66011787819253</v>
      </c>
      <c r="E11">
        <f>Sheet1!AA30</f>
        <v>17.5</v>
      </c>
      <c r="F11">
        <f t="shared" si="2"/>
        <v>25.786858089453343</v>
      </c>
      <c r="G11" s="2">
        <f t="shared" si="3"/>
        <v>12.893429044726672</v>
      </c>
    </row>
    <row r="12" spans="1:10" x14ac:dyDescent="0.25">
      <c r="A12" t="s">
        <v>48</v>
      </c>
      <c r="B12">
        <f>Sheet1!AI31</f>
        <v>2.5</v>
      </c>
      <c r="C12">
        <f t="shared" si="0"/>
        <v>37.52455795677799</v>
      </c>
      <c r="D12" s="2">
        <f t="shared" si="1"/>
        <v>28.143418467583494</v>
      </c>
      <c r="E12">
        <f>Sheet1!AA31</f>
        <v>20.12</v>
      </c>
      <c r="F12">
        <f t="shared" si="2"/>
        <v>40.254003313086699</v>
      </c>
      <c r="G12" s="2">
        <f t="shared" si="3"/>
        <v>20.127001656543349</v>
      </c>
    </row>
    <row r="13" spans="1:10" x14ac:dyDescent="0.25">
      <c r="A13" t="s">
        <v>49</v>
      </c>
      <c r="B13">
        <f>Sheet1!AI32</f>
        <v>1.31</v>
      </c>
      <c r="C13">
        <f t="shared" si="0"/>
        <v>14.145383104125731</v>
      </c>
      <c r="D13" s="2">
        <f t="shared" si="1"/>
        <v>10.609037328094299</v>
      </c>
      <c r="E13">
        <f>Sheet1!AA32</f>
        <v>12.75</v>
      </c>
      <c r="F13">
        <f t="shared" si="2"/>
        <v>-0.44174489232467301</v>
      </c>
      <c r="G13" s="2">
        <f t="shared" si="3"/>
        <v>-0.22087244616233651</v>
      </c>
    </row>
    <row r="14" spans="1:10" x14ac:dyDescent="0.25">
      <c r="A14" t="s">
        <v>50</v>
      </c>
      <c r="B14">
        <f>Sheet1!AI33</f>
        <v>3.06</v>
      </c>
      <c r="C14">
        <f t="shared" si="0"/>
        <v>48.52652259332023</v>
      </c>
      <c r="D14" s="2">
        <f t="shared" si="1"/>
        <v>36.394891944990171</v>
      </c>
      <c r="E14">
        <f>Sheet1!AA33</f>
        <v>21</v>
      </c>
      <c r="F14">
        <f t="shared" si="2"/>
        <v>45.1131971286582</v>
      </c>
      <c r="G14" s="2">
        <f t="shared" si="3"/>
        <v>22.5565985643291</v>
      </c>
    </row>
    <row r="15" spans="1:10" x14ac:dyDescent="0.25">
      <c r="A15" t="s">
        <v>51</v>
      </c>
      <c r="B15">
        <f>Sheet1!AI34</f>
        <v>3</v>
      </c>
      <c r="C15">
        <f t="shared" si="0"/>
        <v>47.347740667976417</v>
      </c>
      <c r="D15" s="2">
        <f t="shared" si="1"/>
        <v>35.510805500982315</v>
      </c>
      <c r="E15">
        <f>Sheet1!AA34</f>
        <v>19.809999999999999</v>
      </c>
      <c r="F15">
        <f t="shared" si="2"/>
        <v>38.542241855328541</v>
      </c>
      <c r="G15" s="2">
        <f t="shared" si="3"/>
        <v>19.271120927664271</v>
      </c>
    </row>
    <row r="16" spans="1:10" x14ac:dyDescent="0.25">
      <c r="A16" t="s">
        <v>52</v>
      </c>
      <c r="B16">
        <f>Sheet1!AI35</f>
        <v>1.62</v>
      </c>
      <c r="C16">
        <f t="shared" si="0"/>
        <v>20.235756385068758</v>
      </c>
      <c r="D16" s="2">
        <f t="shared" si="1"/>
        <v>15.176817288801569</v>
      </c>
      <c r="E16">
        <f>Sheet1!AA35</f>
        <v>16.5</v>
      </c>
      <c r="F16">
        <f t="shared" si="2"/>
        <v>20.265046935394814</v>
      </c>
      <c r="G16" s="2">
        <f t="shared" si="3"/>
        <v>10.132523467697407</v>
      </c>
    </row>
    <row r="17" spans="1:7" x14ac:dyDescent="0.25">
      <c r="A17" t="s">
        <v>53</v>
      </c>
      <c r="B17">
        <f>Sheet1!AI36</f>
        <v>2.81</v>
      </c>
      <c r="C17">
        <f t="shared" si="0"/>
        <v>43.614931237721017</v>
      </c>
      <c r="D17" s="2">
        <f t="shared" si="1"/>
        <v>32.711198428290764</v>
      </c>
      <c r="E17">
        <f>Sheet1!AA36</f>
        <v>24.62</v>
      </c>
      <c r="F17">
        <f t="shared" si="2"/>
        <v>65.102153506350078</v>
      </c>
      <c r="G17" s="2">
        <f t="shared" si="3"/>
        <v>32.551076753175039</v>
      </c>
    </row>
    <row r="18" spans="1:7" x14ac:dyDescent="0.25">
      <c r="A18" t="s">
        <v>54</v>
      </c>
      <c r="B18">
        <f>Sheet1!AI37</f>
        <v>1.4</v>
      </c>
      <c r="C18">
        <f t="shared" si="0"/>
        <v>15.913555992141445</v>
      </c>
      <c r="D18" s="2">
        <f t="shared" si="1"/>
        <v>11.935166994106083</v>
      </c>
      <c r="E18">
        <f>Sheet1!AA37</f>
        <v>16.53</v>
      </c>
      <c r="F18">
        <f t="shared" si="2"/>
        <v>20.430701270016577</v>
      </c>
      <c r="G18" s="2">
        <f t="shared" si="3"/>
        <v>10.215350635008289</v>
      </c>
    </row>
    <row r="19" spans="1:7" x14ac:dyDescent="0.25">
      <c r="A19" t="s">
        <v>55</v>
      </c>
      <c r="B19">
        <f>Sheet1!AI38</f>
        <v>3.38</v>
      </c>
      <c r="C19">
        <f t="shared" si="0"/>
        <v>54.813359528487219</v>
      </c>
      <c r="D19" s="2">
        <f t="shared" si="1"/>
        <v>41.110019646365416</v>
      </c>
      <c r="E19">
        <f>Sheet1!AA38</f>
        <v>25</v>
      </c>
      <c r="F19">
        <f t="shared" si="2"/>
        <v>67.200441744892316</v>
      </c>
      <c r="G19" s="2">
        <f t="shared" si="3"/>
        <v>33.600220872446158</v>
      </c>
    </row>
    <row r="20" spans="1:7" x14ac:dyDescent="0.25">
      <c r="A20" t="s">
        <v>56</v>
      </c>
      <c r="B20">
        <f>Sheet1!AI39</f>
        <v>3.62</v>
      </c>
      <c r="C20">
        <f t="shared" si="0"/>
        <v>59.528487229862471</v>
      </c>
      <c r="D20" s="2">
        <f t="shared" si="1"/>
        <v>44.646365422396855</v>
      </c>
      <c r="E20">
        <f>Sheet1!AA39</f>
        <v>18.190000000000001</v>
      </c>
      <c r="F20">
        <f t="shared" si="2"/>
        <v>29.596907785753736</v>
      </c>
      <c r="G20" s="2">
        <f t="shared" si="3"/>
        <v>14.798453892876868</v>
      </c>
    </row>
    <row r="21" spans="1:7" x14ac:dyDescent="0.25">
      <c r="A21" t="s">
        <v>57</v>
      </c>
      <c r="B21">
        <f>Sheet1!AI40</f>
        <v>2.06</v>
      </c>
      <c r="C21">
        <f t="shared" si="0"/>
        <v>28.880157170923376</v>
      </c>
      <c r="D21" s="2">
        <f t="shared" si="1"/>
        <v>21.66011787819253</v>
      </c>
      <c r="E21">
        <f>Sheet1!AA40</f>
        <v>15.12</v>
      </c>
      <c r="F21">
        <f t="shared" si="2"/>
        <v>12.644947542794039</v>
      </c>
      <c r="G21" s="2">
        <f t="shared" si="3"/>
        <v>6.3224737713970196</v>
      </c>
    </row>
    <row r="22" spans="1:7" x14ac:dyDescent="0.25">
      <c r="A22" t="s">
        <v>58</v>
      </c>
      <c r="B22">
        <f>Sheet1!AI41</f>
        <v>2.81</v>
      </c>
      <c r="C22">
        <f t="shared" si="0"/>
        <v>43.614931237721017</v>
      </c>
      <c r="D22" s="2">
        <f t="shared" si="1"/>
        <v>32.711198428290764</v>
      </c>
      <c r="E22">
        <f>Sheet1!AA41</f>
        <v>20.440000000000001</v>
      </c>
      <c r="F22">
        <f t="shared" si="2"/>
        <v>42.020982882385432</v>
      </c>
      <c r="G22" s="2">
        <f t="shared" si="3"/>
        <v>21.010491441192716</v>
      </c>
    </row>
    <row r="23" spans="1:7" x14ac:dyDescent="0.25">
      <c r="G2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5636-FDAC-4253-9F2C-363FCC922207}">
  <dimension ref="A1:J22"/>
  <sheetViews>
    <sheetView workbookViewId="0">
      <selection activeCell="J3" sqref="J3"/>
    </sheetView>
  </sheetViews>
  <sheetFormatPr defaultRowHeight="15" x14ac:dyDescent="0.25"/>
  <cols>
    <col min="1" max="1" width="15.28515625" bestFit="1" customWidth="1"/>
  </cols>
  <sheetData>
    <row r="1" spans="1:10" x14ac:dyDescent="0.25">
      <c r="A1" t="s">
        <v>139</v>
      </c>
      <c r="B1">
        <v>17.97</v>
      </c>
      <c r="C1">
        <v>18.239999999999998</v>
      </c>
      <c r="D1">
        <v>17.62</v>
      </c>
      <c r="E1" s="2">
        <f>C1+(C1-D1)</f>
        <v>18.859999999999996</v>
      </c>
      <c r="F1" t="s">
        <v>140</v>
      </c>
      <c r="G1">
        <v>10.53</v>
      </c>
      <c r="H1">
        <v>10.18</v>
      </c>
      <c r="I1">
        <v>9.32</v>
      </c>
      <c r="J1">
        <f>I1+(I1-G1)</f>
        <v>8.1100000000000012</v>
      </c>
    </row>
    <row r="2" spans="1:10" x14ac:dyDescent="0.25">
      <c r="A2" t="s">
        <v>141</v>
      </c>
      <c r="B2">
        <v>7.09</v>
      </c>
      <c r="C2">
        <v>7.24</v>
      </c>
      <c r="D2">
        <v>6.53</v>
      </c>
      <c r="E2" s="2">
        <f>C2+(C2-D2)</f>
        <v>7.95</v>
      </c>
      <c r="F2" t="s">
        <v>142</v>
      </c>
      <c r="G2">
        <v>3.35</v>
      </c>
      <c r="H2">
        <v>3</v>
      </c>
      <c r="I2">
        <v>3.21</v>
      </c>
      <c r="J2" s="2">
        <f>H2+(H2-G2)</f>
        <v>2.65</v>
      </c>
    </row>
    <row r="4" spans="1:10" x14ac:dyDescent="0.25">
      <c r="A4" t="s">
        <v>111</v>
      </c>
      <c r="B4" t="s">
        <v>143</v>
      </c>
      <c r="C4" t="s">
        <v>130</v>
      </c>
      <c r="D4" s="2" t="s">
        <v>144</v>
      </c>
      <c r="E4" t="s">
        <v>11</v>
      </c>
      <c r="F4" t="s">
        <v>130</v>
      </c>
      <c r="G4" s="2" t="s">
        <v>138</v>
      </c>
    </row>
    <row r="5" spans="1:10" x14ac:dyDescent="0.25">
      <c r="A5" t="s">
        <v>41</v>
      </c>
      <c r="B5">
        <f>Sheet1!I24</f>
        <v>8.5</v>
      </c>
      <c r="C5">
        <f>(B5-J$1)/(E$1-J$1)%</f>
        <v>3.6279069767441769</v>
      </c>
      <c r="D5" s="2">
        <f>0.25*C5</f>
        <v>0.90697674418604424</v>
      </c>
      <c r="E5">
        <f>Sheet1!J24</f>
        <v>2.5</v>
      </c>
      <c r="F5">
        <f>(E5-J$2)/(E$2-J$2)%</f>
        <v>-2.8301886792452811</v>
      </c>
      <c r="G5" s="2">
        <f>0.5*F5</f>
        <v>-1.4150943396226405</v>
      </c>
    </row>
    <row r="6" spans="1:10" x14ac:dyDescent="0.25">
      <c r="A6" t="s">
        <v>42</v>
      </c>
      <c r="B6">
        <f>Sheet1!I25</f>
        <v>9.44</v>
      </c>
      <c r="C6">
        <f t="shared" ref="C6:C22" si="0">(B6-J$1)/(E$1-J$1)%</f>
        <v>12.372093023255804</v>
      </c>
      <c r="D6" s="2">
        <f t="shared" ref="D6:D22" si="1">0.25*C6</f>
        <v>3.093023255813951</v>
      </c>
      <c r="E6">
        <f>Sheet1!J25</f>
        <v>3.12</v>
      </c>
      <c r="F6">
        <f t="shared" ref="F6:F22" si="2">(E6-J$2)/(E$2-J$2)%</f>
        <v>8.8679245283018897</v>
      </c>
      <c r="G6" s="2">
        <f t="shared" ref="G6:G22" si="3">0.5*F6</f>
        <v>4.4339622641509449</v>
      </c>
    </row>
    <row r="7" spans="1:10" x14ac:dyDescent="0.25">
      <c r="A7" t="s">
        <v>43</v>
      </c>
      <c r="B7">
        <f>Sheet1!I26</f>
        <v>15.37</v>
      </c>
      <c r="C7">
        <f t="shared" si="0"/>
        <v>67.534883720930253</v>
      </c>
      <c r="D7" s="2">
        <f t="shared" si="1"/>
        <v>16.883720930232563</v>
      </c>
      <c r="E7">
        <f>Sheet1!J26</f>
        <v>5.94</v>
      </c>
      <c r="F7">
        <f t="shared" si="2"/>
        <v>62.075471698113212</v>
      </c>
      <c r="G7" s="2">
        <f t="shared" si="3"/>
        <v>31.037735849056606</v>
      </c>
    </row>
    <row r="8" spans="1:10" x14ac:dyDescent="0.25">
      <c r="A8" t="s">
        <v>44</v>
      </c>
      <c r="B8">
        <f>Sheet1!I27</f>
        <v>15.31</v>
      </c>
      <c r="C8">
        <f t="shared" si="0"/>
        <v>66.976744186046545</v>
      </c>
      <c r="D8" s="2">
        <f t="shared" si="1"/>
        <v>16.744186046511636</v>
      </c>
      <c r="E8">
        <f>Sheet1!J27</f>
        <v>5.87</v>
      </c>
      <c r="F8">
        <f t="shared" si="2"/>
        <v>60.75471698113207</v>
      </c>
      <c r="G8" s="2">
        <f t="shared" si="3"/>
        <v>30.377358490566035</v>
      </c>
    </row>
    <row r="9" spans="1:10" x14ac:dyDescent="0.25">
      <c r="A9" t="s">
        <v>45</v>
      </c>
      <c r="B9">
        <f>Sheet1!I28</f>
        <v>12.25</v>
      </c>
      <c r="C9">
        <f t="shared" si="0"/>
        <v>38.511627906976756</v>
      </c>
      <c r="D9" s="2">
        <f t="shared" si="1"/>
        <v>9.6279069767441889</v>
      </c>
      <c r="E9">
        <f>Sheet1!J28</f>
        <v>4.3099999999999996</v>
      </c>
      <c r="F9">
        <f t="shared" si="2"/>
        <v>31.320754716981124</v>
      </c>
      <c r="G9" s="2">
        <f t="shared" si="3"/>
        <v>15.660377358490562</v>
      </c>
    </row>
    <row r="10" spans="1:10" x14ac:dyDescent="0.25">
      <c r="A10" t="s">
        <v>46</v>
      </c>
      <c r="B10">
        <f>Sheet1!I29</f>
        <v>12.62</v>
      </c>
      <c r="C10">
        <f t="shared" si="0"/>
        <v>41.953488372093027</v>
      </c>
      <c r="D10" s="2">
        <f t="shared" si="1"/>
        <v>10.488372093023257</v>
      </c>
      <c r="E10">
        <f>Sheet1!J29</f>
        <v>4.75</v>
      </c>
      <c r="F10">
        <f t="shared" si="2"/>
        <v>39.622641509433961</v>
      </c>
      <c r="G10" s="2">
        <f t="shared" si="3"/>
        <v>19.811320754716981</v>
      </c>
    </row>
    <row r="11" spans="1:10" x14ac:dyDescent="0.25">
      <c r="A11" t="s">
        <v>47</v>
      </c>
      <c r="B11">
        <f>Sheet1!I30</f>
        <v>11.75</v>
      </c>
      <c r="C11">
        <f t="shared" si="0"/>
        <v>33.860465116279073</v>
      </c>
      <c r="D11" s="2">
        <f t="shared" si="1"/>
        <v>8.4651162790697683</v>
      </c>
      <c r="E11">
        <f>Sheet1!J30</f>
        <v>4.25</v>
      </c>
      <c r="F11">
        <f t="shared" si="2"/>
        <v>30.188679245283016</v>
      </c>
      <c r="G11" s="2">
        <f t="shared" si="3"/>
        <v>15.094339622641508</v>
      </c>
    </row>
    <row r="12" spans="1:10" x14ac:dyDescent="0.25">
      <c r="A12" t="s">
        <v>48</v>
      </c>
      <c r="B12">
        <f>Sheet1!I31</f>
        <v>12.19</v>
      </c>
      <c r="C12">
        <f t="shared" si="0"/>
        <v>37.953488372093027</v>
      </c>
      <c r="D12" s="2">
        <f t="shared" si="1"/>
        <v>9.4883720930232567</v>
      </c>
      <c r="E12">
        <f>Sheet1!J31</f>
        <v>4.8099999999999996</v>
      </c>
      <c r="F12">
        <f t="shared" si="2"/>
        <v>40.754716981132063</v>
      </c>
      <c r="G12" s="2">
        <f t="shared" si="3"/>
        <v>20.377358490566031</v>
      </c>
    </row>
    <row r="13" spans="1:10" x14ac:dyDescent="0.25">
      <c r="A13" t="s">
        <v>49</v>
      </c>
      <c r="B13">
        <f>Sheet1!I32</f>
        <v>8.5</v>
      </c>
      <c r="C13">
        <f t="shared" si="0"/>
        <v>3.6279069767441769</v>
      </c>
      <c r="D13" s="2">
        <f t="shared" si="1"/>
        <v>0.90697674418604424</v>
      </c>
      <c r="E13">
        <f>Sheet1!J32</f>
        <v>2.81</v>
      </c>
      <c r="F13">
        <f t="shared" si="2"/>
        <v>3.0188679245283043</v>
      </c>
      <c r="G13" s="2">
        <f t="shared" si="3"/>
        <v>1.5094339622641522</v>
      </c>
    </row>
    <row r="14" spans="1:10" x14ac:dyDescent="0.25">
      <c r="A14" t="s">
        <v>50</v>
      </c>
      <c r="B14">
        <f>Sheet1!I33</f>
        <v>12.81</v>
      </c>
      <c r="C14">
        <f t="shared" si="0"/>
        <v>43.720930232558153</v>
      </c>
      <c r="D14" s="2">
        <f t="shared" si="1"/>
        <v>10.930232558139538</v>
      </c>
      <c r="E14">
        <f>Sheet1!J33</f>
        <v>4.6900000000000004</v>
      </c>
      <c r="F14">
        <f t="shared" si="2"/>
        <v>38.490566037735853</v>
      </c>
      <c r="G14" s="2">
        <f t="shared" si="3"/>
        <v>19.245283018867926</v>
      </c>
    </row>
    <row r="15" spans="1:10" x14ac:dyDescent="0.25">
      <c r="A15" t="s">
        <v>51</v>
      </c>
      <c r="B15">
        <f>Sheet1!I34</f>
        <v>12.81</v>
      </c>
      <c r="C15">
        <f t="shared" si="0"/>
        <v>43.720930232558153</v>
      </c>
      <c r="D15" s="2">
        <f t="shared" si="1"/>
        <v>10.930232558139538</v>
      </c>
      <c r="E15">
        <f>Sheet1!J34</f>
        <v>4.87</v>
      </c>
      <c r="F15">
        <f t="shared" si="2"/>
        <v>41.886792452830186</v>
      </c>
      <c r="G15" s="2">
        <f t="shared" si="3"/>
        <v>20.943396226415093</v>
      </c>
    </row>
    <row r="16" spans="1:10" x14ac:dyDescent="0.25">
      <c r="A16" t="s">
        <v>52</v>
      </c>
      <c r="B16">
        <f>Sheet1!I35</f>
        <v>10.62</v>
      </c>
      <c r="C16">
        <f t="shared" si="0"/>
        <v>23.348837209302321</v>
      </c>
      <c r="D16" s="2">
        <f t="shared" si="1"/>
        <v>5.8372093023255802</v>
      </c>
      <c r="E16">
        <f>Sheet1!J35</f>
        <v>3.12</v>
      </c>
      <c r="F16">
        <f t="shared" si="2"/>
        <v>8.8679245283018897</v>
      </c>
      <c r="G16" s="2">
        <f t="shared" si="3"/>
        <v>4.4339622641509449</v>
      </c>
    </row>
    <row r="17" spans="1:7" x14ac:dyDescent="0.25">
      <c r="A17" t="s">
        <v>53</v>
      </c>
      <c r="B17">
        <f>Sheet1!I36</f>
        <v>14.5</v>
      </c>
      <c r="C17">
        <f t="shared" si="0"/>
        <v>59.441860465116299</v>
      </c>
      <c r="D17" s="2">
        <f t="shared" si="1"/>
        <v>14.860465116279075</v>
      </c>
      <c r="E17">
        <f>Sheet1!J36</f>
        <v>5.19</v>
      </c>
      <c r="F17">
        <f t="shared" si="2"/>
        <v>47.924528301886795</v>
      </c>
      <c r="G17" s="2">
        <f t="shared" si="3"/>
        <v>23.962264150943398</v>
      </c>
    </row>
    <row r="18" spans="1:7" x14ac:dyDescent="0.25">
      <c r="A18" t="s">
        <v>54</v>
      </c>
      <c r="B18">
        <f>Sheet1!I37</f>
        <v>10.69</v>
      </c>
      <c r="C18">
        <f t="shared" si="0"/>
        <v>23.999999999999996</v>
      </c>
      <c r="D18" s="2">
        <f t="shared" si="1"/>
        <v>5.9999999999999991</v>
      </c>
      <c r="E18">
        <f>Sheet1!J37</f>
        <v>2.75</v>
      </c>
      <c r="F18">
        <f t="shared" si="2"/>
        <v>1.8867924528301903</v>
      </c>
      <c r="G18" s="2">
        <f t="shared" si="3"/>
        <v>0.94339622641509513</v>
      </c>
    </row>
    <row r="19" spans="1:7" x14ac:dyDescent="0.25">
      <c r="A19" t="s">
        <v>55</v>
      </c>
      <c r="B19">
        <f>Sheet1!I38</f>
        <v>14.94</v>
      </c>
      <c r="C19">
        <f t="shared" si="0"/>
        <v>63.534883720930253</v>
      </c>
      <c r="D19" s="2">
        <f t="shared" si="1"/>
        <v>15.883720930232563</v>
      </c>
      <c r="E19">
        <f>Sheet1!J38</f>
        <v>5.12</v>
      </c>
      <c r="F19">
        <f t="shared" si="2"/>
        <v>46.60377358490566</v>
      </c>
      <c r="G19" s="2">
        <f t="shared" si="3"/>
        <v>23.30188679245283</v>
      </c>
    </row>
    <row r="20" spans="1:7" x14ac:dyDescent="0.25">
      <c r="A20" t="s">
        <v>56</v>
      </c>
      <c r="B20">
        <f>Sheet1!I39</f>
        <v>11.81</v>
      </c>
      <c r="C20">
        <f t="shared" si="0"/>
        <v>34.418604651162802</v>
      </c>
      <c r="D20" s="2">
        <f t="shared" si="1"/>
        <v>8.6046511627907005</v>
      </c>
      <c r="E20">
        <f>Sheet1!J39</f>
        <v>4.62</v>
      </c>
      <c r="F20">
        <f t="shared" si="2"/>
        <v>37.169811320754718</v>
      </c>
      <c r="G20" s="2">
        <f t="shared" si="3"/>
        <v>18.584905660377359</v>
      </c>
    </row>
    <row r="21" spans="1:7" x14ac:dyDescent="0.25">
      <c r="A21" t="s">
        <v>57</v>
      </c>
      <c r="B21">
        <f>Sheet1!I40</f>
        <v>10.5</v>
      </c>
      <c r="C21">
        <f t="shared" si="0"/>
        <v>22.232558139534884</v>
      </c>
      <c r="D21" s="2">
        <f t="shared" si="1"/>
        <v>5.558139534883721</v>
      </c>
      <c r="E21">
        <f>Sheet1!J40</f>
        <v>3.5</v>
      </c>
      <c r="F21">
        <f t="shared" si="2"/>
        <v>16.037735849056602</v>
      </c>
      <c r="G21" s="2">
        <f t="shared" si="3"/>
        <v>8.0188679245283012</v>
      </c>
    </row>
    <row r="22" spans="1:7" x14ac:dyDescent="0.25">
      <c r="A22" t="s">
        <v>58</v>
      </c>
      <c r="B22">
        <f>Sheet1!I41</f>
        <v>13.75</v>
      </c>
      <c r="C22">
        <f t="shared" si="0"/>
        <v>52.465116279069782</v>
      </c>
      <c r="D22" s="2">
        <f t="shared" si="1"/>
        <v>13.116279069767446</v>
      </c>
      <c r="E22">
        <f>Sheet1!J41</f>
        <v>4.8099999999999996</v>
      </c>
      <c r="F22">
        <f t="shared" si="2"/>
        <v>40.754716981132063</v>
      </c>
      <c r="G22" s="2">
        <f t="shared" si="3"/>
        <v>20.377358490566031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EFE8-5C89-4C99-AF54-72EA8595F0C7}">
  <dimension ref="A1:J22"/>
  <sheetViews>
    <sheetView workbookViewId="0">
      <selection activeCell="K9" sqref="K9"/>
    </sheetView>
  </sheetViews>
  <sheetFormatPr defaultRowHeight="15" x14ac:dyDescent="0.25"/>
  <cols>
    <col min="1" max="1" width="15.28515625" bestFit="1" customWidth="1"/>
  </cols>
  <sheetData>
    <row r="1" spans="1:10" x14ac:dyDescent="0.25">
      <c r="A1" t="s">
        <v>145</v>
      </c>
      <c r="B1">
        <v>38.700000000000003</v>
      </c>
      <c r="C1">
        <v>40.04</v>
      </c>
      <c r="D1">
        <v>35.1</v>
      </c>
      <c r="E1" s="2">
        <f>C1+(C1-D1)</f>
        <v>44.98</v>
      </c>
      <c r="F1" t="s">
        <v>146</v>
      </c>
      <c r="G1">
        <v>16.7</v>
      </c>
      <c r="H1">
        <v>16.399999999999999</v>
      </c>
      <c r="I1">
        <v>16.100000000000001</v>
      </c>
      <c r="J1" s="2">
        <f>I1+I1-G1</f>
        <v>15.500000000000004</v>
      </c>
    </row>
    <row r="2" spans="1:10" x14ac:dyDescent="0.25">
      <c r="A2" t="s">
        <v>147</v>
      </c>
      <c r="B2">
        <v>13.9</v>
      </c>
      <c r="C2">
        <v>13.4</v>
      </c>
      <c r="D2">
        <v>13.6</v>
      </c>
      <c r="E2" s="2">
        <f>B2+(B2-C2)</f>
        <v>14.4</v>
      </c>
      <c r="F2" t="s">
        <v>148</v>
      </c>
      <c r="G2">
        <v>7.09</v>
      </c>
      <c r="H2">
        <v>6.74</v>
      </c>
      <c r="I2">
        <v>6.59</v>
      </c>
      <c r="J2" s="2">
        <f>I2+I2-G2</f>
        <v>6.09</v>
      </c>
    </row>
    <row r="4" spans="1:10" x14ac:dyDescent="0.25">
      <c r="A4" t="s">
        <v>111</v>
      </c>
      <c r="B4" t="s">
        <v>149</v>
      </c>
      <c r="C4" t="s">
        <v>130</v>
      </c>
      <c r="D4" s="2" t="s">
        <v>144</v>
      </c>
      <c r="E4" t="s">
        <v>150</v>
      </c>
      <c r="F4" t="s">
        <v>130</v>
      </c>
      <c r="G4" s="2" t="s">
        <v>144</v>
      </c>
    </row>
    <row r="5" spans="1:10" x14ac:dyDescent="0.25">
      <c r="A5" t="s">
        <v>41</v>
      </c>
      <c r="B5">
        <f>Sheet1!BA24/Sheet1!D24</f>
        <v>13.9375</v>
      </c>
      <c r="C5">
        <f>(B5-J$1)/(E$1-J$1)%</f>
        <v>-5.3002035278154809</v>
      </c>
      <c r="D5" s="2">
        <f>0.25*C5</f>
        <v>-1.3250508819538702</v>
      </c>
      <c r="E5">
        <f>Sheet1!CN24/Sheet1!D24</f>
        <v>5.875</v>
      </c>
      <c r="F5">
        <f>(E5-J$2)/(E$2-J$2)%</f>
        <v>-2.5872442839951848</v>
      </c>
      <c r="G5" s="2">
        <f>0.25*F5</f>
        <v>-0.6468110709987962</v>
      </c>
    </row>
    <row r="6" spans="1:10" x14ac:dyDescent="0.25">
      <c r="A6" t="s">
        <v>42</v>
      </c>
      <c r="B6">
        <f>Sheet1!BA25/Sheet1!D25</f>
        <v>16.25</v>
      </c>
      <c r="C6">
        <f t="shared" ref="C6:C22" si="0">(B6-J$1)/(E$1-J$1)%</f>
        <v>2.544097693351413</v>
      </c>
      <c r="D6" s="2">
        <f t="shared" ref="D6:D22" si="1">0.25*C6</f>
        <v>0.63602442333785325</v>
      </c>
      <c r="E6">
        <f>Sheet1!CN25/Sheet1!D25</f>
        <v>6.875</v>
      </c>
      <c r="F6">
        <f t="shared" ref="F6:F22" si="2">(E6-J$2)/(E$2-J$2)%</f>
        <v>9.4464500601684733</v>
      </c>
      <c r="G6" s="2">
        <f t="shared" ref="G6:G22" si="3">0.25*F6</f>
        <v>2.3616125150421183</v>
      </c>
    </row>
    <row r="7" spans="1:10" x14ac:dyDescent="0.25">
      <c r="A7" t="s">
        <v>43</v>
      </c>
      <c r="B7">
        <f>Sheet1!BA26/Sheet1!D26</f>
        <v>35.4375</v>
      </c>
      <c r="C7">
        <f t="shared" si="0"/>
        <v>67.630597014925371</v>
      </c>
      <c r="D7" s="2">
        <f t="shared" si="1"/>
        <v>16.907649253731343</v>
      </c>
      <c r="E7">
        <f>Sheet1!CN26/Sheet1!D26</f>
        <v>11.1875</v>
      </c>
      <c r="F7">
        <f t="shared" si="2"/>
        <v>61.341756919374241</v>
      </c>
      <c r="G7" s="2">
        <f t="shared" si="3"/>
        <v>15.33543922984356</v>
      </c>
    </row>
    <row r="8" spans="1:10" x14ac:dyDescent="0.25">
      <c r="A8" t="s">
        <v>44</v>
      </c>
      <c r="B8">
        <f>Sheet1!BA27/Sheet1!D27</f>
        <v>33.6875</v>
      </c>
      <c r="C8">
        <f t="shared" si="0"/>
        <v>61.694369063772044</v>
      </c>
      <c r="D8" s="2">
        <f t="shared" si="1"/>
        <v>15.423592265943011</v>
      </c>
      <c r="E8">
        <f>Sheet1!CN27/Sheet1!D27</f>
        <v>11.6875</v>
      </c>
      <c r="F8">
        <f t="shared" si="2"/>
        <v>67.358604091456073</v>
      </c>
      <c r="G8" s="2">
        <f t="shared" si="3"/>
        <v>16.839651022864018</v>
      </c>
    </row>
    <row r="9" spans="1:10" x14ac:dyDescent="0.25">
      <c r="A9" t="s">
        <v>45</v>
      </c>
      <c r="B9">
        <f>Sheet1!BA28/Sheet1!D28</f>
        <v>20.875</v>
      </c>
      <c r="C9">
        <f t="shared" si="0"/>
        <v>18.232700135685203</v>
      </c>
      <c r="D9" s="2">
        <f t="shared" si="1"/>
        <v>4.5581750339213007</v>
      </c>
      <c r="E9">
        <f>Sheet1!CN28/Sheet1!D28</f>
        <v>9.125</v>
      </c>
      <c r="F9">
        <f t="shared" si="2"/>
        <v>36.522262334536698</v>
      </c>
      <c r="G9" s="2">
        <f t="shared" si="3"/>
        <v>9.1305655836341746</v>
      </c>
    </row>
    <row r="10" spans="1:10" x14ac:dyDescent="0.25">
      <c r="A10" t="s">
        <v>46</v>
      </c>
      <c r="B10">
        <f>Sheet1!BA29/Sheet1!D29</f>
        <v>20.375</v>
      </c>
      <c r="C10">
        <f t="shared" si="0"/>
        <v>16.536635006784252</v>
      </c>
      <c r="D10" s="2">
        <f t="shared" si="1"/>
        <v>4.134158751696063</v>
      </c>
      <c r="E10">
        <f>Sheet1!CN29/Sheet1!D29</f>
        <v>9</v>
      </c>
      <c r="F10">
        <f t="shared" si="2"/>
        <v>35.018050541516246</v>
      </c>
      <c r="G10" s="2">
        <f t="shared" si="3"/>
        <v>8.7545126353790614</v>
      </c>
    </row>
    <row r="11" spans="1:10" x14ac:dyDescent="0.25">
      <c r="A11" t="s">
        <v>47</v>
      </c>
      <c r="B11">
        <f>Sheet1!BA30/Sheet1!D30</f>
        <v>21.6875</v>
      </c>
      <c r="C11">
        <f t="shared" si="0"/>
        <v>20.988805970149244</v>
      </c>
      <c r="D11" s="2">
        <f t="shared" si="1"/>
        <v>5.2472014925373109</v>
      </c>
      <c r="E11">
        <f>Sheet1!CN30/Sheet1!D30</f>
        <v>8.1875</v>
      </c>
      <c r="F11">
        <f t="shared" si="2"/>
        <v>25.240673886883272</v>
      </c>
      <c r="G11" s="2">
        <f t="shared" si="3"/>
        <v>6.310168471720818</v>
      </c>
    </row>
    <row r="12" spans="1:10" x14ac:dyDescent="0.25">
      <c r="A12" t="s">
        <v>48</v>
      </c>
      <c r="B12">
        <f>Sheet1!BA31/Sheet1!D31</f>
        <v>24.625</v>
      </c>
      <c r="C12">
        <f t="shared" si="0"/>
        <v>30.953188602442328</v>
      </c>
      <c r="D12" s="2">
        <f t="shared" si="1"/>
        <v>7.738297150610582</v>
      </c>
      <c r="E12">
        <f>Sheet1!CN31/Sheet1!D31</f>
        <v>9.0625</v>
      </c>
      <c r="F12">
        <f t="shared" si="2"/>
        <v>35.770156438026476</v>
      </c>
      <c r="G12" s="2">
        <f t="shared" si="3"/>
        <v>8.9425391095066189</v>
      </c>
    </row>
    <row r="13" spans="1:10" x14ac:dyDescent="0.25">
      <c r="A13" t="s">
        <v>49</v>
      </c>
      <c r="B13">
        <f>Sheet1!BA32/Sheet1!D32</f>
        <v>13.9375</v>
      </c>
      <c r="C13">
        <f t="shared" si="0"/>
        <v>-5.3002035278154809</v>
      </c>
      <c r="D13" s="2">
        <f t="shared" si="1"/>
        <v>-1.3250508819538702</v>
      </c>
      <c r="E13">
        <f>Sheet1!CN32/Sheet1!D32</f>
        <v>6.1875</v>
      </c>
      <c r="F13">
        <f t="shared" si="2"/>
        <v>1.1732851985559583</v>
      </c>
      <c r="G13" s="2">
        <f t="shared" si="3"/>
        <v>0.29332129963898956</v>
      </c>
    </row>
    <row r="14" spans="1:10" x14ac:dyDescent="0.25">
      <c r="A14" t="s">
        <v>50</v>
      </c>
      <c r="B14">
        <f>Sheet1!BA33/Sheet1!D33</f>
        <v>22.75</v>
      </c>
      <c r="C14">
        <f t="shared" si="0"/>
        <v>24.592944369063765</v>
      </c>
      <c r="D14" s="2">
        <f t="shared" si="1"/>
        <v>6.1482360922659414</v>
      </c>
      <c r="E14">
        <f>Sheet1!CN33/Sheet1!D33</f>
        <v>10</v>
      </c>
      <c r="F14">
        <f t="shared" si="2"/>
        <v>47.051744885679902</v>
      </c>
      <c r="G14" s="2">
        <f t="shared" si="3"/>
        <v>11.762936221419976</v>
      </c>
    </row>
    <row r="15" spans="1:10" x14ac:dyDescent="0.25">
      <c r="A15" t="s">
        <v>51</v>
      </c>
      <c r="B15">
        <f>Sheet1!BA34/Sheet1!D34</f>
        <v>23.9375</v>
      </c>
      <c r="C15">
        <f t="shared" si="0"/>
        <v>28.621099050203522</v>
      </c>
      <c r="D15" s="2">
        <f t="shared" si="1"/>
        <v>7.1552747625508806</v>
      </c>
      <c r="E15">
        <f>Sheet1!CN34/Sheet1!D34</f>
        <v>9.0625</v>
      </c>
      <c r="F15">
        <f t="shared" si="2"/>
        <v>35.770156438026476</v>
      </c>
      <c r="G15" s="2">
        <f t="shared" si="3"/>
        <v>8.9425391095066189</v>
      </c>
    </row>
    <row r="16" spans="1:10" x14ac:dyDescent="0.25">
      <c r="A16" t="s">
        <v>52</v>
      </c>
      <c r="B16">
        <f>Sheet1!BA35/Sheet1!D35</f>
        <v>17.5625</v>
      </c>
      <c r="C16">
        <f t="shared" si="0"/>
        <v>6.9962686567164072</v>
      </c>
      <c r="D16" s="2">
        <f t="shared" si="1"/>
        <v>1.7490671641791018</v>
      </c>
      <c r="E16">
        <f>Sheet1!CN35/Sheet1!D35</f>
        <v>8.125</v>
      </c>
      <c r="F16">
        <f t="shared" si="2"/>
        <v>24.488567990373046</v>
      </c>
      <c r="G16" s="2">
        <f t="shared" si="3"/>
        <v>6.1221419975932614</v>
      </c>
    </row>
    <row r="17" spans="1:7" x14ac:dyDescent="0.25">
      <c r="A17" t="s">
        <v>53</v>
      </c>
      <c r="B17">
        <f>Sheet1!BA36/Sheet1!D36</f>
        <v>28.25</v>
      </c>
      <c r="C17">
        <f t="shared" si="0"/>
        <v>43.249660786974218</v>
      </c>
      <c r="D17" s="2">
        <f t="shared" si="1"/>
        <v>10.812415196743554</v>
      </c>
      <c r="E17">
        <f>Sheet1!CN36/Sheet1!D36</f>
        <v>11.25</v>
      </c>
      <c r="F17">
        <f t="shared" si="2"/>
        <v>62.093862815884471</v>
      </c>
      <c r="G17" s="2">
        <f t="shared" si="3"/>
        <v>15.523465703971118</v>
      </c>
    </row>
    <row r="18" spans="1:7" x14ac:dyDescent="0.25">
      <c r="A18" t="s">
        <v>54</v>
      </c>
      <c r="B18">
        <f>Sheet1!BA37/Sheet1!D37</f>
        <v>16.25</v>
      </c>
      <c r="C18">
        <f t="shared" si="0"/>
        <v>2.544097693351413</v>
      </c>
      <c r="D18" s="2">
        <f t="shared" si="1"/>
        <v>0.63602442333785325</v>
      </c>
      <c r="E18">
        <f>Sheet1!CN37/Sheet1!D37</f>
        <v>7.125</v>
      </c>
      <c r="F18">
        <f t="shared" si="2"/>
        <v>12.454873646209387</v>
      </c>
      <c r="G18" s="2">
        <f t="shared" si="3"/>
        <v>3.1137184115523469</v>
      </c>
    </row>
    <row r="19" spans="1:7" x14ac:dyDescent="0.25">
      <c r="A19" t="s">
        <v>55</v>
      </c>
      <c r="B19">
        <f>Sheet1!BA38/Sheet1!D38</f>
        <v>26.8125</v>
      </c>
      <c r="C19">
        <f t="shared" si="0"/>
        <v>38.37347354138398</v>
      </c>
      <c r="D19" s="2">
        <f t="shared" si="1"/>
        <v>9.593368385345995</v>
      </c>
      <c r="E19">
        <f>Sheet1!CN38/Sheet1!D38</f>
        <v>11.1875</v>
      </c>
      <c r="F19">
        <f t="shared" si="2"/>
        <v>61.341756919374241</v>
      </c>
      <c r="G19" s="2">
        <f t="shared" si="3"/>
        <v>15.33543922984356</v>
      </c>
    </row>
    <row r="20" spans="1:7" x14ac:dyDescent="0.25">
      <c r="A20" t="s">
        <v>56</v>
      </c>
      <c r="B20">
        <f>Sheet1!BA39/Sheet1!D39</f>
        <v>17.75</v>
      </c>
      <c r="C20">
        <f t="shared" si="0"/>
        <v>7.6322930800542634</v>
      </c>
      <c r="D20" s="2">
        <f t="shared" si="1"/>
        <v>1.9080732700135659</v>
      </c>
      <c r="E20">
        <f>Sheet1!CN39/Sheet1!D39</f>
        <v>8.625</v>
      </c>
      <c r="F20">
        <f t="shared" si="2"/>
        <v>30.505415162454874</v>
      </c>
      <c r="G20" s="2">
        <f t="shared" si="3"/>
        <v>7.6263537906137184</v>
      </c>
    </row>
    <row r="21" spans="1:7" x14ac:dyDescent="0.25">
      <c r="A21" t="s">
        <v>57</v>
      </c>
      <c r="B21">
        <f>Sheet1!BA40/Sheet1!D40</f>
        <v>16.0625</v>
      </c>
      <c r="C21">
        <f t="shared" si="0"/>
        <v>1.9080732700135568</v>
      </c>
      <c r="D21" s="2">
        <f t="shared" si="1"/>
        <v>0.47701831750338919</v>
      </c>
      <c r="E21">
        <f>Sheet1!CN40/Sheet1!D40</f>
        <v>6.75</v>
      </c>
      <c r="F21">
        <f t="shared" si="2"/>
        <v>7.9422382671480154</v>
      </c>
      <c r="G21" s="2">
        <f t="shared" si="3"/>
        <v>1.9855595667870038</v>
      </c>
    </row>
    <row r="22" spans="1:7" x14ac:dyDescent="0.25">
      <c r="A22" t="s">
        <v>58</v>
      </c>
      <c r="B22">
        <f>Sheet1!BA41/Sheet1!D41</f>
        <v>23.875</v>
      </c>
      <c r="C22">
        <f t="shared" si="0"/>
        <v>28.409090909090903</v>
      </c>
      <c r="D22" s="2">
        <f t="shared" si="1"/>
        <v>7.1022727272727257</v>
      </c>
      <c r="E22">
        <f>Sheet1!CN41/Sheet1!D41</f>
        <v>9.75</v>
      </c>
      <c r="F22">
        <f t="shared" si="2"/>
        <v>44.04332129963899</v>
      </c>
      <c r="G22" s="2">
        <f t="shared" si="3"/>
        <v>11.010830324909747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5</vt:i4>
      </vt:variant>
    </vt:vector>
  </HeadingPairs>
  <TitlesOfParts>
    <vt:vector size="11" baseType="lpstr">
      <vt:lpstr>Conclusion</vt:lpstr>
      <vt:lpstr>Sheet1</vt:lpstr>
      <vt:lpstr>xAttack90</vt:lpstr>
      <vt:lpstr>GCA,SCA90</vt:lpstr>
      <vt:lpstr>S,SoT90</vt:lpstr>
      <vt:lpstr>AttPen,KP90</vt:lpstr>
      <vt:lpstr>Sheet1!Bundesliga_Stats</vt:lpstr>
      <vt:lpstr>Sheet1!Bundesliga_Stats_1</vt:lpstr>
      <vt:lpstr>Sheet1!Bundesliga_Stats_2</vt:lpstr>
      <vt:lpstr>Sheet1!Bundesliga_Stats_3</vt:lpstr>
      <vt:lpstr>Sheet1!Bundesliga_Stats_4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Medion</dc:creator>
  <cp:lastModifiedBy>Barbara Wiktorczyk-Liszka</cp:lastModifiedBy>
  <dcterms:created xsi:type="dcterms:W3CDTF">2015-06-05T18:17:20Z</dcterms:created>
  <dcterms:modified xsi:type="dcterms:W3CDTF">2021-01-19T14:35:09Z</dcterms:modified>
</cp:coreProperties>
</file>