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nic\6sem\Организация_управления и произв\"/>
    </mc:Choice>
  </mc:AlternateContent>
  <bookViews>
    <workbookView xWindow="0" yWindow="0" windowWidth="13368" windowHeight="10872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2" i="1" l="1"/>
  <c r="F65" i="1"/>
  <c r="F64" i="1"/>
  <c r="F63" i="1"/>
  <c r="J52" i="1" l="1"/>
  <c r="J57" i="1"/>
  <c r="J56" i="1"/>
  <c r="J55" i="1"/>
  <c r="J54" i="1"/>
  <c r="J53" i="1"/>
  <c r="F33" i="1"/>
  <c r="F32" i="1"/>
  <c r="E53" i="1"/>
  <c r="E54" i="1"/>
  <c r="E55" i="1"/>
  <c r="E56" i="1"/>
  <c r="E57" i="1"/>
  <c r="E52" i="1"/>
  <c r="B44" i="1"/>
  <c r="B45" i="1"/>
  <c r="B46" i="1"/>
  <c r="B47" i="1"/>
  <c r="B48" i="1"/>
  <c r="B43" i="1"/>
  <c r="F38" i="1"/>
  <c r="C38" i="1"/>
  <c r="B32" i="1"/>
  <c r="F37" i="1"/>
  <c r="B37" i="1"/>
  <c r="F36" i="1"/>
  <c r="B36" i="1"/>
  <c r="F35" i="1"/>
  <c r="B35" i="1"/>
  <c r="F34" i="1"/>
  <c r="B34" i="1"/>
  <c r="B33" i="1"/>
  <c r="B25" i="1"/>
</calcChain>
</file>

<file path=xl/sharedStrings.xml><?xml version="1.0" encoding="utf-8"?>
<sst xmlns="http://schemas.openxmlformats.org/spreadsheetml/2006/main" count="78" uniqueCount="76">
  <si>
    <t>t1</t>
  </si>
  <si>
    <t>t2</t>
  </si>
  <si>
    <t>t3</t>
  </si>
  <si>
    <t>t4</t>
  </si>
  <si>
    <t>t5</t>
  </si>
  <si>
    <t>t6</t>
  </si>
  <si>
    <t xml:space="preserve">Количество смен </t>
  </si>
  <si>
    <t>Продолжительность смены</t>
  </si>
  <si>
    <t>Программа выпуска</t>
  </si>
  <si>
    <t xml:space="preserve">1. </t>
  </si>
  <si>
    <t>r</t>
  </si>
  <si>
    <t>мин</t>
  </si>
  <si>
    <t xml:space="preserve">2. </t>
  </si>
  <si>
    <t>Число рабочих</t>
  </si>
  <si>
    <t>C1 =</t>
  </si>
  <si>
    <t>C2 =</t>
  </si>
  <si>
    <t>C3 =</t>
  </si>
  <si>
    <t>C4 =</t>
  </si>
  <si>
    <t>C5 =</t>
  </si>
  <si>
    <t>C6 =</t>
  </si>
  <si>
    <t>Сумма рабочих мест С =</t>
  </si>
  <si>
    <t>Сумма рабочих</t>
  </si>
  <si>
    <t>t</t>
  </si>
  <si>
    <t xml:space="preserve">3. </t>
  </si>
  <si>
    <t>Кз1 =</t>
  </si>
  <si>
    <t>Кз2 =</t>
  </si>
  <si>
    <t>Кз3 =</t>
  </si>
  <si>
    <t>Кз4 =</t>
  </si>
  <si>
    <t>Кз5 =</t>
  </si>
  <si>
    <t>Кз6 =</t>
  </si>
  <si>
    <t xml:space="preserve">4. </t>
  </si>
  <si>
    <t>№ Операции</t>
  </si>
  <si>
    <t xml:space="preserve">Норма времени </t>
  </si>
  <si>
    <t>Такт</t>
  </si>
  <si>
    <t>Количество рабочих мест</t>
  </si>
  <si>
    <t>Расчетное</t>
  </si>
  <si>
    <t>Принятое</t>
  </si>
  <si>
    <t>Загрузка рабочих мест</t>
  </si>
  <si>
    <t>в %</t>
  </si>
  <si>
    <t>в мин</t>
  </si>
  <si>
    <t>Кол-во рабочих на операции</t>
  </si>
  <si>
    <t>Обозначение рабочих</t>
  </si>
  <si>
    <t>Порядок обслуживания рабочих мест</t>
  </si>
  <si>
    <t>Номера рабочих мест</t>
  </si>
  <si>
    <t>1
2
3
4</t>
  </si>
  <si>
    <t>5
6</t>
  </si>
  <si>
    <t>8
9</t>
  </si>
  <si>
    <t>100
100
100
45</t>
  </si>
  <si>
    <t>960
960
960
432</t>
  </si>
  <si>
    <t>100
95</t>
  </si>
  <si>
    <t>960
912</t>
  </si>
  <si>
    <t>100
36</t>
  </si>
  <si>
    <t>960
345,6</t>
  </si>
  <si>
    <t>А
Б
В
Г</t>
  </si>
  <si>
    <t>Д
Е</t>
  </si>
  <si>
    <t>Ё</t>
  </si>
  <si>
    <t>Ж
Г</t>
  </si>
  <si>
    <t>З</t>
  </si>
  <si>
    <t>И</t>
  </si>
  <si>
    <t>1
2
3
4%9</t>
  </si>
  <si>
    <t>8
9%4</t>
  </si>
  <si>
    <t>5.</t>
  </si>
  <si>
    <t>Расчет заделов</t>
  </si>
  <si>
    <t>Заделы, шт</t>
  </si>
  <si>
    <t>Площадь эпюр, дет./мин</t>
  </si>
  <si>
    <t>Частные периоды</t>
  </si>
  <si>
    <t>Длительность частного периода, мин</t>
  </si>
  <si>
    <t>Между 1-й и 2-й операциями</t>
  </si>
  <si>
    <t>Т1</t>
  </si>
  <si>
    <t>Z'1,2 = 240/13,25 - 240/7,5</t>
  </si>
  <si>
    <t>Т2</t>
  </si>
  <si>
    <t>Z''1,2 = 240/13,25 - 240/7,5</t>
  </si>
  <si>
    <t>Т3</t>
  </si>
  <si>
    <t>Z'''1,2 = 240/13,25 - 240/7,5</t>
  </si>
  <si>
    <t>Т4</t>
  </si>
  <si>
    <t>Z''''1,2 = 132/13,25 - 132/7,5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</si>
</sst>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6" x14ac:knownFonts="1"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sz val="14"/>
      <color rgb="FF9C0006"/>
      <name val="Times New Roman"/>
      <family val="1"/>
      <charset val="204"/>
    </font>
    <font>
      <sz val="14"/>
      <color rgb="FF0061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16">
    <xf numFmtId="0" fontId="0" fillId="0" borderId="0" xfId="0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164" fontId="4" fillId="3" borderId="1" xfId="2" applyNumberFormat="1" applyFont="1" applyBorder="1" applyAlignment="1">
      <alignment horizontal="center" vertical="center"/>
    </xf>
    <xf numFmtId="0" fontId="5" fillId="2" borderId="1" xfId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164" fontId="3" fillId="0" borderId="1" xfId="2" applyNumberFormat="1" applyFont="1" applyFill="1" applyBorder="1" applyAlignment="1">
      <alignment horizontal="center" vertical="center"/>
    </xf>
    <xf numFmtId="0" fontId="3" fillId="0" borderId="1" xfId="1" applyFont="1" applyFill="1" applyBorder="1" applyAlignment="1">
      <alignment horizontal="center" vertical="center"/>
    </xf>
    <xf numFmtId="0" fontId="3" fillId="0" borderId="1" xfId="1" applyFont="1" applyFill="1" applyBorder="1" applyAlignment="1">
      <alignment horizontal="center" vertical="center" wrapText="1"/>
    </xf>
  </cellXfs>
  <cellStyles count="3">
    <cellStyle name="Обычный" xfId="0" builtinId="0"/>
    <cellStyle name="Плохой" xfId="2" builtinId="27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5</xdr:col>
      <xdr:colOff>597726</xdr:colOff>
      <xdr:row>10</xdr:row>
      <xdr:rowOff>320040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" y="0"/>
          <a:ext cx="6495605" cy="390144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2</xdr:col>
      <xdr:colOff>137330</xdr:colOff>
      <xdr:row>23</xdr:row>
      <xdr:rowOff>350621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569720" y="8244840"/>
          <a:ext cx="1219370" cy="70876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26</xdr:row>
      <xdr:rowOff>0</xdr:rowOff>
    </xdr:from>
    <xdr:to>
      <xdr:col>5</xdr:col>
      <xdr:colOff>444263</xdr:colOff>
      <xdr:row>29</xdr:row>
      <xdr:rowOff>281940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569720" y="9677400"/>
          <a:ext cx="4772423" cy="135636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39</xdr:row>
      <xdr:rowOff>0</xdr:rowOff>
    </xdr:from>
    <xdr:to>
      <xdr:col>4</xdr:col>
      <xdr:colOff>735330</xdr:colOff>
      <xdr:row>41</xdr:row>
      <xdr:rowOff>114987</xdr:rowOff>
    </xdr:to>
    <xdr:pic>
      <xdr:nvPicPr>
        <xdr:cNvPr id="5" name="Рисунок 4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1569720" y="14333220"/>
          <a:ext cx="3981450" cy="831267"/>
        </a:xfrm>
        <a:prstGeom prst="rect">
          <a:avLst/>
        </a:prstGeom>
      </xdr:spPr>
    </xdr:pic>
    <xdr:clientData/>
  </xdr:twoCellAnchor>
  <xdr:twoCellAnchor editAs="oneCell">
    <xdr:from>
      <xdr:col>8</xdr:col>
      <xdr:colOff>137161</xdr:colOff>
      <xdr:row>32</xdr:row>
      <xdr:rowOff>160026</xdr:rowOff>
    </xdr:from>
    <xdr:to>
      <xdr:col>16</xdr:col>
      <xdr:colOff>969066</xdr:colOff>
      <xdr:row>48</xdr:row>
      <xdr:rowOff>187534</xdr:rowOff>
    </xdr:to>
    <xdr:pic>
      <xdr:nvPicPr>
        <xdr:cNvPr id="6" name="Рисунок 5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 rot="5400000">
          <a:off x="11321660" y="10121027"/>
          <a:ext cx="5757748" cy="94882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3:L65"/>
  <sheetViews>
    <sheetView tabSelected="1" topLeftCell="A55" workbookViewId="0">
      <selection activeCell="F61" sqref="F61"/>
    </sheetView>
  </sheetViews>
  <sheetFormatPr defaultColWidth="15.77734375" defaultRowHeight="28.2" customHeight="1" x14ac:dyDescent="0.3"/>
  <cols>
    <col min="1" max="1" width="22.88671875" style="1" customWidth="1"/>
    <col min="2" max="6" width="15.77734375" style="1"/>
    <col min="7" max="7" width="18.33203125" style="1" customWidth="1"/>
    <col min="8" max="16384" width="15.77734375" style="1"/>
  </cols>
  <sheetData>
    <row r="13" spans="1:2" ht="28.2" customHeight="1" x14ac:dyDescent="0.3">
      <c r="A13" s="3" t="s">
        <v>0</v>
      </c>
      <c r="B13" s="3">
        <v>13.25</v>
      </c>
    </row>
    <row r="14" spans="1:2" ht="28.2" customHeight="1" x14ac:dyDescent="0.3">
      <c r="A14" s="3" t="s">
        <v>1</v>
      </c>
      <c r="B14" s="3">
        <v>7.5</v>
      </c>
    </row>
    <row r="15" spans="1:2" ht="28.2" customHeight="1" x14ac:dyDescent="0.3">
      <c r="A15" s="3" t="s">
        <v>2</v>
      </c>
      <c r="B15" s="3">
        <v>3.5</v>
      </c>
    </row>
    <row r="16" spans="1:2" ht="28.2" customHeight="1" x14ac:dyDescent="0.3">
      <c r="A16" s="3" t="s">
        <v>3</v>
      </c>
      <c r="B16" s="3">
        <v>5.25</v>
      </c>
    </row>
    <row r="17" spans="1:6" ht="28.2" customHeight="1" x14ac:dyDescent="0.3">
      <c r="A17" s="3" t="s">
        <v>4</v>
      </c>
      <c r="B17" s="3">
        <v>2.5</v>
      </c>
    </row>
    <row r="18" spans="1:6" ht="28.2" customHeight="1" x14ac:dyDescent="0.3">
      <c r="A18" s="3" t="s">
        <v>5</v>
      </c>
      <c r="B18" s="3">
        <v>3.5</v>
      </c>
    </row>
    <row r="19" spans="1:6" ht="39" customHeight="1" x14ac:dyDescent="0.3">
      <c r="A19" s="4" t="s">
        <v>8</v>
      </c>
      <c r="B19" s="3">
        <v>250</v>
      </c>
    </row>
    <row r="20" spans="1:6" ht="36" customHeight="1" x14ac:dyDescent="0.3">
      <c r="A20" s="4" t="s">
        <v>6</v>
      </c>
      <c r="B20" s="3">
        <v>2</v>
      </c>
    </row>
    <row r="21" spans="1:6" ht="38.4" customHeight="1" x14ac:dyDescent="0.3">
      <c r="A21" s="4" t="s">
        <v>7</v>
      </c>
      <c r="B21" s="3">
        <v>8</v>
      </c>
    </row>
    <row r="23" spans="1:6" ht="28.2" customHeight="1" x14ac:dyDescent="0.3">
      <c r="A23" s="1" t="s">
        <v>9</v>
      </c>
    </row>
    <row r="25" spans="1:6" ht="28.2" customHeight="1" x14ac:dyDescent="0.3">
      <c r="A25" s="3" t="s">
        <v>10</v>
      </c>
      <c r="B25" s="3">
        <f>(B20*B21*60)/B19</f>
        <v>3.84</v>
      </c>
      <c r="C25" s="3" t="s">
        <v>11</v>
      </c>
    </row>
    <row r="27" spans="1:6" ht="28.2" customHeight="1" x14ac:dyDescent="0.3">
      <c r="A27" s="1" t="s">
        <v>12</v>
      </c>
    </row>
    <row r="31" spans="1:6" ht="28.2" customHeight="1" x14ac:dyDescent="0.3">
      <c r="A31" s="3"/>
      <c r="B31" s="3"/>
      <c r="C31" s="3"/>
      <c r="D31" s="3" t="s">
        <v>22</v>
      </c>
      <c r="E31" s="10" t="s">
        <v>10</v>
      </c>
      <c r="F31" s="4" t="s">
        <v>13</v>
      </c>
    </row>
    <row r="32" spans="1:6" ht="28.2" customHeight="1" x14ac:dyDescent="0.3">
      <c r="A32" s="3" t="s">
        <v>14</v>
      </c>
      <c r="B32" s="5">
        <f>D32/E32</f>
        <v>3.4505208333333335</v>
      </c>
      <c r="C32" s="6">
        <v>4</v>
      </c>
      <c r="D32" s="3">
        <v>13.25</v>
      </c>
      <c r="E32" s="3">
        <v>3.84</v>
      </c>
      <c r="F32" s="3">
        <f>C32</f>
        <v>4</v>
      </c>
    </row>
    <row r="33" spans="1:6" ht="28.2" customHeight="1" x14ac:dyDescent="0.3">
      <c r="A33" s="3" t="s">
        <v>15</v>
      </c>
      <c r="B33" s="5">
        <f t="shared" ref="B33:B37" si="0">D33/E33</f>
        <v>1.953125</v>
      </c>
      <c r="C33" s="6">
        <v>2</v>
      </c>
      <c r="D33" s="3">
        <v>7.5</v>
      </c>
      <c r="E33" s="3">
        <v>3.84</v>
      </c>
      <c r="F33" s="3">
        <f>C33</f>
        <v>2</v>
      </c>
    </row>
    <row r="34" spans="1:6" ht="28.2" customHeight="1" x14ac:dyDescent="0.3">
      <c r="A34" s="3" t="s">
        <v>16</v>
      </c>
      <c r="B34" s="5">
        <f t="shared" si="0"/>
        <v>0.91145833333333337</v>
      </c>
      <c r="C34" s="6">
        <v>1</v>
      </c>
      <c r="D34" s="3">
        <v>3.5</v>
      </c>
      <c r="E34" s="3">
        <v>3.84</v>
      </c>
      <c r="F34" s="3">
        <f>C34</f>
        <v>1</v>
      </c>
    </row>
    <row r="35" spans="1:6" ht="28.2" customHeight="1" x14ac:dyDescent="0.3">
      <c r="A35" s="3" t="s">
        <v>17</v>
      </c>
      <c r="B35" s="5">
        <f t="shared" si="0"/>
        <v>1.3671875</v>
      </c>
      <c r="C35" s="6">
        <v>2</v>
      </c>
      <c r="D35" s="3">
        <v>5.25</v>
      </c>
      <c r="E35" s="3">
        <v>3.84</v>
      </c>
      <c r="F35" s="3">
        <f>C35</f>
        <v>2</v>
      </c>
    </row>
    <row r="36" spans="1:6" ht="28.2" customHeight="1" x14ac:dyDescent="0.3">
      <c r="A36" s="3" t="s">
        <v>18</v>
      </c>
      <c r="B36" s="5">
        <f t="shared" si="0"/>
        <v>0.65104166666666674</v>
      </c>
      <c r="C36" s="6">
        <v>1</v>
      </c>
      <c r="D36" s="3">
        <v>2.5</v>
      </c>
      <c r="E36" s="3">
        <v>3.84</v>
      </c>
      <c r="F36" s="3">
        <f>C36</f>
        <v>1</v>
      </c>
    </row>
    <row r="37" spans="1:6" ht="28.2" customHeight="1" x14ac:dyDescent="0.3">
      <c r="A37" s="3" t="s">
        <v>19</v>
      </c>
      <c r="B37" s="5">
        <f t="shared" si="0"/>
        <v>0.91145833333333337</v>
      </c>
      <c r="C37" s="6">
        <v>1</v>
      </c>
      <c r="D37" s="3">
        <v>3.5</v>
      </c>
      <c r="E37" s="3">
        <v>3.84</v>
      </c>
      <c r="F37" s="3">
        <f>C37</f>
        <v>1</v>
      </c>
    </row>
    <row r="38" spans="1:6" ht="28.2" customHeight="1" x14ac:dyDescent="0.3">
      <c r="A38" s="7" t="s">
        <v>20</v>
      </c>
      <c r="B38" s="7"/>
      <c r="C38" s="11">
        <f>SUM(C32:C37)</f>
        <v>11</v>
      </c>
      <c r="D38" s="8" t="s">
        <v>21</v>
      </c>
      <c r="E38" s="9"/>
      <c r="F38" s="3">
        <f>SUM(F32:F37)</f>
        <v>11</v>
      </c>
    </row>
    <row r="40" spans="1:6" ht="28.2" customHeight="1" x14ac:dyDescent="0.3">
      <c r="A40" s="1" t="s">
        <v>23</v>
      </c>
    </row>
    <row r="43" spans="1:6" ht="28.2" customHeight="1" x14ac:dyDescent="0.3">
      <c r="A43" s="3" t="s">
        <v>24</v>
      </c>
      <c r="B43" s="3">
        <f>B32/C32</f>
        <v>0.86263020833333337</v>
      </c>
    </row>
    <row r="44" spans="1:6" ht="28.2" customHeight="1" x14ac:dyDescent="0.3">
      <c r="A44" s="3" t="s">
        <v>25</v>
      </c>
      <c r="B44" s="3">
        <f t="shared" ref="B44:B48" si="1">B33/C33</f>
        <v>0.9765625</v>
      </c>
    </row>
    <row r="45" spans="1:6" ht="28.2" customHeight="1" x14ac:dyDescent="0.3">
      <c r="A45" s="3" t="s">
        <v>26</v>
      </c>
      <c r="B45" s="3">
        <f t="shared" si="1"/>
        <v>0.91145833333333337</v>
      </c>
    </row>
    <row r="46" spans="1:6" ht="28.2" customHeight="1" x14ac:dyDescent="0.3">
      <c r="A46" s="3" t="s">
        <v>27</v>
      </c>
      <c r="B46" s="3">
        <f t="shared" si="1"/>
        <v>0.68359375</v>
      </c>
    </row>
    <row r="47" spans="1:6" ht="28.2" customHeight="1" x14ac:dyDescent="0.3">
      <c r="A47" s="3" t="s">
        <v>28</v>
      </c>
      <c r="B47" s="3">
        <f t="shared" si="1"/>
        <v>0.65104166666666674</v>
      </c>
    </row>
    <row r="48" spans="1:6" ht="28.2" customHeight="1" x14ac:dyDescent="0.3">
      <c r="A48" s="3" t="s">
        <v>29</v>
      </c>
      <c r="B48" s="3">
        <f t="shared" si="1"/>
        <v>0.91145833333333337</v>
      </c>
    </row>
    <row r="50" spans="1:12" ht="44.4" customHeight="1" x14ac:dyDescent="0.3">
      <c r="A50" s="1" t="s">
        <v>30</v>
      </c>
      <c r="B50" s="12" t="s">
        <v>31</v>
      </c>
      <c r="C50" s="12" t="s">
        <v>32</v>
      </c>
      <c r="D50" s="12" t="s">
        <v>33</v>
      </c>
      <c r="E50" s="12" t="s">
        <v>34</v>
      </c>
      <c r="F50" s="12"/>
      <c r="G50" s="12"/>
      <c r="H50" s="12" t="s">
        <v>37</v>
      </c>
      <c r="I50" s="12"/>
      <c r="J50" s="12" t="s">
        <v>40</v>
      </c>
      <c r="K50" s="12" t="s">
        <v>41</v>
      </c>
      <c r="L50" s="12" t="s">
        <v>42</v>
      </c>
    </row>
    <row r="51" spans="1:12" ht="36.6" customHeight="1" x14ac:dyDescent="0.3">
      <c r="B51" s="12"/>
      <c r="C51" s="12"/>
      <c r="D51" s="12"/>
      <c r="E51" s="3" t="s">
        <v>35</v>
      </c>
      <c r="F51" s="3" t="s">
        <v>36</v>
      </c>
      <c r="G51" s="4" t="s">
        <v>43</v>
      </c>
      <c r="H51" s="4" t="s">
        <v>38</v>
      </c>
      <c r="I51" s="3" t="s">
        <v>39</v>
      </c>
      <c r="J51" s="12"/>
      <c r="K51" s="12"/>
      <c r="L51" s="12"/>
    </row>
    <row r="52" spans="1:12" ht="70.8" customHeight="1" x14ac:dyDescent="0.3">
      <c r="B52" s="3">
        <v>1</v>
      </c>
      <c r="C52" s="3">
        <v>13.25</v>
      </c>
      <c r="D52" s="3">
        <v>3.84</v>
      </c>
      <c r="E52" s="13">
        <f>C52/D52</f>
        <v>3.4505208333333335</v>
      </c>
      <c r="F52" s="14">
        <v>4</v>
      </c>
      <c r="G52" s="15" t="s">
        <v>44</v>
      </c>
      <c r="H52" s="4" t="s">
        <v>47</v>
      </c>
      <c r="I52" s="4" t="s">
        <v>48</v>
      </c>
      <c r="J52" s="3">
        <f>F52</f>
        <v>4</v>
      </c>
      <c r="K52" s="4" t="s">
        <v>53</v>
      </c>
      <c r="L52" s="4" t="s">
        <v>59</v>
      </c>
    </row>
    <row r="53" spans="1:12" ht="42" customHeight="1" x14ac:dyDescent="0.3">
      <c r="B53" s="3">
        <v>2</v>
      </c>
      <c r="C53" s="3">
        <v>7.5</v>
      </c>
      <c r="D53" s="3">
        <v>3.84</v>
      </c>
      <c r="E53" s="13">
        <f t="shared" ref="E53:E57" si="2">C53/D53</f>
        <v>1.953125</v>
      </c>
      <c r="F53" s="14">
        <v>2</v>
      </c>
      <c r="G53" s="4" t="s">
        <v>45</v>
      </c>
      <c r="H53" s="4" t="s">
        <v>49</v>
      </c>
      <c r="I53" s="4" t="s">
        <v>50</v>
      </c>
      <c r="J53" s="3">
        <f>F53</f>
        <v>2</v>
      </c>
      <c r="K53" s="4" t="s">
        <v>54</v>
      </c>
      <c r="L53" s="4" t="s">
        <v>45</v>
      </c>
    </row>
    <row r="54" spans="1:12" ht="28.2" customHeight="1" x14ac:dyDescent="0.3">
      <c r="B54" s="3">
        <v>3</v>
      </c>
      <c r="C54" s="3">
        <v>3.5</v>
      </c>
      <c r="D54" s="3">
        <v>3.84</v>
      </c>
      <c r="E54" s="13">
        <f t="shared" si="2"/>
        <v>0.91145833333333337</v>
      </c>
      <c r="F54" s="14">
        <v>1</v>
      </c>
      <c r="G54" s="3">
        <v>7</v>
      </c>
      <c r="H54" s="3">
        <v>91</v>
      </c>
      <c r="I54" s="3">
        <v>873.6</v>
      </c>
      <c r="J54" s="3">
        <f t="shared" ref="J54:J57" si="3">F54</f>
        <v>1</v>
      </c>
      <c r="K54" s="3" t="s">
        <v>55</v>
      </c>
      <c r="L54" s="3">
        <v>7</v>
      </c>
    </row>
    <row r="55" spans="1:12" ht="38.4" customHeight="1" x14ac:dyDescent="0.3">
      <c r="B55" s="3">
        <v>4</v>
      </c>
      <c r="C55" s="3">
        <v>5.25</v>
      </c>
      <c r="D55" s="3">
        <v>3.84</v>
      </c>
      <c r="E55" s="13">
        <f t="shared" si="2"/>
        <v>1.3671875</v>
      </c>
      <c r="F55" s="14">
        <v>2</v>
      </c>
      <c r="G55" s="4" t="s">
        <v>46</v>
      </c>
      <c r="H55" s="4" t="s">
        <v>51</v>
      </c>
      <c r="I55" s="4" t="s">
        <v>52</v>
      </c>
      <c r="J55" s="3">
        <f t="shared" si="3"/>
        <v>2</v>
      </c>
      <c r="K55" s="4" t="s">
        <v>56</v>
      </c>
      <c r="L55" s="4" t="s">
        <v>60</v>
      </c>
    </row>
    <row r="56" spans="1:12" ht="28.2" customHeight="1" x14ac:dyDescent="0.3">
      <c r="B56" s="3">
        <v>5</v>
      </c>
      <c r="C56" s="3">
        <v>2.5</v>
      </c>
      <c r="D56" s="3">
        <v>3.84</v>
      </c>
      <c r="E56" s="13">
        <f t="shared" si="2"/>
        <v>0.65104166666666674</v>
      </c>
      <c r="F56" s="14">
        <v>1</v>
      </c>
      <c r="G56" s="3">
        <v>10</v>
      </c>
      <c r="H56" s="3">
        <v>65</v>
      </c>
      <c r="I56" s="3">
        <v>624</v>
      </c>
      <c r="J56" s="3">
        <f t="shared" si="3"/>
        <v>1</v>
      </c>
      <c r="K56" s="4" t="s">
        <v>57</v>
      </c>
      <c r="L56" s="3">
        <v>10</v>
      </c>
    </row>
    <row r="57" spans="1:12" ht="28.2" customHeight="1" x14ac:dyDescent="0.3">
      <c r="B57" s="3">
        <v>6</v>
      </c>
      <c r="C57" s="3">
        <v>3.5</v>
      </c>
      <c r="D57" s="3">
        <v>3.84</v>
      </c>
      <c r="E57" s="13">
        <f t="shared" si="2"/>
        <v>0.91145833333333337</v>
      </c>
      <c r="F57" s="14">
        <v>1</v>
      </c>
      <c r="G57" s="3">
        <v>11</v>
      </c>
      <c r="H57" s="3">
        <v>91</v>
      </c>
      <c r="I57" s="3">
        <v>873.6</v>
      </c>
      <c r="J57" s="3">
        <f t="shared" si="3"/>
        <v>1</v>
      </c>
      <c r="K57" s="4" t="s">
        <v>58</v>
      </c>
      <c r="L57" s="3">
        <v>11</v>
      </c>
    </row>
    <row r="59" spans="1:12" ht="28.2" customHeight="1" x14ac:dyDescent="0.3">
      <c r="A59" s="1" t="s">
        <v>61</v>
      </c>
      <c r="B59" s="1" t="s">
        <v>62</v>
      </c>
    </row>
    <row r="60" spans="1:12" ht="52.2" customHeight="1" x14ac:dyDescent="0.3">
      <c r="C60" s="2" t="s">
        <v>63</v>
      </c>
      <c r="D60" s="2" t="s">
        <v>64</v>
      </c>
    </row>
    <row r="61" spans="1:12" ht="60" customHeight="1" x14ac:dyDescent="0.3">
      <c r="A61" s="2" t="s">
        <v>65</v>
      </c>
      <c r="B61" s="2" t="s">
        <v>66</v>
      </c>
      <c r="C61" s="2" t="s">
        <v>67</v>
      </c>
      <c r="D61" s="2"/>
    </row>
    <row r="62" spans="1:12" ht="28.2" customHeight="1" x14ac:dyDescent="0.3">
      <c r="A62" s="1" t="s">
        <v>68</v>
      </c>
      <c r="B62" s="1">
        <v>240</v>
      </c>
      <c r="C62" s="1" t="s">
        <v>69</v>
      </c>
      <c r="F62" s="1">
        <f>18.1132075-32</f>
        <v>-13.886792499999999</v>
      </c>
    </row>
    <row r="63" spans="1:12" ht="28.2" customHeight="1" x14ac:dyDescent="0.3">
      <c r="A63" s="1" t="s">
        <v>70</v>
      </c>
      <c r="B63" s="1">
        <v>240</v>
      </c>
      <c r="C63" s="1" t="s">
        <v>71</v>
      </c>
      <c r="F63" s="1">
        <f t="shared" ref="F63:F64" si="4">18.1132075-32</f>
        <v>-13.886792499999999</v>
      </c>
    </row>
    <row r="64" spans="1:12" ht="28.2" customHeight="1" x14ac:dyDescent="0.3">
      <c r="A64" s="1" t="s">
        <v>72</v>
      </c>
      <c r="B64" s="1">
        <v>240</v>
      </c>
      <c r="C64" s="1" t="s">
        <v>73</v>
      </c>
      <c r="F64" s="1">
        <f t="shared" si="4"/>
        <v>-13.886792499999999</v>
      </c>
    </row>
    <row r="65" spans="1:6" ht="28.2" customHeight="1" x14ac:dyDescent="0.3">
      <c r="A65" s="1" t="s">
        <v>74</v>
      </c>
      <c r="B65" s="1">
        <v>132</v>
      </c>
      <c r="C65" s="1" t="s">
        <v>75</v>
      </c>
      <c r="F65" s="1">
        <f>9.96226415-17.6</f>
        <v>-7.6377358500000021</v>
      </c>
    </row>
  </sheetData>
  <mergeCells count="10">
    <mergeCell ref="H50:I50"/>
    <mergeCell ref="J50:J51"/>
    <mergeCell ref="K50:K51"/>
    <mergeCell ref="L50:L51"/>
    <mergeCell ref="A38:B38"/>
    <mergeCell ref="D38:E38"/>
    <mergeCell ref="E50:G50"/>
    <mergeCell ref="B50:B51"/>
    <mergeCell ref="C50:C51"/>
    <mergeCell ref="D50:D5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Toni</dc:creator>
  <cp:lastModifiedBy>Toni</cp:lastModifiedBy>
  <dcterms:created xsi:type="dcterms:W3CDTF">2025-03-09T17:21:46Z</dcterms:created>
  <dcterms:modified xsi:type="dcterms:W3CDTF">2025-03-09T17:58:59Z</dcterms:modified>
</cp:coreProperties>
</file>