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nic\6 семак\Организация_управления и произв\"/>
    </mc:Choice>
  </mc:AlternateContent>
  <bookViews>
    <workbookView xWindow="0" yWindow="0" windowWidth="26328" windowHeight="10896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1" l="1"/>
  <c r="B37" i="2"/>
  <c r="E37" i="2" s="1"/>
  <c r="C37" i="2"/>
  <c r="B38" i="2"/>
  <c r="E38" i="2" s="1"/>
  <c r="C38" i="2"/>
  <c r="B39" i="2"/>
  <c r="E39" i="2" s="1"/>
  <c r="C39" i="2"/>
  <c r="C36" i="2"/>
  <c r="B36" i="2"/>
  <c r="E36" i="2" s="1"/>
  <c r="A31" i="2"/>
  <c r="B31" i="2"/>
  <c r="A32" i="2"/>
  <c r="B32" i="2"/>
  <c r="A33" i="2"/>
  <c r="B33" i="2"/>
  <c r="B30" i="2"/>
  <c r="A30" i="2"/>
  <c r="B23" i="2"/>
  <c r="C23" i="2"/>
  <c r="B24" i="2"/>
  <c r="C24" i="2"/>
  <c r="B25" i="2"/>
  <c r="C25" i="2"/>
  <c r="C22" i="2"/>
  <c r="B22" i="2"/>
  <c r="C15" i="2"/>
  <c r="C16" i="2"/>
  <c r="C17" i="2"/>
  <c r="C14" i="2"/>
  <c r="B15" i="2"/>
  <c r="B16" i="2"/>
  <c r="B17" i="2"/>
  <c r="E17" i="2" s="1"/>
  <c r="B14" i="2"/>
  <c r="E14" i="2" s="1"/>
  <c r="D7" i="2"/>
  <c r="D8" i="2"/>
  <c r="D9" i="2"/>
  <c r="D6" i="2"/>
  <c r="B19" i="2" s="1"/>
  <c r="B20" i="2" s="1"/>
  <c r="E22" i="2" l="1"/>
  <c r="E25" i="2"/>
  <c r="E23" i="2"/>
  <c r="E24" i="2"/>
  <c r="B27" i="2"/>
  <c r="B28" i="2" s="1"/>
  <c r="E16" i="2"/>
  <c r="E15" i="2"/>
  <c r="B11" i="2"/>
  <c r="B12" i="2" s="1"/>
  <c r="B84" i="1"/>
  <c r="B85" i="1"/>
  <c r="B86" i="1"/>
  <c r="B87" i="1"/>
  <c r="B83" i="1"/>
  <c r="E87" i="1"/>
  <c r="E86" i="1"/>
  <c r="E85" i="1"/>
  <c r="E84" i="1"/>
  <c r="E83" i="1"/>
  <c r="F78" i="1"/>
  <c r="E55" i="1"/>
  <c r="E56" i="1"/>
  <c r="E57" i="1"/>
  <c r="E58" i="1"/>
  <c r="E59" i="1"/>
  <c r="B56" i="1"/>
  <c r="B57" i="1"/>
  <c r="B58" i="1"/>
  <c r="B59" i="1"/>
  <c r="B55" i="1"/>
  <c r="B53" i="1"/>
  <c r="E33" i="1"/>
  <c r="E34" i="1"/>
  <c r="E35" i="1"/>
  <c r="E36" i="1"/>
  <c r="E32" i="1"/>
  <c r="B33" i="1"/>
  <c r="B34" i="1"/>
  <c r="B35" i="1"/>
  <c r="B36" i="1"/>
  <c r="B32" i="1"/>
  <c r="B30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<sst xmlns="http://schemas.openxmlformats.org/spreadsheetml/2006/main" count="96" uniqueCount="45">
  <si>
    <t xml:space="preserve">Задача 1.7 </t>
  </si>
  <si>
    <t>Длительность технологического цикла обработки партии деталей</t>
  </si>
  <si>
    <t>Обозначение</t>
  </si>
  <si>
    <t>Пояснение</t>
  </si>
  <si>
    <t>Значение</t>
  </si>
  <si>
    <t>Найти</t>
  </si>
  <si>
    <t>Дано</t>
  </si>
  <si>
    <t>Состоиз из 20 шт</t>
  </si>
  <si>
    <t>При:</t>
  </si>
  <si>
    <t>Последовательном</t>
  </si>
  <si>
    <t xml:space="preserve">Параллельном </t>
  </si>
  <si>
    <t>Парал.-послед.</t>
  </si>
  <si>
    <t>Состоит из пяти операций:</t>
  </si>
  <si>
    <t>t1</t>
  </si>
  <si>
    <t>t2</t>
  </si>
  <si>
    <t>t3</t>
  </si>
  <si>
    <t>t4</t>
  </si>
  <si>
    <t>t5</t>
  </si>
  <si>
    <t>2 станка</t>
  </si>
  <si>
    <t>1 станок</t>
  </si>
  <si>
    <t xml:space="preserve">Величина транспортной партии </t>
  </si>
  <si>
    <t>Решение при последоватальном</t>
  </si>
  <si>
    <t>Т(тех_посл)</t>
  </si>
  <si>
    <t>Номер операции</t>
  </si>
  <si>
    <t>t(i)</t>
  </si>
  <si>
    <t>C(пр_i)</t>
  </si>
  <si>
    <t xml:space="preserve">Время, мин </t>
  </si>
  <si>
    <t>(n*t(i))/C(пр_i)</t>
  </si>
  <si>
    <t>Решение при парал</t>
  </si>
  <si>
    <t>Т(тех_парал)</t>
  </si>
  <si>
    <t>Решение при парал-послед</t>
  </si>
  <si>
    <t>Тех(ц_пп)</t>
  </si>
  <si>
    <t>(p*t(i))/C(пр_i)</t>
  </si>
  <si>
    <t>t(ki)</t>
  </si>
  <si>
    <t>n</t>
  </si>
  <si>
    <t>p</t>
  </si>
  <si>
    <t>Название</t>
  </si>
  <si>
    <t>t_e</t>
  </si>
  <si>
    <t>t_mo</t>
  </si>
  <si>
    <t>Станков</t>
  </si>
  <si>
    <t>t_i/C_пр</t>
  </si>
  <si>
    <t>T(пр_посл)</t>
  </si>
  <si>
    <t>T(пр_парал)</t>
  </si>
  <si>
    <t>T(пр_пп)</t>
  </si>
  <si>
    <t>Тех(тех_пп)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</si>
</sst>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4"/>
      <color theme="2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1</xdr:row>
      <xdr:rowOff>219075</xdr:rowOff>
    </xdr:from>
    <xdr:to>
      <xdr:col>5</xdr:col>
      <xdr:colOff>107541</xdr:colOff>
      <xdr:row>9</xdr:row>
      <xdr:rowOff>11725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F123A39-79AD-456E-9C9D-734F4B8CC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6680" y="447675"/>
          <a:ext cx="4732881" cy="162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1028700</xdr:colOff>
      <xdr:row>22</xdr:row>
      <xdr:rowOff>22860</xdr:rowOff>
    </xdr:from>
    <xdr:to>
      <xdr:col>2</xdr:col>
      <xdr:colOff>533400</xdr:colOff>
      <xdr:row>28</xdr:row>
      <xdr:rowOff>126220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883051D-01F9-4494-AE31-92B76CF91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5052060"/>
          <a:ext cx="5890260" cy="1474960"/>
        </a:xfrm>
        <a:prstGeom prst="rect">
          <a:avLst/>
        </a:prstGeom>
      </xdr:spPr>
    </xdr:pic>
    <xdr:clientData/>
  </xdr:twoCellAnchor>
  <xdr:twoCellAnchor editAs="oneCell">
    <xdr:from>
      <xdr:col>0</xdr:col>
      <xdr:colOff>655320</xdr:colOff>
      <xdr:row>39</xdr:row>
      <xdr:rowOff>0</xdr:rowOff>
    </xdr:from>
    <xdr:to>
      <xdr:col>2</xdr:col>
      <xdr:colOff>480927</xdr:colOff>
      <xdr:row>51</xdr:row>
      <xdr:rowOff>171857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0EF6C82-1301-441E-A2A9-CB9151E05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" y="8915400"/>
          <a:ext cx="6211167" cy="29150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1</xdr:col>
      <xdr:colOff>1029551</xdr:colOff>
      <xdr:row>73</xdr:row>
      <xdr:rowOff>28898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54F121-804C-488D-B2AB-3305AE5EA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401800"/>
          <a:ext cx="6096851" cy="2314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51" zoomScale="85" zoomScaleNormal="85" workbookViewId="0">
      <selection activeCell="E77" sqref="E77"/>
    </sheetView>
  </sheetViews>
  <sheetFormatPr defaultColWidth="19.21875" defaultRowHeight="18" x14ac:dyDescent="0.3"/>
  <cols>
    <col min="1" max="1" width="73.88671875" style="1" bestFit="1" customWidth="1"/>
    <col min="2" max="3" width="19.21875" style="1"/>
    <col min="4" max="4" width="48.5546875" style="1" customWidth="1"/>
    <col min="5" max="16384" width="19.21875" style="1"/>
  </cols>
  <sheetData>
    <row r="1" spans="1:4" x14ac:dyDescent="0.3">
      <c r="A1" s="8" t="s">
        <v>0</v>
      </c>
      <c r="B1" s="8"/>
      <c r="C1" s="8"/>
    </row>
    <row r="2" spans="1:4" x14ac:dyDescent="0.3">
      <c r="A2" s="7" t="s">
        <v>5</v>
      </c>
      <c r="B2" s="7"/>
      <c r="C2" s="7"/>
    </row>
    <row r="3" spans="1:4" x14ac:dyDescent="0.3">
      <c r="A3" s="3" t="s">
        <v>3</v>
      </c>
      <c r="B3" s="3" t="s">
        <v>2</v>
      </c>
      <c r="C3" s="3" t="s">
        <v>4</v>
      </c>
    </row>
    <row r="4" spans="1:4" x14ac:dyDescent="0.3">
      <c r="A4" s="2" t="s">
        <v>1</v>
      </c>
    </row>
    <row r="5" spans="1:4" x14ac:dyDescent="0.3">
      <c r="A5" s="1" t="s">
        <v>8</v>
      </c>
    </row>
    <row r="6" spans="1:4" x14ac:dyDescent="0.3">
      <c r="A6" s="1" t="s">
        <v>9</v>
      </c>
    </row>
    <row r="7" spans="1:4" x14ac:dyDescent="0.3">
      <c r="A7" s="1" t="s">
        <v>10</v>
      </c>
    </row>
    <row r="8" spans="1:4" x14ac:dyDescent="0.3">
      <c r="A8" s="1" t="s">
        <v>11</v>
      </c>
    </row>
    <row r="10" spans="1:4" x14ac:dyDescent="0.3">
      <c r="A10" s="7" t="s">
        <v>6</v>
      </c>
      <c r="B10" s="7"/>
      <c r="C10" s="7"/>
    </row>
    <row r="11" spans="1:4" x14ac:dyDescent="0.3">
      <c r="A11" s="3" t="s">
        <v>3</v>
      </c>
      <c r="B11" s="3" t="s">
        <v>2</v>
      </c>
      <c r="C11" s="3" t="s">
        <v>4</v>
      </c>
    </row>
    <row r="12" spans="1:4" x14ac:dyDescent="0.3">
      <c r="A12" s="1" t="s">
        <v>7</v>
      </c>
      <c r="C12" s="1">
        <v>20</v>
      </c>
    </row>
    <row r="13" spans="1:4" x14ac:dyDescent="0.3">
      <c r="A13" s="1" t="s">
        <v>12</v>
      </c>
    </row>
    <row r="14" spans="1:4" x14ac:dyDescent="0.3">
      <c r="A14" s="1" t="s">
        <v>19</v>
      </c>
      <c r="B14" s="1" t="s">
        <v>13</v>
      </c>
      <c r="C14" s="1">
        <v>2</v>
      </c>
      <c r="D14" s="4">
        <f>2/1</f>
        <v>2</v>
      </c>
    </row>
    <row r="15" spans="1:4" x14ac:dyDescent="0.3">
      <c r="A15" s="1" t="s">
        <v>18</v>
      </c>
      <c r="B15" s="1" t="s">
        <v>14</v>
      </c>
      <c r="C15" s="1">
        <v>4</v>
      </c>
      <c r="D15" s="4">
        <f>C15/2</f>
        <v>2</v>
      </c>
    </row>
    <row r="16" spans="1:4" x14ac:dyDescent="0.3">
      <c r="A16" s="1" t="s">
        <v>19</v>
      </c>
      <c r="B16" s="1" t="s">
        <v>15</v>
      </c>
      <c r="C16" s="1">
        <v>3</v>
      </c>
      <c r="D16" s="4">
        <f>C16/1</f>
        <v>3</v>
      </c>
    </row>
    <row r="17" spans="1:5" x14ac:dyDescent="0.3">
      <c r="A17" s="1" t="s">
        <v>18</v>
      </c>
      <c r="B17" s="1" t="s">
        <v>16</v>
      </c>
      <c r="C17" s="1">
        <v>6</v>
      </c>
      <c r="D17" s="4">
        <f>C17/2</f>
        <v>3</v>
      </c>
    </row>
    <row r="18" spans="1:5" x14ac:dyDescent="0.3">
      <c r="A18" s="1" t="s">
        <v>18</v>
      </c>
      <c r="B18" s="1" t="s">
        <v>17</v>
      </c>
      <c r="C18" s="1">
        <v>5</v>
      </c>
      <c r="D18" s="4">
        <f>C18/2</f>
        <v>2.5</v>
      </c>
    </row>
    <row r="19" spans="1:5" x14ac:dyDescent="0.3">
      <c r="A19" s="1" t="s">
        <v>20</v>
      </c>
      <c r="C19" s="1">
        <v>5</v>
      </c>
    </row>
    <row r="21" spans="1:5" x14ac:dyDescent="0.3">
      <c r="A21" s="7" t="s">
        <v>21</v>
      </c>
      <c r="B21" s="7"/>
      <c r="C21" s="7"/>
    </row>
    <row r="22" spans="1:5" x14ac:dyDescent="0.3">
      <c r="A22" s="3" t="s">
        <v>3</v>
      </c>
      <c r="B22" s="3" t="s">
        <v>2</v>
      </c>
      <c r="C22" s="3" t="s">
        <v>4</v>
      </c>
    </row>
    <row r="30" spans="1:5" x14ac:dyDescent="0.3">
      <c r="A30" s="1" t="s">
        <v>22</v>
      </c>
      <c r="B30" s="1">
        <f xml:space="preserve"> C12*SUM(D14:D18)</f>
        <v>250</v>
      </c>
    </row>
    <row r="31" spans="1:5" x14ac:dyDescent="0.3">
      <c r="A31" s="6" t="s">
        <v>23</v>
      </c>
      <c r="B31" s="6" t="s">
        <v>24</v>
      </c>
      <c r="C31" s="6" t="s">
        <v>25</v>
      </c>
      <c r="D31" s="6" t="s">
        <v>26</v>
      </c>
      <c r="E31" s="6" t="s">
        <v>27</v>
      </c>
    </row>
    <row r="32" spans="1:5" x14ac:dyDescent="0.3">
      <c r="A32" s="5">
        <v>1</v>
      </c>
      <c r="B32" s="5">
        <f>C14</f>
        <v>2</v>
      </c>
      <c r="C32" s="5">
        <v>1</v>
      </c>
      <c r="D32" s="5"/>
      <c r="E32" s="5">
        <f>(20*B32)/C32</f>
        <v>40</v>
      </c>
    </row>
    <row r="33" spans="1:5" x14ac:dyDescent="0.3">
      <c r="A33" s="5">
        <v>2</v>
      </c>
      <c r="B33" s="5">
        <f t="shared" ref="B33:B36" si="0">C15</f>
        <v>4</v>
      </c>
      <c r="C33" s="5">
        <v>2</v>
      </c>
      <c r="D33" s="5"/>
      <c r="E33" s="5">
        <f>(20*B33)/C33</f>
        <v>40</v>
      </c>
    </row>
    <row r="34" spans="1:5" x14ac:dyDescent="0.3">
      <c r="A34" s="5">
        <v>3</v>
      </c>
      <c r="B34" s="5">
        <f t="shared" si="0"/>
        <v>3</v>
      </c>
      <c r="C34" s="5">
        <v>1</v>
      </c>
      <c r="D34" s="5"/>
      <c r="E34" s="5">
        <f>(20*B34)/C34</f>
        <v>60</v>
      </c>
    </row>
    <row r="35" spans="1:5" x14ac:dyDescent="0.3">
      <c r="A35" s="5">
        <v>4</v>
      </c>
      <c r="B35" s="5">
        <f t="shared" si="0"/>
        <v>6</v>
      </c>
      <c r="C35" s="5">
        <v>2</v>
      </c>
      <c r="D35" s="5"/>
      <c r="E35" s="5">
        <f t="shared" ref="E35:E36" si="1">(20*B35)/C35</f>
        <v>60</v>
      </c>
    </row>
    <row r="36" spans="1:5" x14ac:dyDescent="0.3">
      <c r="A36" s="5">
        <v>5</v>
      </c>
      <c r="B36" s="5">
        <f t="shared" si="0"/>
        <v>5</v>
      </c>
      <c r="C36" s="5">
        <v>2</v>
      </c>
      <c r="D36" s="5"/>
      <c r="E36" s="5">
        <f t="shared" si="1"/>
        <v>50</v>
      </c>
    </row>
    <row r="38" spans="1:5" x14ac:dyDescent="0.3">
      <c r="A38" s="7" t="s">
        <v>28</v>
      </c>
      <c r="B38" s="7"/>
      <c r="C38" s="7"/>
    </row>
    <row r="39" spans="1:5" x14ac:dyDescent="0.3">
      <c r="A39" s="3" t="s">
        <v>3</v>
      </c>
      <c r="B39" s="3" t="s">
        <v>2</v>
      </c>
      <c r="C39" s="3" t="s">
        <v>4</v>
      </c>
    </row>
    <row r="53" spans="1:5" x14ac:dyDescent="0.3">
      <c r="A53" s="1" t="s">
        <v>29</v>
      </c>
      <c r="B53" s="1">
        <f>(20-5)*(6/2)+5*SUM(D14:D18)</f>
        <v>107.5</v>
      </c>
    </row>
    <row r="54" spans="1:5" x14ac:dyDescent="0.3">
      <c r="A54" s="5" t="s">
        <v>23</v>
      </c>
      <c r="B54" s="5" t="s">
        <v>24</v>
      </c>
      <c r="C54" s="5" t="s">
        <v>25</v>
      </c>
      <c r="D54" s="5" t="s">
        <v>26</v>
      </c>
      <c r="E54" s="5" t="s">
        <v>32</v>
      </c>
    </row>
    <row r="55" spans="1:5" x14ac:dyDescent="0.3">
      <c r="A55" s="5">
        <v>1</v>
      </c>
      <c r="B55" s="5">
        <f>C14</f>
        <v>2</v>
      </c>
      <c r="C55" s="5">
        <v>1</v>
      </c>
      <c r="D55" s="5"/>
      <c r="E55" s="5">
        <f>(5*B55)/C55</f>
        <v>10</v>
      </c>
    </row>
    <row r="56" spans="1:5" x14ac:dyDescent="0.3">
      <c r="A56" s="5">
        <v>2</v>
      </c>
      <c r="B56" s="5">
        <f t="shared" ref="B56:B59" si="2">C15</f>
        <v>4</v>
      </c>
      <c r="C56" s="5">
        <v>2</v>
      </c>
      <c r="D56" s="5"/>
      <c r="E56" s="5">
        <f t="shared" ref="E56:E59" si="3">(5*B56)/C56</f>
        <v>10</v>
      </c>
    </row>
    <row r="57" spans="1:5" x14ac:dyDescent="0.3">
      <c r="A57" s="5">
        <v>3</v>
      </c>
      <c r="B57" s="5">
        <f t="shared" si="2"/>
        <v>3</v>
      </c>
      <c r="C57" s="5">
        <v>1</v>
      </c>
      <c r="D57" s="5"/>
      <c r="E57" s="5">
        <f t="shared" si="3"/>
        <v>15</v>
      </c>
    </row>
    <row r="58" spans="1:5" x14ac:dyDescent="0.3">
      <c r="A58" s="5">
        <v>4</v>
      </c>
      <c r="B58" s="5">
        <f t="shared" si="2"/>
        <v>6</v>
      </c>
      <c r="C58" s="5">
        <v>2</v>
      </c>
      <c r="D58" s="5"/>
      <c r="E58" s="5">
        <f t="shared" si="3"/>
        <v>15</v>
      </c>
    </row>
    <row r="59" spans="1:5" x14ac:dyDescent="0.3">
      <c r="A59" s="5">
        <v>5</v>
      </c>
      <c r="B59" s="5">
        <f t="shared" si="2"/>
        <v>5</v>
      </c>
      <c r="C59" s="5">
        <v>2</v>
      </c>
      <c r="D59" s="5"/>
      <c r="E59" s="5">
        <f t="shared" si="3"/>
        <v>12.5</v>
      </c>
    </row>
    <row r="61" spans="1:5" x14ac:dyDescent="0.3">
      <c r="A61" s="7" t="s">
        <v>30</v>
      </c>
      <c r="B61" s="7"/>
      <c r="C61" s="7"/>
    </row>
    <row r="62" spans="1:5" x14ac:dyDescent="0.3">
      <c r="A62" s="3" t="s">
        <v>3</v>
      </c>
      <c r="B62" s="3" t="s">
        <v>2</v>
      </c>
      <c r="C62" s="3" t="s">
        <v>4</v>
      </c>
    </row>
    <row r="75" spans="1:6" x14ac:dyDescent="0.3">
      <c r="A75" s="1" t="s">
        <v>31</v>
      </c>
      <c r="B75" s="1">
        <f>20*SUM(D14:D18)-(20-5)*SUM(F76:F79)</f>
        <v>107.5</v>
      </c>
      <c r="D75" s="5" t="s">
        <v>25</v>
      </c>
      <c r="E75" s="5" t="s">
        <v>24</v>
      </c>
      <c r="F75" s="5" t="s">
        <v>33</v>
      </c>
    </row>
    <row r="76" spans="1:6" x14ac:dyDescent="0.3">
      <c r="D76" s="5">
        <v>1</v>
      </c>
      <c r="E76" s="5">
        <v>2</v>
      </c>
      <c r="F76" s="5">
        <v>2</v>
      </c>
    </row>
    <row r="77" spans="1:6" x14ac:dyDescent="0.3">
      <c r="D77" s="5">
        <v>2</v>
      </c>
      <c r="E77" s="5">
        <v>4</v>
      </c>
      <c r="F77" s="5">
        <v>2</v>
      </c>
    </row>
    <row r="78" spans="1:6" x14ac:dyDescent="0.3">
      <c r="D78" s="5">
        <v>1</v>
      </c>
      <c r="E78" s="5">
        <v>3</v>
      </c>
      <c r="F78" s="5">
        <f t="shared" ref="F78" si="4">E78/D78</f>
        <v>3</v>
      </c>
    </row>
    <row r="79" spans="1:6" x14ac:dyDescent="0.3">
      <c r="D79" s="5">
        <v>2</v>
      </c>
      <c r="E79" s="5">
        <v>6</v>
      </c>
      <c r="F79" s="5">
        <v>2.5</v>
      </c>
    </row>
    <row r="80" spans="1:6" x14ac:dyDescent="0.3">
      <c r="D80" s="5">
        <v>2</v>
      </c>
      <c r="E80" s="5">
        <v>5</v>
      </c>
    </row>
    <row r="82" spans="1:5" x14ac:dyDescent="0.3">
      <c r="A82" s="5" t="s">
        <v>23</v>
      </c>
      <c r="B82" s="5" t="s">
        <v>24</v>
      </c>
      <c r="C82" s="5" t="s">
        <v>25</v>
      </c>
      <c r="D82" s="5" t="s">
        <v>26</v>
      </c>
      <c r="E82" s="5" t="s">
        <v>32</v>
      </c>
    </row>
    <row r="83" spans="1:5" x14ac:dyDescent="0.3">
      <c r="A83" s="5">
        <v>1</v>
      </c>
      <c r="B83" s="5">
        <f>E76</f>
        <v>2</v>
      </c>
      <c r="C83" s="5">
        <v>1</v>
      </c>
      <c r="D83" s="5"/>
      <c r="E83" s="5">
        <f>(5*B83)/C83</f>
        <v>10</v>
      </c>
    </row>
    <row r="84" spans="1:5" x14ac:dyDescent="0.3">
      <c r="A84" s="5">
        <v>2</v>
      </c>
      <c r="B84" s="5">
        <f>E77</f>
        <v>4</v>
      </c>
      <c r="C84" s="5">
        <v>2</v>
      </c>
      <c r="D84" s="5"/>
      <c r="E84" s="5">
        <f t="shared" ref="E84:E87" si="5">(5*B84)/C84</f>
        <v>10</v>
      </c>
    </row>
    <row r="85" spans="1:5" x14ac:dyDescent="0.3">
      <c r="A85" s="5">
        <v>3</v>
      </c>
      <c r="B85" s="5">
        <f>E78</f>
        <v>3</v>
      </c>
      <c r="C85" s="5">
        <v>1</v>
      </c>
      <c r="D85" s="5"/>
      <c r="E85" s="5">
        <f t="shared" si="5"/>
        <v>15</v>
      </c>
    </row>
    <row r="86" spans="1:5" x14ac:dyDescent="0.3">
      <c r="A86" s="5">
        <v>4</v>
      </c>
      <c r="B86" s="5">
        <f>E79</f>
        <v>6</v>
      </c>
      <c r="C86" s="5">
        <v>2</v>
      </c>
      <c r="D86" s="5"/>
      <c r="E86" s="5">
        <f t="shared" si="5"/>
        <v>15</v>
      </c>
    </row>
    <row r="87" spans="1:5" x14ac:dyDescent="0.3">
      <c r="A87" s="5">
        <v>5</v>
      </c>
      <c r="B87" s="5">
        <f>E80</f>
        <v>5</v>
      </c>
      <c r="C87" s="5">
        <v>2</v>
      </c>
      <c r="D87" s="5"/>
      <c r="E87" s="5">
        <f t="shared" si="5"/>
        <v>12.5</v>
      </c>
    </row>
  </sheetData>
  <mergeCells count="6">
    <mergeCell ref="A61:C61"/>
    <mergeCell ref="A2:C2"/>
    <mergeCell ref="A1:C1"/>
    <mergeCell ref="A10:C10"/>
    <mergeCell ref="A21:C21"/>
    <mergeCell ref="A38:C3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16" workbookViewId="0">
      <selection activeCell="L17" sqref="L17"/>
    </sheetView>
  </sheetViews>
  <sheetFormatPr defaultColWidth="14.88671875" defaultRowHeight="18" x14ac:dyDescent="0.35"/>
  <cols>
    <col min="1" max="16384" width="14.88671875" style="9"/>
  </cols>
  <sheetData>
    <row r="1" spans="1:5" x14ac:dyDescent="0.35">
      <c r="A1" s="10" t="s">
        <v>36</v>
      </c>
      <c r="B1" s="10" t="s">
        <v>4</v>
      </c>
    </row>
    <row r="2" spans="1:5" x14ac:dyDescent="0.35">
      <c r="A2" s="10" t="s">
        <v>34</v>
      </c>
      <c r="B2" s="11">
        <v>10</v>
      </c>
    </row>
    <row r="3" spans="1:5" x14ac:dyDescent="0.35">
      <c r="A3" s="10" t="s">
        <v>35</v>
      </c>
      <c r="B3" s="11">
        <v>2</v>
      </c>
    </row>
    <row r="4" spans="1:5" ht="18.600000000000001" thickBot="1" x14ac:dyDescent="0.4">
      <c r="A4" s="10" t="s">
        <v>37</v>
      </c>
      <c r="B4" s="11">
        <v>30</v>
      </c>
    </row>
    <row r="5" spans="1:5" ht="18.600000000000001" thickBot="1" x14ac:dyDescent="0.4">
      <c r="A5" s="12" t="s">
        <v>38</v>
      </c>
      <c r="B5" s="21">
        <v>2</v>
      </c>
      <c r="C5" s="27" t="s">
        <v>39</v>
      </c>
      <c r="D5" s="22" t="s">
        <v>40</v>
      </c>
    </row>
    <row r="6" spans="1:5" x14ac:dyDescent="0.35">
      <c r="A6" s="13" t="s">
        <v>13</v>
      </c>
      <c r="B6" s="14">
        <v>8</v>
      </c>
      <c r="C6" s="24">
        <v>2</v>
      </c>
      <c r="D6" s="15">
        <f>B6/C6</f>
        <v>4</v>
      </c>
    </row>
    <row r="7" spans="1:5" x14ac:dyDescent="0.35">
      <c r="A7" s="16" t="s">
        <v>14</v>
      </c>
      <c r="B7" s="11">
        <v>4</v>
      </c>
      <c r="C7" s="25">
        <v>1</v>
      </c>
      <c r="D7" s="17">
        <f t="shared" ref="D7:D9" si="0">B7/C7</f>
        <v>4</v>
      </c>
    </row>
    <row r="8" spans="1:5" x14ac:dyDescent="0.35">
      <c r="A8" s="16" t="s">
        <v>15</v>
      </c>
      <c r="B8" s="11">
        <v>2</v>
      </c>
      <c r="C8" s="25">
        <v>1</v>
      </c>
      <c r="D8" s="17">
        <f t="shared" si="0"/>
        <v>2</v>
      </c>
    </row>
    <row r="9" spans="1:5" ht="18.600000000000001" thickBot="1" x14ac:dyDescent="0.4">
      <c r="A9" s="18" t="s">
        <v>16</v>
      </c>
      <c r="B9" s="19">
        <v>10</v>
      </c>
      <c r="C9" s="26">
        <v>2</v>
      </c>
      <c r="D9" s="20">
        <f t="shared" si="0"/>
        <v>5</v>
      </c>
    </row>
    <row r="11" spans="1:5" x14ac:dyDescent="0.35">
      <c r="A11" s="28" t="s">
        <v>22</v>
      </c>
      <c r="B11" s="5">
        <f>B2* SUM(D6:D9)</f>
        <v>150</v>
      </c>
    </row>
    <row r="12" spans="1:5" x14ac:dyDescent="0.35">
      <c r="A12" s="29" t="s">
        <v>41</v>
      </c>
      <c r="B12" s="11">
        <f>B11+B4+4*B5</f>
        <v>188</v>
      </c>
    </row>
    <row r="13" spans="1:5" ht="36" x14ac:dyDescent="0.35">
      <c r="A13" s="30" t="s">
        <v>23</v>
      </c>
      <c r="B13" s="30" t="s">
        <v>24</v>
      </c>
      <c r="C13" s="30" t="s">
        <v>25</v>
      </c>
      <c r="D13" s="30" t="s">
        <v>26</v>
      </c>
      <c r="E13" s="30" t="s">
        <v>27</v>
      </c>
    </row>
    <row r="14" spans="1:5" x14ac:dyDescent="0.35">
      <c r="A14" s="23">
        <v>1</v>
      </c>
      <c r="B14" s="23">
        <f>B6</f>
        <v>8</v>
      </c>
      <c r="C14" s="23">
        <f>C6</f>
        <v>2</v>
      </c>
      <c r="D14" s="23"/>
      <c r="E14" s="23">
        <f>($B$2*B14)/C14</f>
        <v>40</v>
      </c>
    </row>
    <row r="15" spans="1:5" x14ac:dyDescent="0.35">
      <c r="A15" s="23">
        <v>2</v>
      </c>
      <c r="B15" s="23">
        <f t="shared" ref="B15:C17" si="1">B7</f>
        <v>4</v>
      </c>
      <c r="C15" s="23">
        <f t="shared" si="1"/>
        <v>1</v>
      </c>
      <c r="D15" s="23"/>
      <c r="E15" s="23">
        <f>($B$2*B15)/C15</f>
        <v>40</v>
      </c>
    </row>
    <row r="16" spans="1:5" x14ac:dyDescent="0.35">
      <c r="A16" s="23">
        <v>3</v>
      </c>
      <c r="B16" s="23">
        <f t="shared" si="1"/>
        <v>2</v>
      </c>
      <c r="C16" s="23">
        <f t="shared" si="1"/>
        <v>1</v>
      </c>
      <c r="D16" s="23"/>
      <c r="E16" s="23">
        <f t="shared" ref="E16:E17" si="2">($B$2*B16)/C16</f>
        <v>20</v>
      </c>
    </row>
    <row r="17" spans="1:5" x14ac:dyDescent="0.35">
      <c r="A17" s="23">
        <v>4</v>
      </c>
      <c r="B17" s="23">
        <f t="shared" si="1"/>
        <v>10</v>
      </c>
      <c r="C17" s="23">
        <f t="shared" si="1"/>
        <v>2</v>
      </c>
      <c r="D17" s="23"/>
      <c r="E17" s="23">
        <f t="shared" si="2"/>
        <v>50</v>
      </c>
    </row>
    <row r="19" spans="1:5" x14ac:dyDescent="0.35">
      <c r="A19" s="28" t="s">
        <v>29</v>
      </c>
      <c r="B19" s="5">
        <f>(Лист2!B2-Лист2!B3)*(MAX(Лист2!D6:D9))+Лист2!B3*SUM(Лист2!D6:D9)</f>
        <v>70</v>
      </c>
      <c r="C19" s="1"/>
      <c r="D19" s="1"/>
      <c r="E19" s="1"/>
    </row>
    <row r="20" spans="1:5" x14ac:dyDescent="0.35">
      <c r="A20" s="29" t="s">
        <v>42</v>
      </c>
      <c r="B20" s="11">
        <f>B19+B4+4*B5</f>
        <v>108</v>
      </c>
    </row>
    <row r="21" spans="1:5" ht="36" x14ac:dyDescent="0.35">
      <c r="A21" s="31" t="s">
        <v>23</v>
      </c>
      <c r="B21" s="31" t="s">
        <v>24</v>
      </c>
      <c r="C21" s="30" t="s">
        <v>25</v>
      </c>
      <c r="D21" s="30" t="s">
        <v>26</v>
      </c>
      <c r="E21" s="30" t="s">
        <v>32</v>
      </c>
    </row>
    <row r="22" spans="1:5" x14ac:dyDescent="0.35">
      <c r="A22" s="5">
        <v>1</v>
      </c>
      <c r="B22" s="5">
        <f>B6</f>
        <v>8</v>
      </c>
      <c r="C22" s="5">
        <f>C6</f>
        <v>2</v>
      </c>
      <c r="D22" s="5"/>
      <c r="E22" s="5">
        <f>($B$3*B22)/C22</f>
        <v>8</v>
      </c>
    </row>
    <row r="23" spans="1:5" x14ac:dyDescent="0.35">
      <c r="A23" s="5">
        <v>2</v>
      </c>
      <c r="B23" s="5">
        <f t="shared" ref="B23:C23" si="3">B7</f>
        <v>4</v>
      </c>
      <c r="C23" s="5">
        <f t="shared" si="3"/>
        <v>1</v>
      </c>
      <c r="D23" s="5"/>
      <c r="E23" s="5">
        <f t="shared" ref="E23:E24" si="4">($B$3*B23)/C23</f>
        <v>8</v>
      </c>
    </row>
    <row r="24" spans="1:5" x14ac:dyDescent="0.35">
      <c r="A24" s="5">
        <v>3</v>
      </c>
      <c r="B24" s="5">
        <f t="shared" ref="B24:C24" si="5">B8</f>
        <v>2</v>
      </c>
      <c r="C24" s="5">
        <f t="shared" si="5"/>
        <v>1</v>
      </c>
      <c r="D24" s="5"/>
      <c r="E24" s="5">
        <f t="shared" si="4"/>
        <v>4</v>
      </c>
    </row>
    <row r="25" spans="1:5" x14ac:dyDescent="0.35">
      <c r="A25" s="5">
        <v>4</v>
      </c>
      <c r="B25" s="5">
        <f t="shared" ref="B25:C25" si="6">B9</f>
        <v>10</v>
      </c>
      <c r="C25" s="5">
        <f t="shared" si="6"/>
        <v>2</v>
      </c>
      <c r="D25" s="5"/>
      <c r="E25" s="5">
        <f>($B$3*B25)/C25</f>
        <v>10</v>
      </c>
    </row>
    <row r="27" spans="1:5" x14ac:dyDescent="0.35">
      <c r="A27" s="28" t="s">
        <v>44</v>
      </c>
      <c r="B27" s="5">
        <f>B2*SUM(D6:D9)-(B2-B3)*SUM(C30:C32)</f>
        <v>86</v>
      </c>
      <c r="C27" s="1"/>
    </row>
    <row r="28" spans="1:5" x14ac:dyDescent="0.35">
      <c r="A28" s="29" t="s">
        <v>43</v>
      </c>
      <c r="B28" s="11">
        <f>B27+B5*4+B4</f>
        <v>124</v>
      </c>
      <c r="C28" s="1"/>
    </row>
    <row r="29" spans="1:5" x14ac:dyDescent="0.35">
      <c r="A29" s="28" t="s">
        <v>24</v>
      </c>
      <c r="B29" s="28" t="s">
        <v>25</v>
      </c>
      <c r="C29" s="28" t="s">
        <v>33</v>
      </c>
    </row>
    <row r="30" spans="1:5" x14ac:dyDescent="0.35">
      <c r="A30" s="5">
        <f>B6</f>
        <v>8</v>
      </c>
      <c r="B30" s="5">
        <f>C6</f>
        <v>2</v>
      </c>
      <c r="C30" s="5">
        <v>4</v>
      </c>
    </row>
    <row r="31" spans="1:5" x14ac:dyDescent="0.35">
      <c r="A31" s="5">
        <f>B7</f>
        <v>4</v>
      </c>
      <c r="B31" s="5">
        <f>C7</f>
        <v>1</v>
      </c>
      <c r="C31" s="5">
        <v>2</v>
      </c>
    </row>
    <row r="32" spans="1:5" x14ac:dyDescent="0.35">
      <c r="A32" s="5">
        <f>B8</f>
        <v>2</v>
      </c>
      <c r="B32" s="5">
        <f>C8</f>
        <v>1</v>
      </c>
      <c r="C32" s="5">
        <v>2</v>
      </c>
      <c r="D32" s="1"/>
      <c r="E32" s="1"/>
    </row>
    <row r="33" spans="1:6" x14ac:dyDescent="0.35">
      <c r="A33" s="5">
        <f>B9</f>
        <v>10</v>
      </c>
      <c r="B33" s="5">
        <f>C9</f>
        <v>2</v>
      </c>
      <c r="C33" s="5"/>
      <c r="F33" s="1"/>
    </row>
    <row r="34" spans="1:6" x14ac:dyDescent="0.35">
      <c r="F34" s="1"/>
    </row>
    <row r="35" spans="1:6" ht="36" x14ac:dyDescent="0.35">
      <c r="A35" s="30" t="s">
        <v>23</v>
      </c>
      <c r="B35" s="30" t="s">
        <v>24</v>
      </c>
      <c r="C35" s="30" t="s">
        <v>25</v>
      </c>
      <c r="D35" s="30" t="s">
        <v>26</v>
      </c>
      <c r="E35" s="30" t="s">
        <v>32</v>
      </c>
      <c r="F35" s="1"/>
    </row>
    <row r="36" spans="1:6" x14ac:dyDescent="0.35">
      <c r="A36" s="23">
        <v>1</v>
      </c>
      <c r="B36" s="23">
        <f>B22</f>
        <v>8</v>
      </c>
      <c r="C36" s="23">
        <f>C22</f>
        <v>2</v>
      </c>
      <c r="D36" s="23"/>
      <c r="E36" s="23">
        <f>($B$3*B36)/C36</f>
        <v>8</v>
      </c>
      <c r="F36" s="1"/>
    </row>
    <row r="37" spans="1:6" x14ac:dyDescent="0.35">
      <c r="A37" s="23">
        <v>2</v>
      </c>
      <c r="B37" s="23">
        <f>B23</f>
        <v>4</v>
      </c>
      <c r="C37" s="23">
        <f>C23</f>
        <v>1</v>
      </c>
      <c r="D37" s="23"/>
      <c r="E37" s="23">
        <f t="shared" ref="E37:E39" si="7">($B$3*B37)/C37</f>
        <v>8</v>
      </c>
      <c r="F37" s="1"/>
    </row>
    <row r="38" spans="1:6" x14ac:dyDescent="0.35">
      <c r="A38" s="23">
        <v>3</v>
      </c>
      <c r="B38" s="23">
        <f>B24</f>
        <v>2</v>
      </c>
      <c r="C38" s="23">
        <f>C24</f>
        <v>1</v>
      </c>
      <c r="D38" s="23"/>
      <c r="E38" s="23">
        <f t="shared" si="7"/>
        <v>4</v>
      </c>
      <c r="F38" s="1"/>
    </row>
    <row r="39" spans="1:6" x14ac:dyDescent="0.35">
      <c r="A39" s="23">
        <v>4</v>
      </c>
      <c r="B39" s="23">
        <f>B25</f>
        <v>10</v>
      </c>
      <c r="C39" s="23">
        <f>C25</f>
        <v>2</v>
      </c>
      <c r="D39" s="23"/>
      <c r="E39" s="23">
        <f t="shared" si="7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Тони Скрябнев</dc:creator>
  <cp:lastModifiedBy>Toni</cp:lastModifiedBy>
  <dcterms:created xsi:type="dcterms:W3CDTF">2025-01-14T07:48:59Z</dcterms:created>
  <dcterms:modified xsi:type="dcterms:W3CDTF">2025-01-26T12:12:31Z</dcterms:modified>
</cp:coreProperties>
</file>