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nalmaths\"/>
    </mc:Choice>
  </mc:AlternateContent>
  <bookViews>
    <workbookView xWindow="0" yWindow="0" windowWidth="11085" windowHeight="3360" tabRatio="602"/>
  </bookViews>
  <sheets>
    <sheet name="Sorted data" sheetId="4" r:id="rId1"/>
    <sheet name="Age" sheetId="9" r:id="rId2"/>
    <sheet name="gender" sheetId="10" r:id="rId3"/>
    <sheet name="overall+only no exp" sheetId="5" r:id="rId4"/>
    <sheet name="concepts" sheetId="7" r:id="rId5"/>
    <sheet name="Question type" sheetId="8" r:id="rId6"/>
  </sheets>
  <calcPr calcId="171027"/>
</workbook>
</file>

<file path=xl/calcChain.xml><?xml version="1.0" encoding="utf-8"?>
<calcChain xmlns="http://schemas.openxmlformats.org/spreadsheetml/2006/main">
  <c r="AX11" i="4" l="1"/>
  <c r="AZ11" i="4"/>
  <c r="AY11" i="4"/>
  <c r="AV36" i="4"/>
  <c r="AV24" i="4"/>
  <c r="AV12" i="4"/>
  <c r="AV27" i="4"/>
  <c r="AV28" i="4"/>
  <c r="AV29" i="4"/>
  <c r="AV30" i="4"/>
  <c r="AV31" i="4"/>
  <c r="AV32" i="4"/>
  <c r="AV33" i="4"/>
  <c r="AV34" i="4"/>
  <c r="AV35" i="4"/>
  <c r="AV26" i="4"/>
  <c r="AV3" i="4"/>
  <c r="AV4" i="4"/>
  <c r="AV5" i="4"/>
  <c r="AV6" i="4"/>
  <c r="AV7" i="4"/>
  <c r="AV8" i="4"/>
  <c r="AV9" i="4"/>
  <c r="AV10" i="4"/>
  <c r="AV11" i="4"/>
  <c r="AV14" i="4"/>
  <c r="AV15" i="4"/>
  <c r="AV16" i="4"/>
  <c r="AV17" i="4"/>
  <c r="AV18" i="4"/>
  <c r="AV19" i="4"/>
  <c r="AV20" i="4"/>
  <c r="AV21" i="4"/>
  <c r="AV22" i="4"/>
  <c r="AV2" i="4"/>
  <c r="AT27" i="4"/>
  <c r="AT28" i="4"/>
  <c r="AT29" i="4"/>
  <c r="AT30" i="4"/>
  <c r="AT31" i="4"/>
  <c r="AT32" i="4"/>
  <c r="AT33" i="4"/>
  <c r="AT34" i="4"/>
  <c r="AT35" i="4"/>
  <c r="AT26" i="4"/>
  <c r="AS15" i="4"/>
  <c r="AS16" i="4"/>
  <c r="AS17" i="4"/>
  <c r="AS18" i="4"/>
  <c r="AS19" i="4"/>
  <c r="AS20" i="4"/>
  <c r="AS21" i="4"/>
  <c r="AS22" i="4"/>
  <c r="AS14" i="4"/>
  <c r="AS3" i="4"/>
  <c r="AS4" i="4"/>
  <c r="AS5" i="4"/>
  <c r="AS6" i="4"/>
  <c r="AS7" i="4"/>
  <c r="AS8" i="4"/>
  <c r="AS9" i="4"/>
  <c r="AS10" i="4"/>
  <c r="AS2" i="4"/>
  <c r="AS27" i="4" l="1"/>
  <c r="AS28" i="4"/>
  <c r="AS29" i="4"/>
  <c r="AS30" i="4"/>
  <c r="AS31" i="4"/>
  <c r="AS32" i="4"/>
  <c r="AS33" i="4"/>
  <c r="AS34" i="4"/>
  <c r="AS35" i="4"/>
  <c r="AS26" i="4"/>
  <c r="AK41" i="10"/>
  <c r="AL41" i="10"/>
  <c r="AJ41" i="10"/>
  <c r="AK37" i="10"/>
  <c r="AL37" i="10"/>
  <c r="AJ37" i="10"/>
  <c r="AK33" i="10"/>
  <c r="AL33" i="10"/>
  <c r="AJ33" i="10"/>
  <c r="AK28" i="10"/>
  <c r="AL28" i="10"/>
  <c r="AJ28" i="10"/>
  <c r="AK19" i="9"/>
  <c r="AL19" i="9" s="1"/>
  <c r="AJ19" i="9"/>
  <c r="AJ17" i="10"/>
  <c r="AK17" i="10"/>
  <c r="AK27" i="10"/>
  <c r="AJ27" i="10"/>
  <c r="AK26" i="10"/>
  <c r="AJ26" i="10"/>
  <c r="AK25" i="10"/>
  <c r="AJ25" i="10"/>
  <c r="AK24" i="10"/>
  <c r="AJ24" i="10"/>
  <c r="AK23" i="10"/>
  <c r="AJ23" i="10"/>
  <c r="AK22" i="10"/>
  <c r="AJ22" i="10"/>
  <c r="AK40" i="10"/>
  <c r="AJ40" i="10"/>
  <c r="AK21" i="10"/>
  <c r="AJ21" i="10"/>
  <c r="AK39" i="10"/>
  <c r="AJ39" i="10"/>
  <c r="AK20" i="10"/>
  <c r="AJ20" i="10"/>
  <c r="AK15" i="10"/>
  <c r="AJ15" i="10"/>
  <c r="AK14" i="10"/>
  <c r="AJ14" i="10"/>
  <c r="AK13" i="10"/>
  <c r="AJ13" i="10"/>
  <c r="AK12" i="10"/>
  <c r="AJ12" i="10"/>
  <c r="AK11" i="10"/>
  <c r="AJ11" i="10"/>
  <c r="AK36" i="10"/>
  <c r="AJ36" i="10"/>
  <c r="AK10" i="10"/>
  <c r="AJ10" i="10"/>
  <c r="AJ18" i="10" s="1"/>
  <c r="AK35" i="10"/>
  <c r="AJ35" i="10"/>
  <c r="AK7" i="10"/>
  <c r="AJ7" i="10"/>
  <c r="AK6" i="10"/>
  <c r="AJ6" i="10"/>
  <c r="AK5" i="10"/>
  <c r="AJ5" i="10"/>
  <c r="AK4" i="10"/>
  <c r="AJ4" i="10"/>
  <c r="AK3" i="10"/>
  <c r="AJ3" i="10"/>
  <c r="AK2" i="10"/>
  <c r="AK8" i="10" s="1"/>
  <c r="AJ2" i="10"/>
  <c r="AK32" i="10"/>
  <c r="AJ32" i="10"/>
  <c r="AK31" i="10"/>
  <c r="AJ31" i="10"/>
  <c r="AK30" i="10"/>
  <c r="AJ30" i="10"/>
  <c r="AL17" i="10" l="1"/>
  <c r="AK18" i="10"/>
  <c r="AJ8" i="10"/>
  <c r="AL5" i="10"/>
  <c r="AL21" i="10"/>
  <c r="AL31" i="10"/>
  <c r="AL12" i="10"/>
  <c r="AL30" i="10"/>
  <c r="AL35" i="10"/>
  <c r="AL22" i="10"/>
  <c r="AL24" i="10"/>
  <c r="AL32" i="10"/>
  <c r="AL14" i="10"/>
  <c r="AL7" i="10"/>
  <c r="AL11" i="10"/>
  <c r="AL39" i="10"/>
  <c r="AL15" i="10"/>
  <c r="AL40" i="10"/>
  <c r="AL23" i="10"/>
  <c r="AL2" i="10"/>
  <c r="AL4" i="10"/>
  <c r="AL10" i="10"/>
  <c r="AL26" i="10"/>
  <c r="AL6" i="10"/>
  <c r="AL13" i="10"/>
  <c r="AL3" i="10"/>
  <c r="AL36" i="10"/>
  <c r="AL25" i="10"/>
  <c r="AL27" i="10"/>
  <c r="AL20" i="10"/>
  <c r="AK29" i="9"/>
  <c r="AJ29" i="9"/>
  <c r="AK28" i="9"/>
  <c r="AJ28" i="9"/>
  <c r="AK27" i="9"/>
  <c r="AJ27" i="9"/>
  <c r="AK41" i="9"/>
  <c r="AJ41" i="9"/>
  <c r="AK40" i="9"/>
  <c r="AJ40" i="9"/>
  <c r="AK26" i="9"/>
  <c r="AJ26" i="9"/>
  <c r="AK39" i="9"/>
  <c r="AJ39" i="9"/>
  <c r="AK25" i="9"/>
  <c r="AJ25" i="9"/>
  <c r="AK24" i="9"/>
  <c r="AJ24" i="9"/>
  <c r="AK23" i="9"/>
  <c r="AJ23" i="9"/>
  <c r="AK18" i="9"/>
  <c r="AJ18" i="9"/>
  <c r="AK17" i="9"/>
  <c r="AJ17" i="9"/>
  <c r="AK16" i="9"/>
  <c r="AJ16" i="9"/>
  <c r="AK15" i="9"/>
  <c r="AJ15" i="9"/>
  <c r="AK36" i="9"/>
  <c r="AJ36" i="9"/>
  <c r="AK14" i="9"/>
  <c r="AJ14" i="9"/>
  <c r="AK35" i="9"/>
  <c r="AK37" i="9" s="1"/>
  <c r="AJ35" i="9"/>
  <c r="AK13" i="9"/>
  <c r="AJ13" i="9"/>
  <c r="AK10" i="9"/>
  <c r="AJ10" i="9"/>
  <c r="AK9" i="9"/>
  <c r="AJ9" i="9"/>
  <c r="AK8" i="9"/>
  <c r="AJ8" i="9"/>
  <c r="AK7" i="9"/>
  <c r="AJ7" i="9"/>
  <c r="AK6" i="9"/>
  <c r="AJ6" i="9"/>
  <c r="AK5" i="9"/>
  <c r="AJ5" i="9"/>
  <c r="AK4" i="9"/>
  <c r="AJ4" i="9"/>
  <c r="AK3" i="9"/>
  <c r="AJ3" i="9"/>
  <c r="AK2" i="9"/>
  <c r="AJ2" i="9"/>
  <c r="AK32" i="9"/>
  <c r="AK33" i="9" s="1"/>
  <c r="AJ32" i="9"/>
  <c r="AJ33" i="9" s="1"/>
  <c r="AI7" i="8"/>
  <c r="AH7" i="8"/>
  <c r="AG7" i="8"/>
  <c r="V4" i="8"/>
  <c r="AH31" i="8"/>
  <c r="V120" i="8"/>
  <c r="Y120" i="8" s="1"/>
  <c r="M120" i="8"/>
  <c r="X120" i="8" s="1"/>
  <c r="Y119" i="8"/>
  <c r="V119" i="8"/>
  <c r="M119" i="8"/>
  <c r="X119" i="8" s="1"/>
  <c r="V118" i="8"/>
  <c r="Y118" i="8" s="1"/>
  <c r="Z118" i="8" s="1"/>
  <c r="M118" i="8"/>
  <c r="X118" i="8" s="1"/>
  <c r="V117" i="8"/>
  <c r="Y117" i="8" s="1"/>
  <c r="Z117" i="8" s="1"/>
  <c r="M117" i="8"/>
  <c r="X117" i="8" s="1"/>
  <c r="V116" i="8"/>
  <c r="Y116" i="8" s="1"/>
  <c r="M116" i="8"/>
  <c r="X116" i="8" s="1"/>
  <c r="V115" i="8"/>
  <c r="Y115" i="8" s="1"/>
  <c r="M115" i="8"/>
  <c r="X115" i="8" s="1"/>
  <c r="Y114" i="8"/>
  <c r="Z114" i="8" s="1"/>
  <c r="V114" i="8"/>
  <c r="M114" i="8"/>
  <c r="X114" i="8" s="1"/>
  <c r="V113" i="8"/>
  <c r="M113" i="8"/>
  <c r="X113" i="8" s="1"/>
  <c r="V112" i="8"/>
  <c r="Y112" i="8" s="1"/>
  <c r="M112" i="8"/>
  <c r="X112" i="8" s="1"/>
  <c r="V111" i="8"/>
  <c r="Y111" i="8" s="1"/>
  <c r="M111" i="8"/>
  <c r="X108" i="8"/>
  <c r="V108" i="8"/>
  <c r="Y108" i="8" s="1"/>
  <c r="Z108" i="8" s="1"/>
  <c r="M108" i="8"/>
  <c r="Y107" i="8"/>
  <c r="X107" i="8"/>
  <c r="Z107" i="8" s="1"/>
  <c r="V107" i="8"/>
  <c r="M107" i="8"/>
  <c r="Y106" i="8"/>
  <c r="V106" i="8"/>
  <c r="M106" i="8"/>
  <c r="X106" i="8" s="1"/>
  <c r="V105" i="8"/>
  <c r="Y105" i="8" s="1"/>
  <c r="M105" i="8"/>
  <c r="X105" i="8" s="1"/>
  <c r="V104" i="8"/>
  <c r="Y104" i="8" s="1"/>
  <c r="M104" i="8"/>
  <c r="X104" i="8" s="1"/>
  <c r="Y103" i="8"/>
  <c r="X103" i="8"/>
  <c r="Z103" i="8" s="1"/>
  <c r="V103" i="8"/>
  <c r="M103" i="8"/>
  <c r="Y102" i="8"/>
  <c r="Z102" i="8" s="1"/>
  <c r="V102" i="8"/>
  <c r="M102" i="8"/>
  <c r="X102" i="8" s="1"/>
  <c r="V101" i="8"/>
  <c r="Y101" i="8" s="1"/>
  <c r="Z101" i="8" s="1"/>
  <c r="M101" i="8"/>
  <c r="X101" i="8" s="1"/>
  <c r="V100" i="8"/>
  <c r="Y100" i="8" s="1"/>
  <c r="M100" i="8"/>
  <c r="X100" i="8" s="1"/>
  <c r="V99" i="8"/>
  <c r="Y99" i="8" s="1"/>
  <c r="M99" i="8"/>
  <c r="X99" i="8" s="1"/>
  <c r="V96" i="8"/>
  <c r="Y96" i="8" s="1"/>
  <c r="M96" i="8"/>
  <c r="X96" i="8" s="1"/>
  <c r="V95" i="8"/>
  <c r="Y95" i="8" s="1"/>
  <c r="M95" i="8"/>
  <c r="X95" i="8" s="1"/>
  <c r="V94" i="8"/>
  <c r="Y94" i="8" s="1"/>
  <c r="M94" i="8"/>
  <c r="X94" i="8" s="1"/>
  <c r="Y93" i="8"/>
  <c r="V93" i="8"/>
  <c r="M93" i="8"/>
  <c r="X93" i="8" s="1"/>
  <c r="V92" i="8"/>
  <c r="Y92" i="8" s="1"/>
  <c r="M92" i="8"/>
  <c r="X92" i="8" s="1"/>
  <c r="V91" i="8"/>
  <c r="Y91" i="8" s="1"/>
  <c r="M91" i="8"/>
  <c r="X91" i="8" s="1"/>
  <c r="Y90" i="8"/>
  <c r="V90" i="8"/>
  <c r="M90" i="8"/>
  <c r="X90" i="8" s="1"/>
  <c r="V89" i="8"/>
  <c r="Y89" i="8" s="1"/>
  <c r="M89" i="8"/>
  <c r="X89" i="8" s="1"/>
  <c r="V88" i="8"/>
  <c r="Y88" i="8" s="1"/>
  <c r="M88" i="8"/>
  <c r="X88" i="8" s="1"/>
  <c r="X87" i="8"/>
  <c r="V87" i="8"/>
  <c r="M87" i="8"/>
  <c r="V79" i="8"/>
  <c r="Y79" i="8" s="1"/>
  <c r="M79" i="8"/>
  <c r="X79" i="8" s="1"/>
  <c r="V78" i="8"/>
  <c r="Y78" i="8" s="1"/>
  <c r="Z78" i="8" s="1"/>
  <c r="M78" i="8"/>
  <c r="X78" i="8" s="1"/>
  <c r="V77" i="8"/>
  <c r="Y77" i="8" s="1"/>
  <c r="M77" i="8"/>
  <c r="X77" i="8" s="1"/>
  <c r="X76" i="8"/>
  <c r="V76" i="8"/>
  <c r="Y76" i="8" s="1"/>
  <c r="M76" i="8"/>
  <c r="V75" i="8"/>
  <c r="Y75" i="8" s="1"/>
  <c r="M75" i="8"/>
  <c r="X75" i="8" s="1"/>
  <c r="V74" i="8"/>
  <c r="Y74" i="8" s="1"/>
  <c r="M74" i="8"/>
  <c r="X74" i="8" s="1"/>
  <c r="V73" i="8"/>
  <c r="Y73" i="8" s="1"/>
  <c r="M73" i="8"/>
  <c r="X73" i="8" s="1"/>
  <c r="X72" i="8"/>
  <c r="V72" i="8"/>
  <c r="Y72" i="8" s="1"/>
  <c r="M72" i="8"/>
  <c r="V71" i="8"/>
  <c r="Y71" i="8" s="1"/>
  <c r="M71" i="8"/>
  <c r="X71" i="8" s="1"/>
  <c r="V70" i="8"/>
  <c r="M70" i="8"/>
  <c r="Z69" i="8"/>
  <c r="Y67" i="8"/>
  <c r="V67" i="8"/>
  <c r="M67" i="8"/>
  <c r="X67" i="8" s="1"/>
  <c r="V66" i="8"/>
  <c r="Y66" i="8" s="1"/>
  <c r="M66" i="8"/>
  <c r="X66" i="8" s="1"/>
  <c r="V65" i="8"/>
  <c r="Y65" i="8" s="1"/>
  <c r="M65" i="8"/>
  <c r="X65" i="8" s="1"/>
  <c r="X64" i="8"/>
  <c r="V64" i="8"/>
  <c r="Y64" i="8" s="1"/>
  <c r="M64" i="8"/>
  <c r="V63" i="8"/>
  <c r="Y63" i="8" s="1"/>
  <c r="M63" i="8"/>
  <c r="X63" i="8" s="1"/>
  <c r="V62" i="8"/>
  <c r="Y62" i="8" s="1"/>
  <c r="M62" i="8"/>
  <c r="X62" i="8" s="1"/>
  <c r="V61" i="8"/>
  <c r="Y61" i="8" s="1"/>
  <c r="M61" i="8"/>
  <c r="X61" i="8" s="1"/>
  <c r="V60" i="8"/>
  <c r="Y60" i="8" s="1"/>
  <c r="M60" i="8"/>
  <c r="X60" i="8" s="1"/>
  <c r="V59" i="8"/>
  <c r="Y59" i="8" s="1"/>
  <c r="M59" i="8"/>
  <c r="X59" i="8" s="1"/>
  <c r="V58" i="8"/>
  <c r="M58" i="8"/>
  <c r="Z57" i="8"/>
  <c r="Y55" i="8"/>
  <c r="X55" i="8"/>
  <c r="V55" i="8"/>
  <c r="M55" i="8"/>
  <c r="V54" i="8"/>
  <c r="Y54" i="8" s="1"/>
  <c r="M54" i="8"/>
  <c r="X54" i="8" s="1"/>
  <c r="V53" i="8"/>
  <c r="Y53" i="8" s="1"/>
  <c r="Z53" i="8" s="1"/>
  <c r="M53" i="8"/>
  <c r="X53" i="8" s="1"/>
  <c r="V52" i="8"/>
  <c r="Y52" i="8" s="1"/>
  <c r="M52" i="8"/>
  <c r="X52" i="8" s="1"/>
  <c r="V51" i="8"/>
  <c r="Y51" i="8" s="1"/>
  <c r="M51" i="8"/>
  <c r="X51" i="8" s="1"/>
  <c r="Y50" i="8"/>
  <c r="V50" i="8"/>
  <c r="M50" i="8"/>
  <c r="X50" i="8" s="1"/>
  <c r="V49" i="8"/>
  <c r="Y49" i="8" s="1"/>
  <c r="M49" i="8"/>
  <c r="X49" i="8" s="1"/>
  <c r="V48" i="8"/>
  <c r="Y48" i="8" s="1"/>
  <c r="M48" i="8"/>
  <c r="X48" i="8" s="1"/>
  <c r="V47" i="8"/>
  <c r="Y47" i="8" s="1"/>
  <c r="M47" i="8"/>
  <c r="X47" i="8" s="1"/>
  <c r="Y46" i="8"/>
  <c r="V46" i="8"/>
  <c r="M46" i="8"/>
  <c r="T38" i="8"/>
  <c r="K38" i="8"/>
  <c r="V37" i="8"/>
  <c r="Y37" i="8" s="1"/>
  <c r="Z37" i="8" s="1"/>
  <c r="M37" i="8"/>
  <c r="X37" i="8" s="1"/>
  <c r="V36" i="8"/>
  <c r="Y36" i="8" s="1"/>
  <c r="M36" i="8"/>
  <c r="X36" i="8" s="1"/>
  <c r="V35" i="8"/>
  <c r="Y35" i="8" s="1"/>
  <c r="M35" i="8"/>
  <c r="X35" i="8" s="1"/>
  <c r="V34" i="8"/>
  <c r="Y34" i="8" s="1"/>
  <c r="Z34" i="8" s="1"/>
  <c r="M34" i="8"/>
  <c r="X34" i="8" s="1"/>
  <c r="V33" i="8"/>
  <c r="Y33" i="8" s="1"/>
  <c r="M33" i="8"/>
  <c r="X33" i="8" s="1"/>
  <c r="V32" i="8"/>
  <c r="Y32" i="8" s="1"/>
  <c r="M32" i="8"/>
  <c r="X32" i="8" s="1"/>
  <c r="V31" i="8"/>
  <c r="Y31" i="8" s="1"/>
  <c r="M31" i="8"/>
  <c r="X31" i="8" s="1"/>
  <c r="V30" i="8"/>
  <c r="Y30" i="8" s="1"/>
  <c r="M30" i="8"/>
  <c r="X30" i="8" s="1"/>
  <c r="V29" i="8"/>
  <c r="Y29" i="8" s="1"/>
  <c r="M29" i="8"/>
  <c r="V28" i="8"/>
  <c r="Y28" i="8" s="1"/>
  <c r="M28" i="8"/>
  <c r="X28" i="8" s="1"/>
  <c r="T26" i="8"/>
  <c r="K26" i="8"/>
  <c r="V25" i="8"/>
  <c r="Y25" i="8" s="1"/>
  <c r="V24" i="8"/>
  <c r="Y24" i="8" s="1"/>
  <c r="M24" i="8"/>
  <c r="X24" i="8" s="1"/>
  <c r="V23" i="8"/>
  <c r="Y23" i="8" s="1"/>
  <c r="M23" i="8"/>
  <c r="X23" i="8" s="1"/>
  <c r="V22" i="8"/>
  <c r="Y22" i="8" s="1"/>
  <c r="M22" i="8"/>
  <c r="X22" i="8" s="1"/>
  <c r="V21" i="8"/>
  <c r="Y21" i="8" s="1"/>
  <c r="M21" i="8"/>
  <c r="X21" i="8" s="1"/>
  <c r="V20" i="8"/>
  <c r="Y20" i="8" s="1"/>
  <c r="M20" i="8"/>
  <c r="X20" i="8" s="1"/>
  <c r="V19" i="8"/>
  <c r="Y19" i="8" s="1"/>
  <c r="M19" i="8"/>
  <c r="X19" i="8" s="1"/>
  <c r="V18" i="8"/>
  <c r="Y18" i="8" s="1"/>
  <c r="M18" i="8"/>
  <c r="X18" i="8" s="1"/>
  <c r="V17" i="8"/>
  <c r="Y17" i="8" s="1"/>
  <c r="M17" i="8"/>
  <c r="X17" i="8" s="1"/>
  <c r="V16" i="8"/>
  <c r="M16" i="8"/>
  <c r="T14" i="8"/>
  <c r="V13" i="8"/>
  <c r="Y13" i="8" s="1"/>
  <c r="M13" i="8"/>
  <c r="X13" i="8" s="1"/>
  <c r="V12" i="8"/>
  <c r="Y12" i="8" s="1"/>
  <c r="M12" i="8"/>
  <c r="X12" i="8" s="1"/>
  <c r="V11" i="8"/>
  <c r="Y11" i="8" s="1"/>
  <c r="M11" i="8"/>
  <c r="X11" i="8" s="1"/>
  <c r="V10" i="8"/>
  <c r="Y10" i="8" s="1"/>
  <c r="M10" i="8"/>
  <c r="X10" i="8" s="1"/>
  <c r="V9" i="8"/>
  <c r="Y9" i="8" s="1"/>
  <c r="M9" i="8"/>
  <c r="X9" i="8" s="1"/>
  <c r="X8" i="8"/>
  <c r="V8" i="8"/>
  <c r="Y8" i="8" s="1"/>
  <c r="M8" i="8"/>
  <c r="V7" i="8"/>
  <c r="Y7" i="8" s="1"/>
  <c r="M7" i="8"/>
  <c r="X7" i="8" s="1"/>
  <c r="V6" i="8"/>
  <c r="Y6" i="8" s="1"/>
  <c r="M6" i="8"/>
  <c r="X6" i="8" s="1"/>
  <c r="V5" i="8"/>
  <c r="Y5" i="8" s="1"/>
  <c r="M5" i="8"/>
  <c r="X5" i="8" s="1"/>
  <c r="Y4" i="8"/>
  <c r="M4" i="8"/>
  <c r="AI16" i="7"/>
  <c r="AH16" i="7"/>
  <c r="AG16" i="7"/>
  <c r="AK21" i="9" l="1"/>
  <c r="AK30" i="9" s="1"/>
  <c r="AJ21" i="9"/>
  <c r="AJ30" i="9" s="1"/>
  <c r="AL18" i="10"/>
  <c r="AL8" i="10"/>
  <c r="AK11" i="9"/>
  <c r="AJ11" i="9"/>
  <c r="AL35" i="9"/>
  <c r="AJ37" i="9"/>
  <c r="AJ42" i="9"/>
  <c r="AK42" i="9"/>
  <c r="AL9" i="9"/>
  <c r="AL16" i="9"/>
  <c r="AL2" i="9"/>
  <c r="AL4" i="9"/>
  <c r="AL18" i="9"/>
  <c r="AL41" i="9"/>
  <c r="AL3" i="9"/>
  <c r="AL5" i="9"/>
  <c r="AL17" i="9"/>
  <c r="AL39" i="9"/>
  <c r="AL32" i="9"/>
  <c r="AL33" i="9" s="1"/>
  <c r="AL25" i="9"/>
  <c r="AL7" i="9"/>
  <c r="AL13" i="9"/>
  <c r="AL14" i="9"/>
  <c r="AL15" i="9"/>
  <c r="AL6" i="9"/>
  <c r="AL8" i="9"/>
  <c r="AL10" i="9"/>
  <c r="AL36" i="9"/>
  <c r="AL27" i="9"/>
  <c r="AL40" i="9"/>
  <c r="AL28" i="9"/>
  <c r="AL24" i="9"/>
  <c r="AL26" i="9"/>
  <c r="AL29" i="9"/>
  <c r="AL23" i="9"/>
  <c r="V14" i="8"/>
  <c r="Y14" i="8" s="1"/>
  <c r="Z54" i="8"/>
  <c r="Z50" i="8"/>
  <c r="V56" i="8"/>
  <c r="Y56" i="8" s="1"/>
  <c r="Z33" i="8"/>
  <c r="Z22" i="8"/>
  <c r="Z74" i="8"/>
  <c r="Z66" i="8"/>
  <c r="Z64" i="8"/>
  <c r="Z60" i="8"/>
  <c r="Z120" i="8"/>
  <c r="Z99" i="8"/>
  <c r="Z94" i="8"/>
  <c r="Z90" i="8"/>
  <c r="Z119" i="8"/>
  <c r="Z116" i="8"/>
  <c r="M121" i="8"/>
  <c r="X121" i="8" s="1"/>
  <c r="Z112" i="8"/>
  <c r="X111" i="8"/>
  <c r="Z111" i="8"/>
  <c r="Z105" i="8"/>
  <c r="Z104" i="8"/>
  <c r="Z100" i="8"/>
  <c r="Z62" i="8"/>
  <c r="Z36" i="8"/>
  <c r="Z28" i="8"/>
  <c r="Z19" i="8"/>
  <c r="Z96" i="8"/>
  <c r="Z95" i="8"/>
  <c r="M97" i="8"/>
  <c r="X97" i="8" s="1"/>
  <c r="Z93" i="8"/>
  <c r="Z92" i="8"/>
  <c r="Z91" i="8"/>
  <c r="Z89" i="8"/>
  <c r="Z88" i="8"/>
  <c r="Z77" i="8"/>
  <c r="Z73" i="8"/>
  <c r="Z65" i="8"/>
  <c r="Z61" i="8"/>
  <c r="Z55" i="8"/>
  <c r="Z51" i="8"/>
  <c r="Z48" i="8"/>
  <c r="Z47" i="8"/>
  <c r="Z31" i="8"/>
  <c r="Z20" i="8"/>
  <c r="Z18" i="8"/>
  <c r="Z17" i="8"/>
  <c r="M25" i="8"/>
  <c r="X25" i="8" s="1"/>
  <c r="Z25" i="8" s="1"/>
  <c r="X16" i="8"/>
  <c r="Z13" i="8"/>
  <c r="Z12" i="8"/>
  <c r="Z11" i="8"/>
  <c r="Z10" i="8"/>
  <c r="Z9" i="8"/>
  <c r="M14" i="8"/>
  <c r="X14" i="8" s="1"/>
  <c r="Z7" i="8"/>
  <c r="Z6" i="8"/>
  <c r="Y113" i="8"/>
  <c r="Z113" i="8" s="1"/>
  <c r="V121" i="8"/>
  <c r="Y121" i="8" s="1"/>
  <c r="Z21" i="8"/>
  <c r="Z24" i="8"/>
  <c r="X29" i="8"/>
  <c r="Z29" i="8" s="1"/>
  <c r="M38" i="8"/>
  <c r="X38" i="8" s="1"/>
  <c r="M56" i="8"/>
  <c r="X56" i="8" s="1"/>
  <c r="X46" i="8"/>
  <c r="Z46" i="8" s="1"/>
  <c r="Z49" i="8"/>
  <c r="M68" i="8"/>
  <c r="X68" i="8" s="1"/>
  <c r="X58" i="8"/>
  <c r="Z72" i="8"/>
  <c r="Z76" i="8"/>
  <c r="V97" i="8"/>
  <c r="Y97" i="8" s="1"/>
  <c r="Y87" i="8"/>
  <c r="Z87" i="8" s="1"/>
  <c r="Z30" i="8"/>
  <c r="V68" i="8"/>
  <c r="Y68" i="8" s="1"/>
  <c r="Z59" i="8"/>
  <c r="Z63" i="8"/>
  <c r="M80" i="8"/>
  <c r="X80" i="8" s="1"/>
  <c r="X70" i="8"/>
  <c r="Z79" i="8"/>
  <c r="V109" i="8"/>
  <c r="Y109" i="8" s="1"/>
  <c r="Z106" i="8"/>
  <c r="Z109" i="8" s="1"/>
  <c r="M109" i="8"/>
  <c r="X109" i="8" s="1"/>
  <c r="V38" i="8"/>
  <c r="Y38" i="8" s="1"/>
  <c r="X4" i="8"/>
  <c r="Z4" i="8" s="1"/>
  <c r="Z5" i="8"/>
  <c r="Z8" i="8"/>
  <c r="V26" i="8"/>
  <c r="Y26" i="8" s="1"/>
  <c r="Z23" i="8"/>
  <c r="Z32" i="8"/>
  <c r="Z35" i="8"/>
  <c r="Z52" i="8"/>
  <c r="Z67" i="8"/>
  <c r="V80" i="8"/>
  <c r="Y80" i="8" s="1"/>
  <c r="Z71" i="8"/>
  <c r="Z75" i="8"/>
  <c r="Z115" i="8"/>
  <c r="Y16" i="8"/>
  <c r="Z16" i="8" s="1"/>
  <c r="Y58" i="8"/>
  <c r="Z58" i="8" s="1"/>
  <c r="Y70" i="8"/>
  <c r="Z70" i="8" s="1"/>
  <c r="T38" i="7"/>
  <c r="T26" i="7"/>
  <c r="T14" i="7"/>
  <c r="X35" i="7"/>
  <c r="X67" i="7"/>
  <c r="V4" i="7"/>
  <c r="Y4" i="7" s="1"/>
  <c r="V5" i="7"/>
  <c r="Y5" i="7" s="1"/>
  <c r="V6" i="7"/>
  <c r="Y6" i="7" s="1"/>
  <c r="V7" i="7"/>
  <c r="V8" i="7"/>
  <c r="Y8" i="7" s="1"/>
  <c r="V9" i="7"/>
  <c r="Y9" i="7" s="1"/>
  <c r="V10" i="7"/>
  <c r="Y10" i="7" s="1"/>
  <c r="V11" i="7"/>
  <c r="Y11" i="7" s="1"/>
  <c r="V12" i="7"/>
  <c r="Y12" i="7" s="1"/>
  <c r="V13" i="7"/>
  <c r="Y13" i="7" s="1"/>
  <c r="V16" i="7"/>
  <c r="V17" i="7"/>
  <c r="Y17" i="7" s="1"/>
  <c r="V18" i="7"/>
  <c r="Y18" i="7" s="1"/>
  <c r="V19" i="7"/>
  <c r="Y19" i="7" s="1"/>
  <c r="V20" i="7"/>
  <c r="Y20" i="7" s="1"/>
  <c r="V21" i="7"/>
  <c r="Y21" i="7" s="1"/>
  <c r="V22" i="7"/>
  <c r="Y22" i="7" s="1"/>
  <c r="V23" i="7"/>
  <c r="Y23" i="7" s="1"/>
  <c r="V24" i="7"/>
  <c r="Y24" i="7" s="1"/>
  <c r="V25" i="7"/>
  <c r="Y25" i="7" s="1"/>
  <c r="V28" i="7"/>
  <c r="Y28" i="7" s="1"/>
  <c r="V29" i="7"/>
  <c r="V30" i="7"/>
  <c r="Y30" i="7" s="1"/>
  <c r="V31" i="7"/>
  <c r="Y31" i="7" s="1"/>
  <c r="V32" i="7"/>
  <c r="Y32" i="7" s="1"/>
  <c r="V33" i="7"/>
  <c r="Y33" i="7" s="1"/>
  <c r="V34" i="7"/>
  <c r="Y34" i="7" s="1"/>
  <c r="V35" i="7"/>
  <c r="Y35" i="7" s="1"/>
  <c r="V36" i="7"/>
  <c r="Y36" i="7" s="1"/>
  <c r="V37" i="7"/>
  <c r="Y37" i="7" s="1"/>
  <c r="V47" i="7"/>
  <c r="Y47" i="7" s="1"/>
  <c r="V48" i="7"/>
  <c r="Y48" i="7" s="1"/>
  <c r="V49" i="7"/>
  <c r="Y49" i="7" s="1"/>
  <c r="V50" i="7"/>
  <c r="Y50" i="7" s="1"/>
  <c r="V51" i="7"/>
  <c r="Y51" i="7" s="1"/>
  <c r="V52" i="7"/>
  <c r="Y52" i="7" s="1"/>
  <c r="V53" i="7"/>
  <c r="Y53" i="7" s="1"/>
  <c r="V54" i="7"/>
  <c r="Y54" i="7" s="1"/>
  <c r="V55" i="7"/>
  <c r="Y55" i="7" s="1"/>
  <c r="V58" i="7"/>
  <c r="Y58" i="7" s="1"/>
  <c r="V59" i="7"/>
  <c r="Y59" i="7" s="1"/>
  <c r="V60" i="7"/>
  <c r="Y60" i="7" s="1"/>
  <c r="V61" i="7"/>
  <c r="Y61" i="7" s="1"/>
  <c r="V62" i="7"/>
  <c r="Y62" i="7" s="1"/>
  <c r="V63" i="7"/>
  <c r="Y63" i="7" s="1"/>
  <c r="V64" i="7"/>
  <c r="Y64" i="7" s="1"/>
  <c r="V65" i="7"/>
  <c r="Y65" i="7" s="1"/>
  <c r="V66" i="7"/>
  <c r="Y66" i="7" s="1"/>
  <c r="V67" i="7"/>
  <c r="Y67" i="7" s="1"/>
  <c r="V70" i="7"/>
  <c r="V71" i="7"/>
  <c r="Y71" i="7" s="1"/>
  <c r="V72" i="7"/>
  <c r="Y72" i="7" s="1"/>
  <c r="V73" i="7"/>
  <c r="Y73" i="7" s="1"/>
  <c r="V74" i="7"/>
  <c r="Y74" i="7" s="1"/>
  <c r="V75" i="7"/>
  <c r="Y75" i="7" s="1"/>
  <c r="V76" i="7"/>
  <c r="Y76" i="7" s="1"/>
  <c r="V77" i="7"/>
  <c r="Y77" i="7" s="1"/>
  <c r="V78" i="7"/>
  <c r="Y78" i="7" s="1"/>
  <c r="V79" i="7"/>
  <c r="Y79" i="7" s="1"/>
  <c r="V87" i="7"/>
  <c r="V88" i="7"/>
  <c r="Y88" i="7" s="1"/>
  <c r="V89" i="7"/>
  <c r="Y89" i="7" s="1"/>
  <c r="V90" i="7"/>
  <c r="Y90" i="7" s="1"/>
  <c r="V91" i="7"/>
  <c r="Y91" i="7" s="1"/>
  <c r="V92" i="7"/>
  <c r="Y92" i="7" s="1"/>
  <c r="V93" i="7"/>
  <c r="Y93" i="7" s="1"/>
  <c r="V94" i="7"/>
  <c r="Y94" i="7" s="1"/>
  <c r="V95" i="7"/>
  <c r="Y95" i="7" s="1"/>
  <c r="V96" i="7"/>
  <c r="Y96" i="7" s="1"/>
  <c r="V99" i="7"/>
  <c r="Y99" i="7" s="1"/>
  <c r="V100" i="7"/>
  <c r="Y100" i="7" s="1"/>
  <c r="V101" i="7"/>
  <c r="Y101" i="7" s="1"/>
  <c r="V102" i="7"/>
  <c r="Y102" i="7" s="1"/>
  <c r="V103" i="7"/>
  <c r="Y103" i="7" s="1"/>
  <c r="V104" i="7"/>
  <c r="Y104" i="7" s="1"/>
  <c r="V105" i="7"/>
  <c r="Y105" i="7" s="1"/>
  <c r="V106" i="7"/>
  <c r="Y106" i="7" s="1"/>
  <c r="V107" i="7"/>
  <c r="Y107" i="7" s="1"/>
  <c r="V108" i="7"/>
  <c r="Y108" i="7" s="1"/>
  <c r="V111" i="7"/>
  <c r="Y111" i="7" s="1"/>
  <c r="V112" i="7"/>
  <c r="Y112" i="7" s="1"/>
  <c r="V113" i="7"/>
  <c r="Y113" i="7" s="1"/>
  <c r="V114" i="7"/>
  <c r="Y114" i="7" s="1"/>
  <c r="V115" i="7"/>
  <c r="Y115" i="7" s="1"/>
  <c r="V116" i="7"/>
  <c r="Y116" i="7" s="1"/>
  <c r="V117" i="7"/>
  <c r="Y117" i="7" s="1"/>
  <c r="V118" i="7"/>
  <c r="Y118" i="7" s="1"/>
  <c r="V119" i="7"/>
  <c r="Y119" i="7" s="1"/>
  <c r="V120" i="7"/>
  <c r="Y120" i="7" s="1"/>
  <c r="V46" i="7"/>
  <c r="Y46" i="7" s="1"/>
  <c r="M108" i="7"/>
  <c r="X108" i="7" s="1"/>
  <c r="M67" i="7"/>
  <c r="M5" i="7"/>
  <c r="X5" i="7" s="1"/>
  <c r="M6" i="7"/>
  <c r="X6" i="7" s="1"/>
  <c r="M7" i="7"/>
  <c r="X7" i="7" s="1"/>
  <c r="M8" i="7"/>
  <c r="X8" i="7" s="1"/>
  <c r="M9" i="7"/>
  <c r="X9" i="7" s="1"/>
  <c r="M10" i="7"/>
  <c r="X10" i="7" s="1"/>
  <c r="M11" i="7"/>
  <c r="X11" i="7" s="1"/>
  <c r="M12" i="7"/>
  <c r="X12" i="7" s="1"/>
  <c r="M13" i="7"/>
  <c r="X13" i="7" s="1"/>
  <c r="M16" i="7"/>
  <c r="X16" i="7" s="1"/>
  <c r="M17" i="7"/>
  <c r="X17" i="7" s="1"/>
  <c r="M18" i="7"/>
  <c r="X18" i="7" s="1"/>
  <c r="M19" i="7"/>
  <c r="X19" i="7" s="1"/>
  <c r="M20" i="7"/>
  <c r="X20" i="7" s="1"/>
  <c r="M21" i="7"/>
  <c r="X21" i="7" s="1"/>
  <c r="M22" i="7"/>
  <c r="X22" i="7" s="1"/>
  <c r="M23" i="7"/>
  <c r="X23" i="7" s="1"/>
  <c r="M24" i="7"/>
  <c r="X24" i="7" s="1"/>
  <c r="M28" i="7"/>
  <c r="X28" i="7" s="1"/>
  <c r="M29" i="7"/>
  <c r="X29" i="7" s="1"/>
  <c r="M30" i="7"/>
  <c r="X30" i="7" s="1"/>
  <c r="M31" i="7"/>
  <c r="X31" i="7" s="1"/>
  <c r="M32" i="7"/>
  <c r="X32" i="7" s="1"/>
  <c r="M33" i="7"/>
  <c r="X33" i="7" s="1"/>
  <c r="M34" i="7"/>
  <c r="X34" i="7" s="1"/>
  <c r="M35" i="7"/>
  <c r="M36" i="7"/>
  <c r="X36" i="7" s="1"/>
  <c r="M37" i="7"/>
  <c r="X37" i="7" s="1"/>
  <c r="M46" i="7"/>
  <c r="X46" i="7" s="1"/>
  <c r="M47" i="7"/>
  <c r="X47" i="7" s="1"/>
  <c r="M48" i="7"/>
  <c r="X48" i="7" s="1"/>
  <c r="M49" i="7"/>
  <c r="X49" i="7" s="1"/>
  <c r="M50" i="7"/>
  <c r="X50" i="7" s="1"/>
  <c r="M51" i="7"/>
  <c r="X51" i="7" s="1"/>
  <c r="M52" i="7"/>
  <c r="X52" i="7" s="1"/>
  <c r="M53" i="7"/>
  <c r="X53" i="7" s="1"/>
  <c r="M54" i="7"/>
  <c r="X54" i="7" s="1"/>
  <c r="M55" i="7"/>
  <c r="X55" i="7" s="1"/>
  <c r="M58" i="7"/>
  <c r="X58" i="7" s="1"/>
  <c r="M59" i="7"/>
  <c r="X59" i="7" s="1"/>
  <c r="M60" i="7"/>
  <c r="X60" i="7" s="1"/>
  <c r="M61" i="7"/>
  <c r="X61" i="7" s="1"/>
  <c r="M62" i="7"/>
  <c r="X62" i="7" s="1"/>
  <c r="M63" i="7"/>
  <c r="X63" i="7" s="1"/>
  <c r="M64" i="7"/>
  <c r="X64" i="7" s="1"/>
  <c r="M65" i="7"/>
  <c r="X65" i="7" s="1"/>
  <c r="M66" i="7"/>
  <c r="X66" i="7" s="1"/>
  <c r="M70" i="7"/>
  <c r="X70" i="7" s="1"/>
  <c r="M71" i="7"/>
  <c r="X71" i="7" s="1"/>
  <c r="M72" i="7"/>
  <c r="X72" i="7" s="1"/>
  <c r="M73" i="7"/>
  <c r="X73" i="7" s="1"/>
  <c r="M74" i="7"/>
  <c r="X74" i="7" s="1"/>
  <c r="M75" i="7"/>
  <c r="X75" i="7" s="1"/>
  <c r="M76" i="7"/>
  <c r="X76" i="7" s="1"/>
  <c r="M77" i="7"/>
  <c r="X77" i="7" s="1"/>
  <c r="M78" i="7"/>
  <c r="X78" i="7" s="1"/>
  <c r="M79" i="7"/>
  <c r="X79" i="7" s="1"/>
  <c r="M87" i="7"/>
  <c r="M88" i="7"/>
  <c r="X88" i="7" s="1"/>
  <c r="M89" i="7"/>
  <c r="X89" i="7" s="1"/>
  <c r="M90" i="7"/>
  <c r="X90" i="7" s="1"/>
  <c r="M91" i="7"/>
  <c r="X91" i="7" s="1"/>
  <c r="M92" i="7"/>
  <c r="X92" i="7" s="1"/>
  <c r="M93" i="7"/>
  <c r="X93" i="7" s="1"/>
  <c r="M94" i="7"/>
  <c r="X94" i="7" s="1"/>
  <c r="M95" i="7"/>
  <c r="X95" i="7" s="1"/>
  <c r="M96" i="7"/>
  <c r="X96" i="7" s="1"/>
  <c r="M99" i="7"/>
  <c r="X99" i="7" s="1"/>
  <c r="M100" i="7"/>
  <c r="X100" i="7" s="1"/>
  <c r="M101" i="7"/>
  <c r="X101" i="7" s="1"/>
  <c r="M102" i="7"/>
  <c r="X102" i="7" s="1"/>
  <c r="M103" i="7"/>
  <c r="X103" i="7" s="1"/>
  <c r="M104" i="7"/>
  <c r="X104" i="7" s="1"/>
  <c r="M105" i="7"/>
  <c r="X105" i="7" s="1"/>
  <c r="M106" i="7"/>
  <c r="X106" i="7" s="1"/>
  <c r="M107" i="7"/>
  <c r="X107" i="7" s="1"/>
  <c r="M111" i="7"/>
  <c r="X111" i="7" s="1"/>
  <c r="M112" i="7"/>
  <c r="X112" i="7" s="1"/>
  <c r="M113" i="7"/>
  <c r="X113" i="7" s="1"/>
  <c r="M114" i="7"/>
  <c r="X114" i="7" s="1"/>
  <c r="M115" i="7"/>
  <c r="X115" i="7" s="1"/>
  <c r="M116" i="7"/>
  <c r="X116" i="7" s="1"/>
  <c r="M117" i="7"/>
  <c r="X117" i="7" s="1"/>
  <c r="M118" i="7"/>
  <c r="X118" i="7" s="1"/>
  <c r="Z118" i="7" s="1"/>
  <c r="M119" i="7"/>
  <c r="X119" i="7" s="1"/>
  <c r="M120" i="7"/>
  <c r="X120" i="7" s="1"/>
  <c r="M4" i="7"/>
  <c r="X4" i="7" s="1"/>
  <c r="K38" i="7"/>
  <c r="K26" i="7"/>
  <c r="M10" i="5"/>
  <c r="M25" i="5"/>
  <c r="M4" i="5"/>
  <c r="M5" i="5"/>
  <c r="M11" i="5"/>
  <c r="M15" i="5"/>
  <c r="M16" i="5"/>
  <c r="M17" i="5"/>
  <c r="M18" i="5"/>
  <c r="M20" i="5"/>
  <c r="M21" i="5"/>
  <c r="M22" i="5"/>
  <c r="M23" i="5"/>
  <c r="M24" i="5"/>
  <c r="M27" i="5"/>
  <c r="M28" i="5"/>
  <c r="M29" i="5"/>
  <c r="M30" i="5"/>
  <c r="M33" i="5"/>
  <c r="M35" i="5"/>
  <c r="M36" i="5"/>
  <c r="M37" i="5"/>
  <c r="M3" i="5"/>
  <c r="K28" i="5"/>
  <c r="K29" i="5"/>
  <c r="K30" i="5"/>
  <c r="K33" i="5"/>
  <c r="K35" i="5"/>
  <c r="K36" i="5"/>
  <c r="K27" i="5"/>
  <c r="K16" i="5"/>
  <c r="K17" i="5"/>
  <c r="K18" i="5"/>
  <c r="K20" i="5"/>
  <c r="K21" i="5"/>
  <c r="K22" i="5"/>
  <c r="K23" i="5"/>
  <c r="K24" i="5"/>
  <c r="K15" i="5"/>
  <c r="K4" i="5"/>
  <c r="K5" i="5"/>
  <c r="K10" i="5"/>
  <c r="K11" i="5"/>
  <c r="K3" i="5"/>
  <c r="J13" i="5"/>
  <c r="M13" i="5" s="1"/>
  <c r="I37" i="5"/>
  <c r="I25" i="5"/>
  <c r="J25" i="5"/>
  <c r="J37" i="5"/>
  <c r="I13" i="5"/>
  <c r="AJ2" i="4"/>
  <c r="AK2" i="4"/>
  <c r="AL2" i="4" s="1"/>
  <c r="AJ3" i="4"/>
  <c r="AK3" i="4"/>
  <c r="AL3" i="4"/>
  <c r="AJ4" i="4"/>
  <c r="AK4" i="4"/>
  <c r="AL4" i="4" s="1"/>
  <c r="AJ5" i="4"/>
  <c r="AJ12" i="4" s="1"/>
  <c r="AK5" i="4"/>
  <c r="AJ6" i="4"/>
  <c r="AK6" i="4"/>
  <c r="AL6" i="4" s="1"/>
  <c r="AJ7" i="4"/>
  <c r="AK7" i="4"/>
  <c r="AL7" i="4"/>
  <c r="AJ8" i="4"/>
  <c r="AK8" i="4"/>
  <c r="AL8" i="4" s="1"/>
  <c r="AJ9" i="4"/>
  <c r="AL9" i="4" s="1"/>
  <c r="AK9" i="4"/>
  <c r="AJ10" i="4"/>
  <c r="AK10" i="4"/>
  <c r="AL10" i="4" s="1"/>
  <c r="AJ11" i="4"/>
  <c r="AK11" i="4"/>
  <c r="AL11" i="4"/>
  <c r="AJ14" i="4"/>
  <c r="AK14" i="4"/>
  <c r="AL14" i="4" s="1"/>
  <c r="AJ15" i="4"/>
  <c r="AK15" i="4"/>
  <c r="AL15" i="4"/>
  <c r="AJ16" i="4"/>
  <c r="AK16" i="4"/>
  <c r="AL16" i="4" s="1"/>
  <c r="AL24" i="4" s="1"/>
  <c r="AJ17" i="4"/>
  <c r="AL17" i="4" s="1"/>
  <c r="AK17" i="4"/>
  <c r="AJ18" i="4"/>
  <c r="AK18" i="4"/>
  <c r="AL18" i="4" s="1"/>
  <c r="AJ19" i="4"/>
  <c r="AK19" i="4"/>
  <c r="AL19" i="4"/>
  <c r="AJ20" i="4"/>
  <c r="AK20" i="4"/>
  <c r="AL20" i="4" s="1"/>
  <c r="AJ21" i="4"/>
  <c r="AL21" i="4" s="1"/>
  <c r="AK21" i="4"/>
  <c r="AJ22" i="4"/>
  <c r="AK22" i="4"/>
  <c r="AL22" i="4" s="1"/>
  <c r="AJ26" i="4"/>
  <c r="AL26" i="4" s="1"/>
  <c r="AK26" i="4"/>
  <c r="AJ27" i="4"/>
  <c r="AK27" i="4"/>
  <c r="AL27" i="4" s="1"/>
  <c r="AJ28" i="4"/>
  <c r="AK28" i="4"/>
  <c r="AL28" i="4"/>
  <c r="AJ29" i="4"/>
  <c r="AK29" i="4"/>
  <c r="AL29" i="4" s="1"/>
  <c r="AJ30" i="4"/>
  <c r="AL30" i="4" s="1"/>
  <c r="AK30" i="4"/>
  <c r="AJ31" i="4"/>
  <c r="AK31" i="4"/>
  <c r="AL31" i="4" s="1"/>
  <c r="AJ32" i="4"/>
  <c r="AK32" i="4"/>
  <c r="AL32" i="4"/>
  <c r="AJ33" i="4"/>
  <c r="AK33" i="4"/>
  <c r="AL33" i="4" s="1"/>
  <c r="AJ34" i="4"/>
  <c r="AL34" i="4" s="1"/>
  <c r="AK34" i="4"/>
  <c r="AJ35" i="4"/>
  <c r="AK35" i="4"/>
  <c r="AL35" i="4" s="1"/>
  <c r="AJ36" i="4"/>
  <c r="AL21" i="9" l="1"/>
  <c r="AL30" i="9" s="1"/>
  <c r="AL42" i="9"/>
  <c r="AL11" i="9"/>
  <c r="AL37" i="9"/>
  <c r="Z68" i="8"/>
  <c r="Z56" i="8"/>
  <c r="Z121" i="8"/>
  <c r="Z97" i="8"/>
  <c r="Z38" i="8"/>
  <c r="M26" i="8"/>
  <c r="X26" i="8" s="1"/>
  <c r="Z26" i="8"/>
  <c r="Z14" i="8"/>
  <c r="Z80" i="8"/>
  <c r="Z114" i="7"/>
  <c r="V26" i="7"/>
  <c r="Y26" i="7" s="1"/>
  <c r="Z117" i="7"/>
  <c r="Z119" i="7"/>
  <c r="Z115" i="7"/>
  <c r="Z104" i="7"/>
  <c r="M97" i="7"/>
  <c r="X97" i="7" s="1"/>
  <c r="Z113" i="7"/>
  <c r="Z107" i="7"/>
  <c r="Z103" i="7"/>
  <c r="Z93" i="7"/>
  <c r="Z89" i="7"/>
  <c r="V80" i="7"/>
  <c r="Y80" i="7" s="1"/>
  <c r="V38" i="7"/>
  <c r="Y38" i="7" s="1"/>
  <c r="Y29" i="7"/>
  <c r="Z108" i="7"/>
  <c r="Z100" i="7"/>
  <c r="Z88" i="7"/>
  <c r="Z112" i="7"/>
  <c r="Z106" i="7"/>
  <c r="Z111" i="7"/>
  <c r="Z105" i="7"/>
  <c r="Z101" i="7"/>
  <c r="Z95" i="7"/>
  <c r="Z91" i="7"/>
  <c r="V97" i="7"/>
  <c r="Y97" i="7" s="1"/>
  <c r="Z97" i="7" s="1"/>
  <c r="V14" i="7"/>
  <c r="Y14" i="7" s="1"/>
  <c r="X87" i="7"/>
  <c r="Y70" i="7"/>
  <c r="Z70" i="7" s="1"/>
  <c r="V56" i="7"/>
  <c r="Y56" i="7" s="1"/>
  <c r="V121" i="7"/>
  <c r="Y121" i="7" s="1"/>
  <c r="V68" i="7"/>
  <c r="Y68" i="7" s="1"/>
  <c r="V109" i="7"/>
  <c r="Y109" i="7" s="1"/>
  <c r="Y7" i="7"/>
  <c r="Y16" i="7"/>
  <c r="Z96" i="7"/>
  <c r="Z92" i="7"/>
  <c r="Z61" i="7"/>
  <c r="Y87" i="7"/>
  <c r="Z94" i="7"/>
  <c r="Z90" i="7"/>
  <c r="Z67" i="7"/>
  <c r="Z75" i="7"/>
  <c r="Z79" i="7"/>
  <c r="Z120" i="7"/>
  <c r="Z55" i="7"/>
  <c r="Z102" i="7"/>
  <c r="M121" i="7"/>
  <c r="X121" i="7" s="1"/>
  <c r="M56" i="7"/>
  <c r="X56" i="7" s="1"/>
  <c r="Z56" i="7" s="1"/>
  <c r="M109" i="7"/>
  <c r="X109" i="7" s="1"/>
  <c r="M80" i="7"/>
  <c r="X80" i="7" s="1"/>
  <c r="M68" i="7"/>
  <c r="X68" i="7" s="1"/>
  <c r="M38" i="7"/>
  <c r="X38" i="7" s="1"/>
  <c r="M25" i="7"/>
  <c r="M14" i="7"/>
  <c r="X14" i="7" s="1"/>
  <c r="Z116" i="7"/>
  <c r="Z71" i="7"/>
  <c r="Z65" i="7"/>
  <c r="Z99" i="7"/>
  <c r="Z63" i="7"/>
  <c r="Z64" i="7"/>
  <c r="Z50" i="7"/>
  <c r="Z69" i="7"/>
  <c r="Z72" i="7"/>
  <c r="Z76" i="7"/>
  <c r="Z28" i="7"/>
  <c r="Z58" i="7"/>
  <c r="Z78" i="7"/>
  <c r="Z74" i="7"/>
  <c r="Z60" i="7"/>
  <c r="Z51" i="7"/>
  <c r="Z49" i="7"/>
  <c r="Z53" i="7"/>
  <c r="Z16" i="7"/>
  <c r="Z46" i="7"/>
  <c r="Z54" i="7"/>
  <c r="Z57" i="7"/>
  <c r="Z73" i="7"/>
  <c r="Z59" i="7"/>
  <c r="Z47" i="7"/>
  <c r="Z77" i="7"/>
  <c r="Z66" i="7"/>
  <c r="Z62" i="7"/>
  <c r="Z52" i="7"/>
  <c r="Z48" i="7"/>
  <c r="Z5" i="7"/>
  <c r="Z37" i="7"/>
  <c r="Z7" i="7"/>
  <c r="Z11" i="7"/>
  <c r="Z21" i="7"/>
  <c r="Z23" i="7"/>
  <c r="Z8" i="7"/>
  <c r="Z10" i="7"/>
  <c r="Z12" i="7"/>
  <c r="Z14" i="7"/>
  <c r="Z18" i="7"/>
  <c r="Z20" i="7"/>
  <c r="Z24" i="7"/>
  <c r="Z30" i="7"/>
  <c r="Z32" i="7"/>
  <c r="Z36" i="7"/>
  <c r="Z22" i="7"/>
  <c r="Z34" i="7"/>
  <c r="Z4" i="7"/>
  <c r="Z6" i="7"/>
  <c r="Z13" i="7"/>
  <c r="Z17" i="7"/>
  <c r="Z19" i="7"/>
  <c r="Z29" i="7"/>
  <c r="Z31" i="7"/>
  <c r="Z9" i="7"/>
  <c r="Z33" i="7"/>
  <c r="Z35" i="7"/>
  <c r="AL36" i="4"/>
  <c r="AK36" i="4"/>
  <c r="AK24" i="4"/>
  <c r="AJ24" i="4"/>
  <c r="AK12" i="4"/>
  <c r="AL5" i="4"/>
  <c r="AL12" i="4" s="1"/>
  <c r="K13" i="5"/>
  <c r="K37" i="5"/>
  <c r="K25" i="5"/>
  <c r="Z109" i="7" l="1"/>
  <c r="Z87" i="7"/>
  <c r="M26" i="7"/>
  <c r="X26" i="7" s="1"/>
  <c r="X25" i="7"/>
  <c r="Z25" i="7" s="1"/>
  <c r="Z26" i="7" s="1"/>
  <c r="Z121" i="7"/>
  <c r="Z80" i="7"/>
  <c r="Z68" i="7"/>
  <c r="Z38" i="7"/>
</calcChain>
</file>

<file path=xl/sharedStrings.xml><?xml version="1.0" encoding="utf-8"?>
<sst xmlns="http://schemas.openxmlformats.org/spreadsheetml/2006/main" count="4939" uniqueCount="166">
  <si>
    <t>Timestamp</t>
  </si>
  <si>
    <t>Score</t>
  </si>
  <si>
    <t>What is your gender</t>
  </si>
  <si>
    <t>What is your age?</t>
  </si>
  <si>
    <t>What is a variable</t>
  </si>
  <si>
    <t>How would you Declare an integer variable</t>
  </si>
  <si>
    <t>How would you add to an integer variable</t>
  </si>
  <si>
    <t>What type of Variable would you use to store someones name?</t>
  </si>
  <si>
    <t>What is an If statement</t>
  </si>
  <si>
    <t>How would you declare an If statement</t>
  </si>
  <si>
    <t>In which case would you not use an if statement</t>
  </si>
  <si>
    <t>What is a loop?</t>
  </si>
  <si>
    <t>Name 2 Types of Loops</t>
  </si>
  <si>
    <t>How would you Declare a for Loop?</t>
  </si>
  <si>
    <t>Give and example of when to use a loop?</t>
  </si>
  <si>
    <t>Give an example of when to use a loop?</t>
  </si>
  <si>
    <t>What Education did you complete</t>
  </si>
  <si>
    <t>How many attempts did you complete ?</t>
  </si>
  <si>
    <t>How Long did your education take?</t>
  </si>
  <si>
    <t>Do you have experience Programming</t>
  </si>
  <si>
    <t>Male</t>
  </si>
  <si>
    <t>18-24</t>
  </si>
  <si>
    <t>A way to store data when programming</t>
  </si>
  <si>
    <t>Int number = 0 ;</t>
  </si>
  <si>
    <t>Int Number +=10;</t>
  </si>
  <si>
    <t>String</t>
  </si>
  <si>
    <t>An if statement compares variables and completes tasks if they match</t>
  </si>
  <si>
    <t>if(name == kain)</t>
  </si>
  <si>
    <t>To check how long the programm as been running</t>
  </si>
  <si>
    <t>A way to repeatedly run code for ever</t>
  </si>
  <si>
    <t>if loop and when loop</t>
  </si>
  <si>
    <t>For(i=0;i &lt; 10;i++)</t>
  </si>
  <si>
    <t xml:space="preserve">fire alarms, </t>
  </si>
  <si>
    <t>Int number +=10;</t>
  </si>
  <si>
    <t>An if statement compares variables and completes tasks if they meet the set conditions</t>
  </si>
  <si>
    <t xml:space="preserve">fire alarms and to keep a program running continuously  </t>
  </si>
  <si>
    <t>Interactive</t>
  </si>
  <si>
    <t>no</t>
  </si>
  <si>
    <t>Female</t>
  </si>
  <si>
    <t>number =0;</t>
  </si>
  <si>
    <t>Number + 10;</t>
  </si>
  <si>
    <t>To check if two numbers are equal</t>
  </si>
  <si>
    <t>A way to run code once if conditions are met</t>
  </si>
  <si>
    <t>If loop and while loop</t>
  </si>
  <si>
    <t>i dont know</t>
  </si>
  <si>
    <t>A way to store numbers when programming</t>
  </si>
  <si>
    <t>Number += 10;</t>
  </si>
  <si>
    <t>An if statement checks is a single variable is above 0 and completes tasks if it dose</t>
  </si>
  <si>
    <t>A way to repeatedlyrun code whislt conditions are being meet</t>
  </si>
  <si>
    <t>For(int i=0;i &lt; 10;i++)</t>
  </si>
  <si>
    <t>to loop</t>
  </si>
  <si>
    <t>Float</t>
  </si>
  <si>
    <t>if(name = kain)</t>
  </si>
  <si>
    <t>For loop and while loop</t>
  </si>
  <si>
    <t xml:space="preserve">timing something </t>
  </si>
  <si>
    <t>time</t>
  </si>
  <si>
    <t>35-44</t>
  </si>
  <si>
    <t>if name == kain</t>
  </si>
  <si>
    <t>A way to repeatedly run code whislt conditions are being meet</t>
  </si>
  <si>
    <t>dont know</t>
  </si>
  <si>
    <t>Int = 0;</t>
  </si>
  <si>
    <t>To loop an animation graphic</t>
  </si>
  <si>
    <t>yes</t>
  </si>
  <si>
    <t>25-34</t>
  </si>
  <si>
    <t>Char</t>
  </si>
  <si>
    <t>idk</t>
  </si>
  <si>
    <t>Number ++ 10;</t>
  </si>
  <si>
    <t>An if statement checks is a single variable is above 0 and completes tasks if it does</t>
  </si>
  <si>
    <t>If loop and when loop</t>
  </si>
  <si>
    <t xml:space="preserve"> a</t>
  </si>
  <si>
    <t>Bullets</t>
  </si>
  <si>
    <t>To check how long the programme as been running</t>
  </si>
  <si>
    <t>Fibbanachi</t>
  </si>
  <si>
    <t>When something always needs to be called.</t>
  </si>
  <si>
    <t>To check if a variable is set to true</t>
  </si>
  <si>
    <t>I dont know</t>
  </si>
  <si>
    <t>For loop and when loop</t>
  </si>
  <si>
    <t xml:space="preserve">i dont know </t>
  </si>
  <si>
    <t xml:space="preserve">when programing </t>
  </si>
  <si>
    <t>Traditional</t>
  </si>
  <si>
    <t>45-54</t>
  </si>
  <si>
    <t>For int i=0;i &lt; 10;i++</t>
  </si>
  <si>
    <t>Int</t>
  </si>
  <si>
    <t>I don't know</t>
  </si>
  <si>
    <t>jump</t>
  </si>
  <si>
    <t>jumping</t>
  </si>
  <si>
    <t>To iterate through a list of items</t>
  </si>
  <si>
    <t>to iterate through a list</t>
  </si>
  <si>
    <t>not a clue</t>
  </si>
  <si>
    <t xml:space="preserve">when scoring points </t>
  </si>
  <si>
    <t>To repeat a process for a set number or times.</t>
  </si>
  <si>
    <t>To increase a players score continuously.</t>
  </si>
  <si>
    <t>A way to complete a task when programming</t>
  </si>
  <si>
    <t>When performing basic data interpretation</t>
  </si>
  <si>
    <t>Hula Hula</t>
  </si>
  <si>
    <t>(if name == kain)</t>
  </si>
  <si>
    <t>no idea</t>
  </si>
  <si>
    <t>unsure</t>
  </si>
  <si>
    <t xml:space="preserve">good question </t>
  </si>
  <si>
    <t>Traditional + exercises</t>
  </si>
  <si>
    <t>i don't know</t>
  </si>
  <si>
    <t xml:space="preserve">When making a character run continously </t>
  </si>
  <si>
    <t>to play a animation</t>
  </si>
  <si>
    <t>to assign a button and shoot a gun in game</t>
  </si>
  <si>
    <t>Looping through the contents of an array</t>
  </si>
  <si>
    <t>Iterating through contents of array</t>
  </si>
  <si>
    <t>10 minutes</t>
  </si>
  <si>
    <t>to check if a character has a key to a locked door in a game</t>
  </si>
  <si>
    <t>Checking to see if a player has a key to a locked door in a game</t>
  </si>
  <si>
    <t>unable to say</t>
  </si>
  <si>
    <t>when coding whilst ensuring certain conditions are met</t>
  </si>
  <si>
    <t>Shooting in a game that uses ammunition</t>
  </si>
  <si>
    <t>score before</t>
  </si>
  <si>
    <t>score after</t>
  </si>
  <si>
    <t>increase</t>
  </si>
  <si>
    <t>before</t>
  </si>
  <si>
    <t>T</t>
  </si>
  <si>
    <t>+</t>
  </si>
  <si>
    <t>E</t>
  </si>
  <si>
    <t>R</t>
  </si>
  <si>
    <t>A</t>
  </si>
  <si>
    <t>D</t>
  </si>
  <si>
    <t>I</t>
  </si>
  <si>
    <t>N</t>
  </si>
  <si>
    <t>C</t>
  </si>
  <si>
    <t>V</t>
  </si>
  <si>
    <t>total</t>
  </si>
  <si>
    <t>place holder</t>
  </si>
  <si>
    <t xml:space="preserve">before </t>
  </si>
  <si>
    <t>after</t>
  </si>
  <si>
    <t>education type</t>
  </si>
  <si>
    <t>first analysis</t>
  </si>
  <si>
    <t>Only no experience</t>
  </si>
  <si>
    <t>first result set to 0-no experience means no entry knowledge</t>
  </si>
  <si>
    <t>has experience</t>
  </si>
  <si>
    <t>war</t>
  </si>
  <si>
    <t>int</t>
  </si>
  <si>
    <t>exe</t>
  </si>
  <si>
    <t>trad</t>
  </si>
  <si>
    <t>if</t>
  </si>
  <si>
    <t>loop</t>
  </si>
  <si>
    <t>IF</t>
  </si>
  <si>
    <t>Var</t>
  </si>
  <si>
    <t>Loops</t>
  </si>
  <si>
    <t>what</t>
  </si>
  <si>
    <t>How</t>
  </si>
  <si>
    <t>When/Applied</t>
  </si>
  <si>
    <t>Syntax</t>
  </si>
  <si>
    <t>Applied knowledge</t>
  </si>
  <si>
    <t>e</t>
  </si>
  <si>
    <t>under 25</t>
  </si>
  <si>
    <t>unde</t>
  </si>
  <si>
    <t>o</t>
  </si>
  <si>
    <t>v</t>
  </si>
  <si>
    <t>r</t>
  </si>
  <si>
    <t>under25</t>
  </si>
  <si>
    <t>25+</t>
  </si>
  <si>
    <t>male</t>
  </si>
  <si>
    <t>female</t>
  </si>
  <si>
    <t>Variables</t>
  </si>
  <si>
    <t>If Statements</t>
  </si>
  <si>
    <t>Exercises</t>
  </si>
  <si>
    <t>Overview</t>
  </si>
  <si>
    <t>Exercise</t>
  </si>
  <si>
    <t>fefw</t>
  </si>
  <si>
    <t>Exeercise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</si>
</sst>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m/d/yyyy\ h:mm:ss"/>
    <numFmt numFmtId="165" formatCode="0&quot; / 20&quot;"/>
    <numFmt numFmtId="166" formatCode="0.00000000"/>
    <numFmt numFmtId="167" formatCode="0.000000%"/>
  </numFmts>
  <fonts count="1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4"/>
      <color rgb="FF000000"/>
      <name val="Arial"/>
      <family val="2"/>
    </font>
    <font>
      <sz val="16"/>
      <color rgb="FF000000"/>
      <name val="Arial"/>
      <family val="2"/>
    </font>
    <font>
      <b/>
      <sz val="2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D9D9D9"/>
      </patternFill>
    </fill>
    <fill>
      <patternFill patternType="solid">
        <fgColor theme="1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rgb="FF00FF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rgb="FF00FF00"/>
      </patternFill>
    </fill>
    <fill>
      <patternFill patternType="solid">
        <fgColor theme="8" tint="0.79998168889431442"/>
        <bgColor rgb="FF00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6"/>
        <bgColor rgb="FFD9D9D9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rgb="FFD9D9D9"/>
      </patternFill>
    </fill>
    <fill>
      <patternFill patternType="solid">
        <fgColor theme="5" tint="0.79998168889431442"/>
        <bgColor rgb="FF00FF00"/>
      </patternFill>
    </fill>
    <fill>
      <patternFill patternType="solid">
        <fgColor rgb="FF92D050"/>
        <bgColor rgb="FFD9D9D9"/>
      </patternFill>
    </fill>
    <fill>
      <patternFill patternType="solid">
        <fgColor theme="6"/>
        <bgColor rgb="FF00FF00"/>
      </patternFill>
    </fill>
    <fill>
      <patternFill patternType="solid">
        <fgColor theme="5"/>
        <bgColor rgb="FFD9D9D9"/>
      </patternFill>
    </fill>
    <fill>
      <patternFill patternType="solid">
        <fgColor rgb="FFD0CEC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2" tint="-9.9978637043366805E-2"/>
        <bgColor rgb="FF00FF00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1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0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0" fillId="10" borderId="0" xfId="0" applyFont="1" applyFill="1" applyAlignment="1"/>
    <xf numFmtId="0" fontId="0" fillId="6" borderId="0" xfId="0" applyFont="1" applyFill="1" applyAlignment="1"/>
    <xf numFmtId="0" fontId="1" fillId="11" borderId="0" xfId="0" applyFont="1" applyFill="1" applyAlignment="1"/>
    <xf numFmtId="0" fontId="0" fillId="12" borderId="0" xfId="0" applyFont="1" applyFill="1" applyAlignment="1"/>
    <xf numFmtId="0" fontId="1" fillId="12" borderId="0" xfId="0" applyFont="1" applyFill="1" applyAlignment="1"/>
    <xf numFmtId="164" fontId="1" fillId="12" borderId="0" xfId="0" applyNumberFormat="1" applyFont="1" applyFill="1" applyAlignment="1"/>
    <xf numFmtId="165" fontId="1" fillId="12" borderId="0" xfId="0" applyNumberFormat="1" applyFont="1" applyFill="1" applyAlignment="1"/>
    <xf numFmtId="0" fontId="1" fillId="13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0" fillId="17" borderId="0" xfId="0" applyFont="1" applyFill="1" applyAlignment="1"/>
    <xf numFmtId="0" fontId="1" fillId="21" borderId="0" xfId="0" applyFont="1" applyFill="1" applyAlignment="1"/>
    <xf numFmtId="0" fontId="1" fillId="22" borderId="0" xfId="0" applyFont="1" applyFill="1" applyAlignment="1"/>
    <xf numFmtId="9" fontId="1" fillId="18" borderId="0" xfId="1" applyFont="1" applyFill="1" applyAlignment="1"/>
    <xf numFmtId="0" fontId="1" fillId="23" borderId="0" xfId="0" applyFont="1" applyFill="1" applyAlignment="1"/>
    <xf numFmtId="0" fontId="3" fillId="20" borderId="0" xfId="0" applyFont="1" applyFill="1" applyAlignment="1"/>
    <xf numFmtId="0" fontId="4" fillId="20" borderId="0" xfId="0" applyFont="1" applyFill="1" applyAlignment="1"/>
    <xf numFmtId="0" fontId="4" fillId="20" borderId="0" xfId="0" applyFont="1" applyFill="1"/>
    <xf numFmtId="0" fontId="4" fillId="24" borderId="0" xfId="0" applyFont="1" applyFill="1"/>
    <xf numFmtId="0" fontId="4" fillId="19" borderId="0" xfId="0" applyFont="1" applyFill="1" applyAlignment="1"/>
    <xf numFmtId="0" fontId="4" fillId="19" borderId="0" xfId="0" applyFont="1" applyFill="1"/>
    <xf numFmtId="0" fontId="4" fillId="24" borderId="0" xfId="0" applyFont="1" applyFill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5" fillId="3" borderId="0" xfId="0" applyFont="1" applyFill="1" applyAlignment="1">
      <alignment horizontal="center"/>
    </xf>
    <xf numFmtId="0" fontId="6" fillId="0" borderId="0" xfId="0" applyFont="1" applyFill="1" applyAlignment="1"/>
    <xf numFmtId="0" fontId="6" fillId="2" borderId="0" xfId="0" applyFont="1" applyFill="1" applyAlignment="1"/>
    <xf numFmtId="0" fontId="6" fillId="23" borderId="0" xfId="0" applyFont="1" applyFill="1" applyAlignment="1"/>
    <xf numFmtId="9" fontId="5" fillId="3" borderId="0" xfId="0" applyNumberFormat="1" applyFont="1" applyFill="1" applyAlignment="1"/>
    <xf numFmtId="9" fontId="1" fillId="3" borderId="0" xfId="0" applyNumberFormat="1" applyFont="1" applyFill="1" applyAlignment="1"/>
    <xf numFmtId="9" fontId="1" fillId="25" borderId="0" xfId="1" applyFont="1" applyFill="1" applyAlignment="1"/>
    <xf numFmtId="0" fontId="5" fillId="12" borderId="0" xfId="0" applyFont="1" applyFill="1" applyAlignment="1">
      <alignment horizontal="center"/>
    </xf>
    <xf numFmtId="9" fontId="1" fillId="12" borderId="0" xfId="0" applyNumberFormat="1" applyFont="1" applyFill="1" applyAlignment="1"/>
    <xf numFmtId="0" fontId="6" fillId="12" borderId="0" xfId="0" applyFont="1" applyFill="1" applyAlignment="1"/>
    <xf numFmtId="0" fontId="6" fillId="14" borderId="0" xfId="0" applyFont="1" applyFill="1" applyAlignment="1"/>
    <xf numFmtId="9" fontId="0" fillId="12" borderId="0" xfId="0" applyNumberFormat="1" applyFont="1" applyFill="1" applyAlignment="1"/>
    <xf numFmtId="9" fontId="8" fillId="26" borderId="0" xfId="0" applyNumberFormat="1" applyFont="1" applyFill="1" applyAlignment="1">
      <alignment horizontal="right" vertical="center"/>
    </xf>
    <xf numFmtId="0" fontId="7" fillId="0" borderId="0" xfId="0" applyFont="1" applyAlignment="1"/>
    <xf numFmtId="0" fontId="8" fillId="27" borderId="0" xfId="0" applyFont="1" applyFill="1" applyAlignment="1">
      <alignment vertical="center"/>
    </xf>
    <xf numFmtId="0" fontId="8" fillId="28" borderId="0" xfId="0" applyFont="1" applyFill="1" applyAlignment="1">
      <alignment vertical="center"/>
    </xf>
    <xf numFmtId="0" fontId="9" fillId="27" borderId="0" xfId="0" applyFont="1" applyFill="1" applyAlignment="1">
      <alignment vertical="center"/>
    </xf>
    <xf numFmtId="9" fontId="8" fillId="29" borderId="0" xfId="0" applyNumberFormat="1" applyFont="1" applyFill="1" applyAlignment="1">
      <alignment horizontal="right" vertical="center"/>
    </xf>
    <xf numFmtId="0" fontId="8" fillId="29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6" fillId="30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9" fontId="8" fillId="29" borderId="0" xfId="0" applyNumberFormat="1" applyFont="1" applyFill="1" applyAlignment="1">
      <alignment horizontal="center" vertical="center"/>
    </xf>
    <xf numFmtId="0" fontId="8" fillId="27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/>
    </xf>
    <xf numFmtId="0" fontId="12" fillId="0" borderId="0" xfId="0" applyFont="1" applyAlignment="1"/>
    <xf numFmtId="0" fontId="12" fillId="3" borderId="0" xfId="0" applyFont="1" applyFill="1" applyAlignment="1"/>
    <xf numFmtId="0" fontId="8" fillId="12" borderId="0" xfId="0" applyFont="1" applyFill="1" applyAlignment="1">
      <alignment vertical="center"/>
    </xf>
    <xf numFmtId="9" fontId="8" fillId="12" borderId="0" xfId="0" applyNumberFormat="1" applyFont="1" applyFill="1" applyAlignment="1">
      <alignment vertical="center"/>
    </xf>
    <xf numFmtId="9" fontId="8" fillId="3" borderId="0" xfId="0" applyNumberFormat="1" applyFont="1" applyFill="1" applyAlignment="1">
      <alignment vertical="center"/>
    </xf>
    <xf numFmtId="9" fontId="8" fillId="6" borderId="0" xfId="0" applyNumberFormat="1" applyFont="1" applyFill="1" applyAlignment="1">
      <alignment vertical="center"/>
    </xf>
    <xf numFmtId="0" fontId="8" fillId="12" borderId="0" xfId="0" applyFont="1" applyFill="1" applyAlignment="1"/>
    <xf numFmtId="0" fontId="1" fillId="31" borderId="0" xfId="0" applyFont="1" applyFill="1" applyAlignment="1"/>
    <xf numFmtId="164" fontId="1" fillId="32" borderId="0" xfId="0" applyNumberFormat="1" applyFont="1" applyFill="1" applyAlignment="1"/>
    <xf numFmtId="165" fontId="1" fillId="32" borderId="0" xfId="0" applyNumberFormat="1" applyFont="1" applyFill="1" applyAlignment="1"/>
    <xf numFmtId="0" fontId="1" fillId="32" borderId="0" xfId="0" applyFont="1" applyFill="1" applyAlignment="1"/>
    <xf numFmtId="9" fontId="1" fillId="0" borderId="0" xfId="1" applyFont="1" applyFill="1" applyAlignment="1"/>
    <xf numFmtId="9" fontId="1" fillId="12" borderId="0" xfId="1" applyFont="1" applyFill="1" applyAlignment="1"/>
    <xf numFmtId="9" fontId="0" fillId="3" borderId="0" xfId="1" applyFont="1" applyFill="1" applyAlignment="1"/>
    <xf numFmtId="9" fontId="6" fillId="12" borderId="0" xfId="1" applyFont="1" applyFill="1" applyAlignment="1"/>
    <xf numFmtId="0" fontId="11" fillId="33" borderId="0" xfId="0" applyFont="1" applyFill="1" applyAlignment="1"/>
    <xf numFmtId="0" fontId="0" fillId="33" borderId="0" xfId="0" applyFont="1" applyFill="1" applyAlignment="1"/>
    <xf numFmtId="0" fontId="10" fillId="33" borderId="0" xfId="0" applyFont="1" applyFill="1" applyAlignment="1"/>
    <xf numFmtId="0" fontId="4" fillId="33" borderId="0" xfId="0" applyFont="1" applyFill="1" applyAlignment="1"/>
    <xf numFmtId="0" fontId="4" fillId="33" borderId="0" xfId="0" applyFont="1" applyFill="1"/>
    <xf numFmtId="9" fontId="10" fillId="33" borderId="0" xfId="1" applyFont="1" applyFill="1" applyAlignment="1"/>
    <xf numFmtId="9" fontId="0" fillId="33" borderId="0" xfId="1" applyFont="1" applyFill="1" applyAlignment="1"/>
    <xf numFmtId="9" fontId="6" fillId="12" borderId="0" xfId="0" applyNumberFormat="1" applyFont="1" applyFill="1" applyAlignment="1"/>
    <xf numFmtId="9" fontId="1" fillId="3" borderId="0" xfId="1" applyFont="1" applyFill="1" applyAlignment="1"/>
    <xf numFmtId="9" fontId="1" fillId="31" borderId="0" xfId="1" applyFont="1" applyFill="1" applyAlignment="1"/>
    <xf numFmtId="9" fontId="11" fillId="33" borderId="0" xfId="1" applyFont="1" applyFill="1" applyAlignment="1"/>
    <xf numFmtId="9" fontId="4" fillId="19" borderId="0" xfId="1" applyFont="1" applyFill="1"/>
    <xf numFmtId="9" fontId="0" fillId="0" borderId="0" xfId="1" applyFont="1" applyAlignment="1"/>
    <xf numFmtId="9" fontId="1" fillId="18" borderId="0" xfId="2" applyNumberFormat="1" applyFont="1" applyFill="1" applyAlignment="1"/>
    <xf numFmtId="9" fontId="1" fillId="9" borderId="0" xfId="2" applyNumberFormat="1" applyFont="1" applyFill="1" applyAlignment="1"/>
    <xf numFmtId="9" fontId="1" fillId="25" borderId="0" xfId="2" applyNumberFormat="1" applyFont="1" applyFill="1" applyAlignment="1"/>
    <xf numFmtId="0" fontId="1" fillId="14" borderId="0" xfId="0" applyFont="1" applyFill="1" applyAlignment="1"/>
    <xf numFmtId="9" fontId="4" fillId="19" borderId="0" xfId="1" applyFont="1" applyFill="1" applyAlignment="1"/>
    <xf numFmtId="9" fontId="1" fillId="9" borderId="0" xfId="1" applyFont="1" applyFill="1" applyAlignment="1"/>
    <xf numFmtId="9" fontId="6" fillId="25" borderId="0" xfId="1" applyFont="1" applyFill="1" applyAlignment="1"/>
    <xf numFmtId="0" fontId="2" fillId="0" borderId="0" xfId="0" applyFont="1" applyAlignment="1"/>
    <xf numFmtId="0" fontId="10" fillId="3" borderId="0" xfId="0" applyFont="1" applyFill="1" applyAlignment="1"/>
    <xf numFmtId="0" fontId="4" fillId="3" borderId="0" xfId="0" applyFont="1" applyFill="1"/>
    <xf numFmtId="0" fontId="4" fillId="9" borderId="0" xfId="0" applyFont="1" applyFill="1"/>
    <xf numFmtId="164" fontId="1" fillId="3" borderId="0" xfId="0" applyNumberFormat="1" applyFont="1" applyFill="1" applyAlignment="1"/>
    <xf numFmtId="165" fontId="1" fillId="3" borderId="0" xfId="0" applyNumberFormat="1" applyFont="1" applyFill="1" applyAlignment="1"/>
    <xf numFmtId="9" fontId="5" fillId="9" borderId="0" xfId="1" applyFont="1" applyFill="1" applyAlignment="1"/>
    <xf numFmtId="9" fontId="2" fillId="0" borderId="0" xfId="1" applyFont="1" applyAlignment="1"/>
    <xf numFmtId="166" fontId="0" fillId="0" borderId="0" xfId="0" applyNumberFormat="1" applyFont="1" applyAlignment="1"/>
    <xf numFmtId="166" fontId="0" fillId="12" borderId="0" xfId="0" applyNumberFormat="1" applyFont="1" applyFill="1" applyAlignment="1"/>
    <xf numFmtId="166" fontId="0" fillId="3" borderId="0" xfId="0" applyNumberFormat="1" applyFont="1" applyFill="1" applyAlignment="1"/>
    <xf numFmtId="166" fontId="0" fillId="0" borderId="0" xfId="0" applyNumberFormat="1" applyFont="1" applyFill="1" applyAlignment="1"/>
    <xf numFmtId="167" fontId="0" fillId="0" borderId="0" xfId="1" applyNumberFormat="1" applyFont="1" applyFill="1" applyAlignme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Age!$AL$45</c:f>
              <c:strCache>
                <c:ptCount val="1"/>
                <c:pt idx="0">
                  <c:v>25+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Age!$AM$44:$AO$44</c:f>
              <c:strCache>
                <c:ptCount val="3"/>
                <c:pt idx="0">
                  <c:v>Interactive</c:v>
                </c:pt>
                <c:pt idx="1">
                  <c:v>Traditional</c:v>
                </c:pt>
                <c:pt idx="2">
                  <c:v>Exercise</c:v>
                </c:pt>
              </c:strCache>
            </c:strRef>
          </c:cat>
          <c:val>
            <c:numRef>
              <c:f>Age!$AM$45:$AO$45</c:f>
              <c:numCache>
                <c:formatCode>0%</c:formatCode>
                <c:ptCount val="3"/>
                <c:pt idx="0">
                  <c:v>0.3</c:v>
                </c:pt>
                <c:pt idx="1">
                  <c:v>0.05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4-4DCB-A556-0499F15AA370}"/>
            </c:ext>
          </c:extLst>
        </c:ser>
        <c:ser>
          <c:idx val="1"/>
          <c:order val="1"/>
          <c:tx>
            <c:strRef>
              <c:f>Age!$AL$46</c:f>
              <c:strCache>
                <c:ptCount val="1"/>
                <c:pt idx="0">
                  <c:v>under25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Age!$AM$44:$AO$44</c:f>
              <c:strCache>
                <c:ptCount val="3"/>
                <c:pt idx="0">
                  <c:v>Interactive</c:v>
                </c:pt>
                <c:pt idx="1">
                  <c:v>Traditional</c:v>
                </c:pt>
                <c:pt idx="2">
                  <c:v>Exercise</c:v>
                </c:pt>
              </c:strCache>
            </c:strRef>
          </c:cat>
          <c:val>
            <c:numRef>
              <c:f>Age!$AM$46:$AO$46</c:f>
              <c:numCache>
                <c:formatCode>0%</c:formatCode>
                <c:ptCount val="3"/>
                <c:pt idx="0">
                  <c:v>0.17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4-4DCB-A556-0499F15AA3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507000"/>
        <c:axId val="228512576"/>
      </c:barChart>
      <c:catAx>
        <c:axId val="22850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Teaching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12576"/>
        <c:crosses val="autoZero"/>
        <c:auto val="1"/>
        <c:lblAlgn val="ctr"/>
        <c:lblOffset val="100"/>
        <c:noMultiLvlLbl val="0"/>
      </c:catAx>
      <c:valAx>
        <c:axId val="228512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Results</a:t>
                </a:r>
                <a:r>
                  <a:rPr lang="en-US" baseline="0"/>
                  <a:t> Improvment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22850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gender!$AN$43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gender!$AO$42:$AQ$42</c:f>
              <c:strCache>
                <c:ptCount val="3"/>
                <c:pt idx="0">
                  <c:v>Interactive</c:v>
                </c:pt>
                <c:pt idx="1">
                  <c:v>Traditional</c:v>
                </c:pt>
                <c:pt idx="2">
                  <c:v>Exercises</c:v>
                </c:pt>
              </c:strCache>
            </c:strRef>
          </c:cat>
          <c:val>
            <c:numRef>
              <c:f>gender!$AO$43:$AQ$43</c:f>
              <c:numCache>
                <c:formatCode>0%</c:formatCode>
                <c:ptCount val="3"/>
                <c:pt idx="0">
                  <c:v>0.19</c:v>
                </c:pt>
                <c:pt idx="1">
                  <c:v>0.2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9-47E0-9E5D-2E838DB92213}"/>
            </c:ext>
          </c:extLst>
        </c:ser>
        <c:ser>
          <c:idx val="1"/>
          <c:order val="1"/>
          <c:tx>
            <c:strRef>
              <c:f>gender!$AN$44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gender!$AO$42:$AQ$42</c:f>
              <c:strCache>
                <c:ptCount val="3"/>
                <c:pt idx="0">
                  <c:v>Interactive</c:v>
                </c:pt>
                <c:pt idx="1">
                  <c:v>Traditional</c:v>
                </c:pt>
                <c:pt idx="2">
                  <c:v>Exercises</c:v>
                </c:pt>
              </c:strCache>
            </c:strRef>
          </c:cat>
          <c:val>
            <c:numRef>
              <c:f>gender!$AO$44:$AQ$44</c:f>
              <c:numCache>
                <c:formatCode>0%</c:formatCode>
                <c:ptCount val="3"/>
                <c:pt idx="0">
                  <c:v>0.3</c:v>
                </c:pt>
                <c:pt idx="1">
                  <c:v>0.1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9-47E0-9E5D-2E838DB92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7520656"/>
        <c:axId val="377520984"/>
      </c:barChart>
      <c:catAx>
        <c:axId val="37752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20984"/>
        <c:crosses val="autoZero"/>
        <c:auto val="1"/>
        <c:lblAlgn val="ctr"/>
        <c:lblOffset val="100"/>
        <c:noMultiLvlLbl val="0"/>
      </c:catAx>
      <c:valAx>
        <c:axId val="377520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Results</a:t>
                </a:r>
                <a:r>
                  <a:rPr lang="en-GB" baseline="0"/>
                  <a:t> improvment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37752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Concept Comparison</a:t>
            </a:r>
          </a:p>
        </c:rich>
      </c:tx>
      <c:layout>
        <c:manualLayout>
          <c:xMode val="edge"/>
          <c:yMode val="edge"/>
          <c:x val="0.2806666666666666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concepts!$AG$12</c:f>
              <c:strCache>
                <c:ptCount val="1"/>
                <c:pt idx="0">
                  <c:v>Exercises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concepts!$AF$13:$AF$15</c:f>
              <c:strCache>
                <c:ptCount val="3"/>
                <c:pt idx="0">
                  <c:v>Variables</c:v>
                </c:pt>
                <c:pt idx="1">
                  <c:v>If Statements</c:v>
                </c:pt>
                <c:pt idx="2">
                  <c:v>Loops</c:v>
                </c:pt>
              </c:strCache>
            </c:strRef>
          </c:cat>
          <c:val>
            <c:numRef>
              <c:f>concepts!$AG$13:$AG$15</c:f>
              <c:numCache>
                <c:formatCode>0%</c:formatCode>
                <c:ptCount val="3"/>
                <c:pt idx="0">
                  <c:v>0.03</c:v>
                </c:pt>
                <c:pt idx="1">
                  <c:v>0</c:v>
                </c:pt>
                <c:pt idx="2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0-432E-B664-5D06D2411056}"/>
            </c:ext>
          </c:extLst>
        </c:ser>
        <c:ser>
          <c:idx val="1"/>
          <c:order val="1"/>
          <c:tx>
            <c:strRef>
              <c:f>concepts!$AH$12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concepts!$AF$13:$AF$15</c:f>
              <c:strCache>
                <c:ptCount val="3"/>
                <c:pt idx="0">
                  <c:v>Variables</c:v>
                </c:pt>
                <c:pt idx="1">
                  <c:v>If Statements</c:v>
                </c:pt>
                <c:pt idx="2">
                  <c:v>Loops</c:v>
                </c:pt>
              </c:strCache>
            </c:strRef>
          </c:cat>
          <c:val>
            <c:numRef>
              <c:f>concepts!$AH$13:$AH$15</c:f>
              <c:numCache>
                <c:formatCode>0%</c:formatCode>
                <c:ptCount val="3"/>
                <c:pt idx="0">
                  <c:v>0.2</c:v>
                </c:pt>
                <c:pt idx="1">
                  <c:v>0.1</c:v>
                </c:pt>
                <c:pt idx="2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0-432E-B664-5D06D2411056}"/>
            </c:ext>
          </c:extLst>
        </c:ser>
        <c:ser>
          <c:idx val="2"/>
          <c:order val="2"/>
          <c:tx>
            <c:strRef>
              <c:f>concepts!$AI$12</c:f>
              <c:strCache>
                <c:ptCount val="1"/>
                <c:pt idx="0">
                  <c:v>Interactive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concepts!$AF$13:$AF$15</c:f>
              <c:strCache>
                <c:ptCount val="3"/>
                <c:pt idx="0">
                  <c:v>Variables</c:v>
                </c:pt>
                <c:pt idx="1">
                  <c:v>If Statements</c:v>
                </c:pt>
                <c:pt idx="2">
                  <c:v>Loops</c:v>
                </c:pt>
              </c:strCache>
            </c:strRef>
          </c:cat>
          <c:val>
            <c:numRef>
              <c:f>concepts!$AI$13:$AI$15</c:f>
              <c:numCache>
                <c:formatCode>0%</c:formatCode>
                <c:ptCount val="3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0-432E-B664-5D06D241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411768"/>
        <c:axId val="386078712"/>
      </c:barChart>
      <c:catAx>
        <c:axId val="37741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78712"/>
        <c:crosses val="autoZero"/>
        <c:auto val="1"/>
        <c:lblAlgn val="ctr"/>
        <c:lblOffset val="100"/>
        <c:noMultiLvlLbl val="0"/>
      </c:catAx>
      <c:valAx>
        <c:axId val="38607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Result Improvment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 of knowledge comparison</a:t>
            </a:r>
          </a:p>
        </c:rich>
      </c:tx>
      <c:layout>
        <c:manualLayout>
          <c:xMode val="edge"/>
          <c:yMode val="edge"/>
          <c:x val="0.39477702181056873"/>
          <c:y val="1.5026064898402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6813049408069"/>
          <c:y val="1.1790136749022122E-2"/>
          <c:w val="0.88943186950591935"/>
          <c:h val="0.7759647528068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type'!$AG$3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type'!$AF$4:$AF$6</c:f>
              <c:strCache>
                <c:ptCount val="3"/>
                <c:pt idx="0">
                  <c:v>Overview</c:v>
                </c:pt>
                <c:pt idx="1">
                  <c:v>Syntax</c:v>
                </c:pt>
                <c:pt idx="2">
                  <c:v>Applied knowledge</c:v>
                </c:pt>
              </c:strCache>
            </c:strRef>
          </c:cat>
          <c:val>
            <c:numRef>
              <c:f>'Question type'!$AG$4:$AG$6</c:f>
              <c:numCache>
                <c:formatCode>0%</c:formatCode>
                <c:ptCount val="3"/>
                <c:pt idx="0">
                  <c:v>0.03</c:v>
                </c:pt>
                <c:pt idx="1">
                  <c:v>0.3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61B-A999-CD43BAEF20A0}"/>
            </c:ext>
          </c:extLst>
        </c:ser>
        <c:ser>
          <c:idx val="1"/>
          <c:order val="1"/>
          <c:tx>
            <c:strRef>
              <c:f>'Question type'!$AH$3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type'!$AF$4:$AF$6</c:f>
              <c:strCache>
                <c:ptCount val="3"/>
                <c:pt idx="0">
                  <c:v>Overview</c:v>
                </c:pt>
                <c:pt idx="1">
                  <c:v>Syntax</c:v>
                </c:pt>
                <c:pt idx="2">
                  <c:v>Applied knowledge</c:v>
                </c:pt>
              </c:strCache>
            </c:strRef>
          </c:cat>
          <c:val>
            <c:numRef>
              <c:f>'Question type'!$AH$4:$AH$6</c:f>
              <c:numCache>
                <c:formatCode>0%</c:formatCode>
                <c:ptCount val="3"/>
                <c:pt idx="0">
                  <c:v>0.14000000000000001</c:v>
                </c:pt>
                <c:pt idx="1">
                  <c:v>0.23</c:v>
                </c:pt>
                <c:pt idx="2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B-461B-A999-CD43BAEF20A0}"/>
            </c:ext>
          </c:extLst>
        </c:ser>
        <c:ser>
          <c:idx val="2"/>
          <c:order val="2"/>
          <c:tx>
            <c:strRef>
              <c:f>'Question type'!$AI$3</c:f>
              <c:strCache>
                <c:ptCount val="1"/>
                <c:pt idx="0">
                  <c:v>Interactive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type'!$AF$4:$AF$6</c:f>
              <c:strCache>
                <c:ptCount val="3"/>
                <c:pt idx="0">
                  <c:v>Overview</c:v>
                </c:pt>
                <c:pt idx="1">
                  <c:v>Syntax</c:v>
                </c:pt>
                <c:pt idx="2">
                  <c:v>Applied knowledge</c:v>
                </c:pt>
              </c:strCache>
            </c:strRef>
          </c:cat>
          <c:val>
            <c:numRef>
              <c:f>'Question type'!$AI$4:$AI$6</c:f>
              <c:numCache>
                <c:formatCode>0%</c:formatCode>
                <c:ptCount val="3"/>
                <c:pt idx="0">
                  <c:v>7.0000000000000007E-2</c:v>
                </c:pt>
                <c:pt idx="1">
                  <c:v>0.3</c:v>
                </c:pt>
                <c:pt idx="2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1B-461B-A999-CD43BAEF2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512248"/>
        <c:axId val="228507656"/>
      </c:barChart>
      <c:catAx>
        <c:axId val="228512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Question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07656"/>
        <c:crosses val="autoZero"/>
        <c:auto val="1"/>
        <c:lblAlgn val="ctr"/>
        <c:lblOffset val="100"/>
        <c:noMultiLvlLbl val="0"/>
      </c:catAx>
      <c:valAx>
        <c:axId val="22850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Resultes Improvment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1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1052512</xdr:colOff>
      <xdr:row>15</xdr:row>
      <xdr:rowOff>85725</xdr:rowOff>
    </xdr:from>
    <xdr:to>
      <xdr:col>41</xdr:col>
      <xdr:colOff>538162</xdr:colOff>
      <xdr:row>32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8A1854-D6BB-4272-BC82-182950BC0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66675</xdr:colOff>
      <xdr:row>5</xdr:row>
      <xdr:rowOff>9525</xdr:rowOff>
    </xdr:from>
    <xdr:to>
      <xdr:col>40</xdr:col>
      <xdr:colOff>2286000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622B57-DB42-451C-AE24-86D1CB629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1645708</xdr:colOff>
      <xdr:row>19</xdr:row>
      <xdr:rowOff>57150</xdr:rowOff>
    </xdr:from>
    <xdr:to>
      <xdr:col>30</xdr:col>
      <xdr:colOff>566208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91E3BD-45F0-43F3-98DC-4131077DD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1013731</xdr:colOff>
      <xdr:row>19</xdr:row>
      <xdr:rowOff>2721</xdr:rowOff>
    </xdr:from>
    <xdr:to>
      <xdr:col>29</xdr:col>
      <xdr:colOff>2095500</xdr:colOff>
      <xdr:row>54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7AF50-E633-48F7-BEAC-44FE67ACA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J397"/>
  <sheetViews>
    <sheetView tabSelected="1" topLeftCell="AH1" zoomScale="90" zoomScaleNormal="90" workbookViewId="0">
      <selection activeCell="AO39" sqref="AO39"/>
    </sheetView>
  </sheetViews>
  <sheetFormatPr defaultRowHeight="12.75" x14ac:dyDescent="0.2"/>
  <cols>
    <col min="1" max="1" width="19.42578125" bestFit="1" customWidth="1"/>
    <col min="2" max="2" width="18.5703125" customWidth="1"/>
    <col min="3" max="3" width="18.140625" bestFit="1" customWidth="1"/>
    <col min="4" max="4" width="16.28515625" bestFit="1" customWidth="1"/>
    <col min="5" max="5" width="16.28515625" style="8" customWidth="1"/>
    <col min="6" max="6" width="38.7109375" customWidth="1"/>
    <col min="7" max="7" width="37.7109375" customWidth="1"/>
    <col min="8" max="8" width="36.42578125" customWidth="1"/>
    <col min="9" max="9" width="56" customWidth="1"/>
    <col min="10" max="10" width="77.7109375" customWidth="1"/>
    <col min="11" max="11" width="34.42578125" customWidth="1"/>
    <col min="12" max="12" width="45.7109375" customWidth="1"/>
    <col min="13" max="13" width="54.42578125" customWidth="1"/>
    <col min="14" max="14" width="22" customWidth="1"/>
    <col min="15" max="15" width="32.140625" customWidth="1"/>
    <col min="16" max="16" width="13.5703125" style="8" customWidth="1"/>
    <col min="17" max="17" width="12.140625" customWidth="1"/>
    <col min="18" max="18" width="9.140625" style="8" customWidth="1"/>
    <col min="19" max="19" width="52.85546875" style="23" customWidth="1"/>
    <col min="20" max="20" width="11.140625" style="8" customWidth="1"/>
    <col min="21" max="21" width="40.140625" customWidth="1"/>
    <col min="22" max="22" width="37.7109375" customWidth="1"/>
    <col min="23" max="23" width="36.42578125" customWidth="1"/>
    <col min="24" max="24" width="56" customWidth="1"/>
    <col min="25" max="25" width="77.7109375" customWidth="1"/>
    <col min="26" max="26" width="34.42578125" customWidth="1"/>
    <col min="27" max="27" width="44.5703125" customWidth="1"/>
    <col min="28" max="28" width="54" customWidth="1"/>
    <col min="29" max="29" width="22" customWidth="1"/>
    <col min="30" max="30" width="32.140625" customWidth="1"/>
    <col min="31" max="31" width="14.42578125" style="8" customWidth="1"/>
    <col min="32" max="32" width="10.5703125" customWidth="1"/>
    <col min="33" max="33" width="11.28515625" style="8" customWidth="1"/>
    <col min="34" max="34" width="56" style="23" customWidth="1"/>
    <col min="35" max="35" width="12.7109375" style="8" customWidth="1"/>
    <col min="36" max="36" width="7.5703125" style="13" bestFit="1" customWidth="1"/>
    <col min="37" max="37" width="10.7109375" style="13" bestFit="1" customWidth="1"/>
    <col min="38" max="38" width="8.7109375" style="13" bestFit="1" customWidth="1"/>
    <col min="39" max="39" width="8" style="8" customWidth="1"/>
    <col min="40" max="40" width="30.140625" bestFit="1" customWidth="1"/>
    <col min="41" max="41" width="35.42578125" bestFit="1" customWidth="1"/>
    <col min="42" max="42" width="31.7109375" bestFit="1" customWidth="1"/>
    <col min="43" max="43" width="34.42578125" bestFit="1" customWidth="1"/>
    <col min="44" max="44" width="9.140625" style="8"/>
    <col min="48" max="48" width="13.42578125" bestFit="1" customWidth="1"/>
    <col min="50" max="52" width="11.5703125" bestFit="1" customWidth="1"/>
  </cols>
  <sheetData>
    <row r="1" spans="1:114" s="28" customFormat="1" ht="15" x14ac:dyDescent="0.2">
      <c r="A1" s="28" t="s">
        <v>0</v>
      </c>
      <c r="B1" s="28" t="s">
        <v>1</v>
      </c>
      <c r="C1" s="30" t="s">
        <v>2</v>
      </c>
      <c r="D1" s="30" t="s">
        <v>3</v>
      </c>
      <c r="E1" s="30"/>
      <c r="F1" s="29" t="s">
        <v>4</v>
      </c>
      <c r="G1" s="30" t="s">
        <v>5</v>
      </c>
      <c r="H1" s="30" t="s">
        <v>6</v>
      </c>
      <c r="I1" s="30" t="s">
        <v>7</v>
      </c>
      <c r="J1" s="29" t="s">
        <v>8</v>
      </c>
      <c r="K1" s="29" t="s">
        <v>9</v>
      </c>
      <c r="L1" s="29" t="s">
        <v>10</v>
      </c>
      <c r="M1" s="30" t="s">
        <v>11</v>
      </c>
      <c r="N1" s="30" t="s">
        <v>12</v>
      </c>
      <c r="O1" s="30" t="s">
        <v>13</v>
      </c>
      <c r="P1" s="30"/>
      <c r="Q1" s="30" t="s">
        <v>112</v>
      </c>
      <c r="R1" s="31"/>
      <c r="S1" s="31" t="s">
        <v>14</v>
      </c>
      <c r="T1" s="31"/>
      <c r="U1" s="32" t="s">
        <v>4</v>
      </c>
      <c r="V1" s="33" t="s">
        <v>5</v>
      </c>
      <c r="W1" s="33" t="s">
        <v>6</v>
      </c>
      <c r="X1" s="33" t="s">
        <v>7</v>
      </c>
      <c r="Y1" s="32" t="s">
        <v>8</v>
      </c>
      <c r="Z1" s="32" t="s">
        <v>9</v>
      </c>
      <c r="AA1" s="32" t="s">
        <v>10</v>
      </c>
      <c r="AB1" s="33" t="s">
        <v>11</v>
      </c>
      <c r="AC1" s="33" t="s">
        <v>12</v>
      </c>
      <c r="AD1" s="33" t="s">
        <v>13</v>
      </c>
      <c r="AE1" s="33"/>
      <c r="AF1" s="33" t="s">
        <v>113</v>
      </c>
      <c r="AG1" s="33"/>
      <c r="AH1" s="32" t="s">
        <v>15</v>
      </c>
      <c r="AI1" s="32"/>
      <c r="AJ1" s="32" t="s">
        <v>115</v>
      </c>
      <c r="AK1" s="32" t="s">
        <v>113</v>
      </c>
      <c r="AL1" s="32" t="s">
        <v>114</v>
      </c>
      <c r="AM1" s="32"/>
      <c r="AN1" s="31" t="s">
        <v>16</v>
      </c>
      <c r="AO1" s="31" t="s">
        <v>17</v>
      </c>
      <c r="AP1" s="31" t="s">
        <v>18</v>
      </c>
      <c r="AQ1" s="34" t="s">
        <v>19</v>
      </c>
    </row>
    <row r="2" spans="1:114" x14ac:dyDescent="0.2">
      <c r="A2" s="71">
        <v>42791.736947997684</v>
      </c>
      <c r="B2" s="72">
        <v>10</v>
      </c>
      <c r="C2" s="73" t="s">
        <v>38</v>
      </c>
      <c r="D2" s="73" t="s">
        <v>80</v>
      </c>
      <c r="E2" s="5"/>
      <c r="F2" s="7" t="s">
        <v>22</v>
      </c>
      <c r="G2" s="7" t="s">
        <v>23</v>
      </c>
      <c r="H2" s="4" t="s">
        <v>40</v>
      </c>
      <c r="I2" s="7" t="s">
        <v>25</v>
      </c>
      <c r="J2" s="7" t="s">
        <v>34</v>
      </c>
      <c r="K2" s="4" t="s">
        <v>95</v>
      </c>
      <c r="L2" s="4" t="s">
        <v>74</v>
      </c>
      <c r="M2" s="4" t="s">
        <v>29</v>
      </c>
      <c r="N2" s="4" t="s">
        <v>76</v>
      </c>
      <c r="O2" s="7" t="s">
        <v>49</v>
      </c>
      <c r="P2" s="5"/>
      <c r="Q2" s="4">
        <v>5</v>
      </c>
      <c r="R2" s="19"/>
      <c r="S2" s="21" t="s">
        <v>96</v>
      </c>
      <c r="T2" s="19"/>
      <c r="U2" s="10" t="s">
        <v>22</v>
      </c>
      <c r="V2" s="1" t="s">
        <v>60</v>
      </c>
      <c r="W2" s="1" t="s">
        <v>33</v>
      </c>
      <c r="X2" s="1" t="s">
        <v>82</v>
      </c>
      <c r="Y2" s="10" t="s">
        <v>34</v>
      </c>
      <c r="Z2" s="1" t="s">
        <v>52</v>
      </c>
      <c r="AA2" s="1" t="s">
        <v>41</v>
      </c>
      <c r="AB2" s="10" t="s">
        <v>48</v>
      </c>
      <c r="AC2" s="10" t="s">
        <v>53</v>
      </c>
      <c r="AD2" s="10" t="s">
        <v>49</v>
      </c>
      <c r="AE2" s="11"/>
      <c r="AF2" s="4">
        <v>5</v>
      </c>
      <c r="AG2" s="5"/>
      <c r="AH2" s="24" t="s">
        <v>97</v>
      </c>
      <c r="AI2" s="11"/>
      <c r="AJ2" s="26">
        <f t="shared" ref="AJ2:AJ11" si="0">(Q2/10)</f>
        <v>0.5</v>
      </c>
      <c r="AK2" s="26">
        <f t="shared" ref="AK2:AK11" si="1">AF2/10</f>
        <v>0.5</v>
      </c>
      <c r="AL2" s="26">
        <f t="shared" ref="AL2:AL11" si="2">AK2-AJ2</f>
        <v>0</v>
      </c>
      <c r="AM2" s="11"/>
      <c r="AN2" s="25" t="s">
        <v>99</v>
      </c>
      <c r="AO2" s="25">
        <v>1</v>
      </c>
      <c r="AP2" s="25">
        <v>574</v>
      </c>
      <c r="AQ2" s="25" t="s">
        <v>37</v>
      </c>
      <c r="AS2">
        <f>AP2/60</f>
        <v>9.5666666666666664</v>
      </c>
      <c r="AV2" s="106">
        <f>AL2/AP2</f>
        <v>0</v>
      </c>
    </row>
    <row r="3" spans="1:114" x14ac:dyDescent="0.2">
      <c r="A3" s="71">
        <v>42799.004144351857</v>
      </c>
      <c r="B3" s="72">
        <v>8</v>
      </c>
      <c r="C3" s="73" t="s">
        <v>20</v>
      </c>
      <c r="D3" s="73" t="s">
        <v>21</v>
      </c>
      <c r="E3" s="37" t="s">
        <v>116</v>
      </c>
      <c r="F3" s="4" t="s">
        <v>45</v>
      </c>
      <c r="G3" s="7" t="s">
        <v>23</v>
      </c>
      <c r="H3" s="4" t="s">
        <v>24</v>
      </c>
      <c r="I3" s="7" t="s">
        <v>25</v>
      </c>
      <c r="J3" s="7" t="s">
        <v>34</v>
      </c>
      <c r="K3" s="4" t="s">
        <v>52</v>
      </c>
      <c r="L3" s="4" t="s">
        <v>74</v>
      </c>
      <c r="M3" s="7" t="s">
        <v>58</v>
      </c>
      <c r="N3" s="4" t="s">
        <v>30</v>
      </c>
      <c r="O3" s="4" t="s">
        <v>81</v>
      </c>
      <c r="P3" s="5"/>
      <c r="Q3" s="4">
        <v>4</v>
      </c>
      <c r="R3" s="5"/>
      <c r="S3" s="22" t="s">
        <v>83</v>
      </c>
      <c r="T3" s="5"/>
      <c r="U3" s="2" t="s">
        <v>45</v>
      </c>
      <c r="V3" s="2" t="s">
        <v>60</v>
      </c>
      <c r="W3" s="9" t="s">
        <v>46</v>
      </c>
      <c r="X3" s="9" t="s">
        <v>25</v>
      </c>
      <c r="Y3" s="9" t="s">
        <v>34</v>
      </c>
      <c r="Z3" s="2" t="s">
        <v>52</v>
      </c>
      <c r="AA3" s="2" t="s">
        <v>74</v>
      </c>
      <c r="AB3" s="9" t="s">
        <v>48</v>
      </c>
      <c r="AC3" s="2" t="s">
        <v>30</v>
      </c>
      <c r="AD3" s="2" t="s">
        <v>31</v>
      </c>
      <c r="AE3" s="5"/>
      <c r="AF3" s="4">
        <v>4</v>
      </c>
      <c r="AG3" s="5"/>
      <c r="AH3" s="22" t="s">
        <v>98</v>
      </c>
      <c r="AI3" s="5"/>
      <c r="AJ3" s="26">
        <f t="shared" si="0"/>
        <v>0.4</v>
      </c>
      <c r="AK3" s="26">
        <f t="shared" si="1"/>
        <v>0.4</v>
      </c>
      <c r="AL3" s="26">
        <f t="shared" si="2"/>
        <v>0</v>
      </c>
      <c r="AM3" s="5"/>
      <c r="AN3" s="6" t="s">
        <v>99</v>
      </c>
      <c r="AO3" s="6">
        <v>25</v>
      </c>
      <c r="AP3" s="6">
        <v>775</v>
      </c>
      <c r="AQ3" s="6" t="s">
        <v>37</v>
      </c>
      <c r="AS3">
        <f t="shared" ref="AS3:AS10" si="3">AP3/60</f>
        <v>12.916666666666666</v>
      </c>
      <c r="AV3" s="106">
        <f t="shared" ref="AV3:AV22" si="4">AL3/AP3</f>
        <v>0</v>
      </c>
    </row>
    <row r="4" spans="1:114" x14ac:dyDescent="0.2">
      <c r="A4" s="71">
        <v>42812.668574467592</v>
      </c>
      <c r="B4" s="72">
        <v>10</v>
      </c>
      <c r="C4" s="73" t="s">
        <v>38</v>
      </c>
      <c r="D4" s="73" t="s">
        <v>21</v>
      </c>
      <c r="E4" s="37" t="s">
        <v>117</v>
      </c>
      <c r="F4" s="7" t="s">
        <v>22</v>
      </c>
      <c r="G4" s="7" t="s">
        <v>23</v>
      </c>
      <c r="H4" s="4" t="s">
        <v>66</v>
      </c>
      <c r="I4" s="4" t="s">
        <v>64</v>
      </c>
      <c r="J4" s="7" t="s">
        <v>34</v>
      </c>
      <c r="K4" s="4" t="s">
        <v>52</v>
      </c>
      <c r="L4" s="4" t="s">
        <v>74</v>
      </c>
      <c r="M4" s="4" t="s">
        <v>42</v>
      </c>
      <c r="N4" s="4" t="s">
        <v>43</v>
      </c>
      <c r="O4" s="4" t="s">
        <v>81</v>
      </c>
      <c r="P4" s="5"/>
      <c r="Q4" s="4">
        <v>3</v>
      </c>
      <c r="R4" s="5"/>
      <c r="S4" s="22" t="s">
        <v>83</v>
      </c>
      <c r="T4" s="5"/>
      <c r="U4" s="7" t="s">
        <v>22</v>
      </c>
      <c r="V4" s="9" t="s">
        <v>23</v>
      </c>
      <c r="W4" s="9" t="s">
        <v>46</v>
      </c>
      <c r="X4" s="2" t="s">
        <v>82</v>
      </c>
      <c r="Y4" s="2" t="s">
        <v>67</v>
      </c>
      <c r="Z4" s="9" t="s">
        <v>27</v>
      </c>
      <c r="AA4" s="9" t="s">
        <v>28</v>
      </c>
      <c r="AB4" s="9" t="s">
        <v>48</v>
      </c>
      <c r="AC4" s="2" t="s">
        <v>43</v>
      </c>
      <c r="AD4" s="9" t="s">
        <v>49</v>
      </c>
      <c r="AE4" s="5"/>
      <c r="AF4" s="4">
        <v>7</v>
      </c>
      <c r="AG4" s="5"/>
      <c r="AH4" s="22" t="s">
        <v>83</v>
      </c>
      <c r="AI4" s="5"/>
      <c r="AJ4" s="26">
        <f t="shared" si="0"/>
        <v>0.3</v>
      </c>
      <c r="AK4" s="26">
        <f t="shared" si="1"/>
        <v>0.7</v>
      </c>
      <c r="AL4" s="26">
        <f t="shared" si="2"/>
        <v>0.39999999999999997</v>
      </c>
      <c r="AM4" s="5"/>
      <c r="AN4" s="6" t="s">
        <v>99</v>
      </c>
      <c r="AO4" s="6">
        <v>13</v>
      </c>
      <c r="AP4" s="6">
        <v>403</v>
      </c>
      <c r="AQ4" s="6" t="s">
        <v>37</v>
      </c>
      <c r="AS4">
        <f t="shared" si="3"/>
        <v>6.7166666666666668</v>
      </c>
      <c r="AV4" s="106">
        <f t="shared" si="4"/>
        <v>9.9255583126550868E-4</v>
      </c>
    </row>
    <row r="5" spans="1:114" x14ac:dyDescent="0.2">
      <c r="A5" s="71">
        <v>42812.686441180558</v>
      </c>
      <c r="B5" s="72">
        <v>10</v>
      </c>
      <c r="C5" s="73" t="s">
        <v>38</v>
      </c>
      <c r="D5" s="73" t="s">
        <v>21</v>
      </c>
      <c r="E5" s="37" t="s">
        <v>118</v>
      </c>
      <c r="F5" s="4" t="s">
        <v>45</v>
      </c>
      <c r="G5" s="4" t="s">
        <v>60</v>
      </c>
      <c r="H5" s="7" t="s">
        <v>46</v>
      </c>
      <c r="I5" s="4" t="s">
        <v>82</v>
      </c>
      <c r="J5" s="7" t="s">
        <v>34</v>
      </c>
      <c r="K5" s="4" t="s">
        <v>57</v>
      </c>
      <c r="L5" s="7" t="s">
        <v>71</v>
      </c>
      <c r="M5" s="7" t="s">
        <v>58</v>
      </c>
      <c r="N5" s="4" t="s">
        <v>43</v>
      </c>
      <c r="O5" s="4" t="s">
        <v>31</v>
      </c>
      <c r="P5" s="5"/>
      <c r="Q5" s="4">
        <v>4</v>
      </c>
      <c r="R5" s="5"/>
      <c r="S5" s="22" t="s">
        <v>100</v>
      </c>
      <c r="T5" s="5"/>
      <c r="U5" s="2" t="s">
        <v>45</v>
      </c>
      <c r="V5" s="9" t="s">
        <v>23</v>
      </c>
      <c r="W5" s="9" t="s">
        <v>46</v>
      </c>
      <c r="X5" s="2" t="s">
        <v>82</v>
      </c>
      <c r="Y5" s="2" t="s">
        <v>67</v>
      </c>
      <c r="Z5" s="9" t="s">
        <v>27</v>
      </c>
      <c r="AA5" s="9" t="s">
        <v>28</v>
      </c>
      <c r="AB5" s="9" t="s">
        <v>48</v>
      </c>
      <c r="AC5" s="2" t="s">
        <v>43</v>
      </c>
      <c r="AD5" s="9" t="s">
        <v>49</v>
      </c>
      <c r="AE5" s="5"/>
      <c r="AF5" s="4">
        <v>6</v>
      </c>
      <c r="AG5" s="5"/>
      <c r="AH5" s="22" t="s">
        <v>101</v>
      </c>
      <c r="AI5" s="5"/>
      <c r="AJ5" s="26">
        <f t="shared" si="0"/>
        <v>0.4</v>
      </c>
      <c r="AK5" s="26">
        <f t="shared" si="1"/>
        <v>0.6</v>
      </c>
      <c r="AL5" s="26">
        <f t="shared" si="2"/>
        <v>0.19999999999999996</v>
      </c>
      <c r="AM5" s="5"/>
      <c r="AN5" s="6" t="s">
        <v>99</v>
      </c>
      <c r="AO5" s="6">
        <v>17</v>
      </c>
      <c r="AP5" s="6">
        <v>405</v>
      </c>
      <c r="AQ5" s="6" t="s">
        <v>62</v>
      </c>
      <c r="AS5">
        <f t="shared" si="3"/>
        <v>6.75</v>
      </c>
      <c r="AT5" s="2"/>
      <c r="AU5" s="2"/>
      <c r="AV5" s="106">
        <f t="shared" si="4"/>
        <v>4.9382716049382706E-4</v>
      </c>
    </row>
    <row r="6" spans="1:114" x14ac:dyDescent="0.2">
      <c r="A6" s="71">
        <v>42816.832169837959</v>
      </c>
      <c r="B6" s="72">
        <v>16</v>
      </c>
      <c r="C6" s="73" t="s">
        <v>20</v>
      </c>
      <c r="D6" s="73" t="s">
        <v>21</v>
      </c>
      <c r="E6" s="35"/>
      <c r="F6" s="7" t="s">
        <v>22</v>
      </c>
      <c r="G6" s="7" t="s">
        <v>23</v>
      </c>
      <c r="H6" s="4" t="s">
        <v>24</v>
      </c>
      <c r="I6" s="7" t="s">
        <v>25</v>
      </c>
      <c r="J6" s="7" t="s">
        <v>34</v>
      </c>
      <c r="K6" s="4" t="s">
        <v>52</v>
      </c>
      <c r="L6" s="7" t="s">
        <v>71</v>
      </c>
      <c r="M6" s="4" t="s">
        <v>29</v>
      </c>
      <c r="N6" s="7" t="s">
        <v>53</v>
      </c>
      <c r="O6" s="7" t="s">
        <v>49</v>
      </c>
      <c r="P6" s="5"/>
      <c r="Q6" s="4">
        <v>7</v>
      </c>
      <c r="R6" s="5"/>
      <c r="S6" s="22" t="s">
        <v>102</v>
      </c>
      <c r="T6" s="5"/>
      <c r="U6" s="7" t="s">
        <v>22</v>
      </c>
      <c r="V6" s="9" t="s">
        <v>23</v>
      </c>
      <c r="W6" s="9" t="s">
        <v>46</v>
      </c>
      <c r="X6" s="9" t="s">
        <v>25</v>
      </c>
      <c r="Y6" s="9" t="s">
        <v>34</v>
      </c>
      <c r="Z6" s="2" t="s">
        <v>52</v>
      </c>
      <c r="AA6" s="9" t="s">
        <v>28</v>
      </c>
      <c r="AB6" s="9" t="s">
        <v>48</v>
      </c>
      <c r="AC6" s="9" t="s">
        <v>53</v>
      </c>
      <c r="AD6" s="9" t="s">
        <v>49</v>
      </c>
      <c r="AE6" s="5"/>
      <c r="AF6" s="4">
        <v>9</v>
      </c>
      <c r="AG6" s="5"/>
      <c r="AH6" s="22" t="s">
        <v>103</v>
      </c>
      <c r="AI6" s="5"/>
      <c r="AJ6" s="26">
        <f t="shared" si="0"/>
        <v>0.7</v>
      </c>
      <c r="AK6" s="26">
        <f t="shared" si="1"/>
        <v>0.9</v>
      </c>
      <c r="AL6" s="26">
        <f t="shared" si="2"/>
        <v>0.20000000000000007</v>
      </c>
      <c r="AM6" s="41"/>
      <c r="AN6" s="6" t="s">
        <v>99</v>
      </c>
      <c r="AO6" s="6">
        <v>22</v>
      </c>
      <c r="AP6" s="6">
        <v>580.36</v>
      </c>
      <c r="AQ6" s="6" t="s">
        <v>62</v>
      </c>
      <c r="AS6">
        <f t="shared" si="3"/>
        <v>9.6726666666666663</v>
      </c>
      <c r="AV6" s="106">
        <f t="shared" si="4"/>
        <v>3.446136880556897E-4</v>
      </c>
    </row>
    <row r="7" spans="1:114" x14ac:dyDescent="0.2">
      <c r="A7" s="71">
        <v>42820.654203067126</v>
      </c>
      <c r="B7" s="72">
        <v>20</v>
      </c>
      <c r="C7" s="73" t="s">
        <v>20</v>
      </c>
      <c r="D7" s="73" t="s">
        <v>21</v>
      </c>
      <c r="E7" s="5"/>
      <c r="F7" s="7" t="s">
        <v>22</v>
      </c>
      <c r="G7" s="7" t="s">
        <v>23</v>
      </c>
      <c r="H7" s="7" t="s">
        <v>46</v>
      </c>
      <c r="I7" s="7" t="s">
        <v>25</v>
      </c>
      <c r="J7" s="7" t="s">
        <v>34</v>
      </c>
      <c r="K7" s="7" t="s">
        <v>27</v>
      </c>
      <c r="L7" s="7" t="s">
        <v>71</v>
      </c>
      <c r="M7" s="7" t="s">
        <v>58</v>
      </c>
      <c r="N7" s="7" t="s">
        <v>53</v>
      </c>
      <c r="O7" s="7" t="s">
        <v>49</v>
      </c>
      <c r="P7" s="5"/>
      <c r="Q7" s="4">
        <v>10</v>
      </c>
      <c r="R7" s="5"/>
      <c r="S7" s="22" t="s">
        <v>104</v>
      </c>
      <c r="T7" s="5"/>
      <c r="U7" s="7" t="s">
        <v>22</v>
      </c>
      <c r="V7" s="9" t="s">
        <v>23</v>
      </c>
      <c r="W7" s="9" t="s">
        <v>46</v>
      </c>
      <c r="X7" s="9" t="s">
        <v>25</v>
      </c>
      <c r="Y7" s="9" t="s">
        <v>34</v>
      </c>
      <c r="Z7" s="9" t="s">
        <v>27</v>
      </c>
      <c r="AA7" s="9" t="s">
        <v>28</v>
      </c>
      <c r="AB7" s="9" t="s">
        <v>48</v>
      </c>
      <c r="AC7" s="9" t="s">
        <v>53</v>
      </c>
      <c r="AD7" s="9" t="s">
        <v>49</v>
      </c>
      <c r="AE7" s="5"/>
      <c r="AF7" s="4">
        <v>10</v>
      </c>
      <c r="AG7" s="5"/>
      <c r="AH7" s="22" t="s">
        <v>105</v>
      </c>
      <c r="AI7" s="5"/>
      <c r="AJ7" s="26">
        <f t="shared" si="0"/>
        <v>1</v>
      </c>
      <c r="AK7" s="26">
        <f t="shared" si="1"/>
        <v>1</v>
      </c>
      <c r="AL7" s="26">
        <f t="shared" si="2"/>
        <v>0</v>
      </c>
      <c r="AM7" s="5"/>
      <c r="AN7" s="6" t="s">
        <v>99</v>
      </c>
      <c r="AO7" s="6">
        <v>36</v>
      </c>
      <c r="AP7" s="6">
        <v>600</v>
      </c>
      <c r="AQ7" s="6" t="s">
        <v>62</v>
      </c>
      <c r="AS7">
        <f t="shared" si="3"/>
        <v>10</v>
      </c>
      <c r="AV7" s="106">
        <f t="shared" si="4"/>
        <v>0</v>
      </c>
    </row>
    <row r="8" spans="1:114" x14ac:dyDescent="0.2">
      <c r="A8" s="71">
        <v>42820.665434756942</v>
      </c>
      <c r="B8" s="72">
        <v>13</v>
      </c>
      <c r="C8" s="73" t="s">
        <v>20</v>
      </c>
      <c r="D8" s="73" t="s">
        <v>21</v>
      </c>
      <c r="E8" s="5"/>
      <c r="F8" s="7" t="s">
        <v>22</v>
      </c>
      <c r="G8" s="7" t="s">
        <v>23</v>
      </c>
      <c r="H8" s="4" t="s">
        <v>40</v>
      </c>
      <c r="I8" s="7" t="s">
        <v>25</v>
      </c>
      <c r="J8" s="7" t="s">
        <v>34</v>
      </c>
      <c r="K8" s="4" t="s">
        <v>52</v>
      </c>
      <c r="L8" s="7" t="s">
        <v>71</v>
      </c>
      <c r="M8" s="7" t="s">
        <v>58</v>
      </c>
      <c r="N8" s="4" t="s">
        <v>76</v>
      </c>
      <c r="O8" s="7" t="s">
        <v>49</v>
      </c>
      <c r="P8" s="5"/>
      <c r="Q8" s="4">
        <v>7</v>
      </c>
      <c r="R8" s="5"/>
      <c r="S8" s="22" t="s">
        <v>107</v>
      </c>
      <c r="T8" s="5"/>
      <c r="U8" s="7" t="s">
        <v>22</v>
      </c>
      <c r="V8" s="9" t="s">
        <v>23</v>
      </c>
      <c r="W8" s="9" t="s">
        <v>46</v>
      </c>
      <c r="X8" s="9" t="s">
        <v>25</v>
      </c>
      <c r="Y8" s="2" t="s">
        <v>26</v>
      </c>
      <c r="Z8" s="9" t="s">
        <v>27</v>
      </c>
      <c r="AA8" s="2" t="s">
        <v>74</v>
      </c>
      <c r="AB8" s="9" t="s">
        <v>48</v>
      </c>
      <c r="AC8" s="4" t="s">
        <v>76</v>
      </c>
      <c r="AD8" s="2" t="s">
        <v>31</v>
      </c>
      <c r="AE8" s="5"/>
      <c r="AF8" s="4">
        <v>6</v>
      </c>
      <c r="AG8" s="5"/>
      <c r="AH8" s="22" t="s">
        <v>108</v>
      </c>
      <c r="AI8" s="5"/>
      <c r="AJ8" s="26">
        <f t="shared" si="0"/>
        <v>0.7</v>
      </c>
      <c r="AK8" s="26">
        <f t="shared" si="1"/>
        <v>0.6</v>
      </c>
      <c r="AL8" s="26">
        <f t="shared" si="2"/>
        <v>-9.9999999999999978E-2</v>
      </c>
      <c r="AM8" s="5"/>
      <c r="AN8" s="6" t="s">
        <v>99</v>
      </c>
      <c r="AO8" s="6">
        <v>1</v>
      </c>
      <c r="AP8" s="6">
        <v>600</v>
      </c>
      <c r="AQ8" s="6" t="s">
        <v>62</v>
      </c>
      <c r="AS8">
        <f t="shared" si="3"/>
        <v>10</v>
      </c>
      <c r="AT8" s="3"/>
      <c r="AU8" s="3"/>
      <c r="AV8" s="106">
        <f t="shared" si="4"/>
        <v>-1.6666666666666663E-4</v>
      </c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</row>
    <row r="9" spans="1:114" x14ac:dyDescent="0.2">
      <c r="A9" s="71">
        <v>42820.922412337968</v>
      </c>
      <c r="B9" s="72">
        <v>13</v>
      </c>
      <c r="C9" s="73" t="s">
        <v>20</v>
      </c>
      <c r="D9" s="73" t="s">
        <v>21</v>
      </c>
      <c r="E9" s="5"/>
      <c r="F9" s="7" t="s">
        <v>22</v>
      </c>
      <c r="G9" s="7" t="s">
        <v>23</v>
      </c>
      <c r="H9" s="7" t="s">
        <v>46</v>
      </c>
      <c r="I9" s="4" t="s">
        <v>64</v>
      </c>
      <c r="J9" s="7" t="s">
        <v>34</v>
      </c>
      <c r="K9" s="4" t="s">
        <v>95</v>
      </c>
      <c r="L9" s="7" t="s">
        <v>71</v>
      </c>
      <c r="M9" s="7" t="s">
        <v>58</v>
      </c>
      <c r="N9" s="7" t="s">
        <v>53</v>
      </c>
      <c r="O9" s="7" t="s">
        <v>49</v>
      </c>
      <c r="P9" s="5"/>
      <c r="Q9" s="4">
        <v>8</v>
      </c>
      <c r="R9" s="5"/>
      <c r="S9" s="22" t="s">
        <v>109</v>
      </c>
      <c r="T9" s="5"/>
      <c r="U9" s="2" t="s">
        <v>45</v>
      </c>
      <c r="V9" s="2" t="s">
        <v>60</v>
      </c>
      <c r="W9" s="2" t="s">
        <v>33</v>
      </c>
      <c r="X9" s="2" t="s">
        <v>64</v>
      </c>
      <c r="Y9" s="9" t="s">
        <v>34</v>
      </c>
      <c r="Z9" s="9" t="s">
        <v>27</v>
      </c>
      <c r="AA9" s="2" t="s">
        <v>41</v>
      </c>
      <c r="AB9" s="9" t="s">
        <v>48</v>
      </c>
      <c r="AC9" s="9" t="s">
        <v>53</v>
      </c>
      <c r="AD9" s="9" t="s">
        <v>49</v>
      </c>
      <c r="AE9" s="5"/>
      <c r="AF9" s="4">
        <v>5</v>
      </c>
      <c r="AG9" s="5"/>
      <c r="AH9" s="22" t="s">
        <v>110</v>
      </c>
      <c r="AI9" s="5"/>
      <c r="AJ9" s="26">
        <f t="shared" si="0"/>
        <v>0.8</v>
      </c>
      <c r="AK9" s="26">
        <f t="shared" si="1"/>
        <v>0.5</v>
      </c>
      <c r="AL9" s="26">
        <f t="shared" si="2"/>
        <v>-0.30000000000000004</v>
      </c>
      <c r="AM9" s="5"/>
      <c r="AN9" s="6" t="s">
        <v>99</v>
      </c>
      <c r="AO9" s="6">
        <v>5</v>
      </c>
      <c r="AP9" s="6">
        <v>304.08999999999997</v>
      </c>
      <c r="AQ9" s="6" t="s">
        <v>37</v>
      </c>
      <c r="AS9">
        <f t="shared" si="3"/>
        <v>5.0681666666666665</v>
      </c>
      <c r="AT9" s="3"/>
      <c r="AU9" s="3"/>
      <c r="AV9" s="106">
        <f t="shared" si="4"/>
        <v>-9.8655003452925152E-4</v>
      </c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4" x14ac:dyDescent="0.2">
      <c r="A10" s="71">
        <v>42827.856406446765</v>
      </c>
      <c r="B10" s="72">
        <v>8</v>
      </c>
      <c r="C10" s="73" t="s">
        <v>20</v>
      </c>
      <c r="D10" s="73" t="s">
        <v>21</v>
      </c>
      <c r="E10" s="5"/>
      <c r="F10" s="4" t="s">
        <v>45</v>
      </c>
      <c r="G10" s="4" t="s">
        <v>39</v>
      </c>
      <c r="H10" s="7" t="s">
        <v>46</v>
      </c>
      <c r="I10" s="4" t="s">
        <v>82</v>
      </c>
      <c r="J10" s="7" t="s">
        <v>34</v>
      </c>
      <c r="K10" s="4" t="s">
        <v>57</v>
      </c>
      <c r="L10" s="4" t="s">
        <v>74</v>
      </c>
      <c r="M10" s="4" t="s">
        <v>42</v>
      </c>
      <c r="N10" s="4" t="s">
        <v>43</v>
      </c>
      <c r="O10" s="4" t="s">
        <v>31</v>
      </c>
      <c r="P10" s="5"/>
      <c r="Q10" s="4">
        <v>2</v>
      </c>
      <c r="R10" s="5"/>
      <c r="S10" s="22" t="s">
        <v>59</v>
      </c>
      <c r="T10" s="5"/>
      <c r="U10" s="2" t="s">
        <v>92</v>
      </c>
      <c r="V10" s="9" t="s">
        <v>23</v>
      </c>
      <c r="W10" s="9" t="s">
        <v>46</v>
      </c>
      <c r="X10" s="9" t="s">
        <v>25</v>
      </c>
      <c r="Y10" s="2" t="s">
        <v>26</v>
      </c>
      <c r="Z10" s="9" t="s">
        <v>27</v>
      </c>
      <c r="AA10" s="2" t="s">
        <v>74</v>
      </c>
      <c r="AB10" s="9" t="s">
        <v>48</v>
      </c>
      <c r="AC10" s="4" t="s">
        <v>76</v>
      </c>
      <c r="AD10" s="9" t="s">
        <v>49</v>
      </c>
      <c r="AE10" s="5"/>
      <c r="AF10" s="4">
        <v>6</v>
      </c>
      <c r="AG10" s="5"/>
      <c r="AH10" s="22" t="s">
        <v>44</v>
      </c>
      <c r="AI10" s="5"/>
      <c r="AJ10" s="26">
        <f t="shared" si="0"/>
        <v>0.2</v>
      </c>
      <c r="AK10" s="26">
        <f t="shared" si="1"/>
        <v>0.6</v>
      </c>
      <c r="AL10" s="26">
        <f t="shared" si="2"/>
        <v>0.39999999999999997</v>
      </c>
      <c r="AM10" s="5"/>
      <c r="AN10" s="6" t="s">
        <v>99</v>
      </c>
      <c r="AO10" s="6">
        <v>11</v>
      </c>
      <c r="AP10" s="6">
        <v>460</v>
      </c>
      <c r="AQ10" s="6" t="s">
        <v>37</v>
      </c>
      <c r="AS10">
        <f t="shared" si="3"/>
        <v>7.666666666666667</v>
      </c>
      <c r="AT10" s="3"/>
      <c r="AU10" s="3"/>
      <c r="AV10" s="106">
        <f t="shared" si="4"/>
        <v>8.6956521739130427E-4</v>
      </c>
      <c r="AW10" s="3"/>
      <c r="AX10" s="3" t="s">
        <v>165</v>
      </c>
      <c r="AY10" s="3" t="s">
        <v>79</v>
      </c>
      <c r="AZ10" s="3" t="s">
        <v>36</v>
      </c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4" s="12" customFormat="1" x14ac:dyDescent="0.2">
      <c r="A11" s="71">
        <v>42812.792291261576</v>
      </c>
      <c r="B11" s="72">
        <v>19</v>
      </c>
      <c r="C11" s="73" t="s">
        <v>20</v>
      </c>
      <c r="D11" s="73" t="s">
        <v>21</v>
      </c>
      <c r="E11" s="37"/>
      <c r="F11" s="9" t="s">
        <v>22</v>
      </c>
      <c r="G11" s="9" t="s">
        <v>23</v>
      </c>
      <c r="H11" s="4" t="s">
        <v>24</v>
      </c>
      <c r="I11" s="9" t="s">
        <v>25</v>
      </c>
      <c r="J11" s="9" t="s">
        <v>34</v>
      </c>
      <c r="K11" s="9" t="s">
        <v>27</v>
      </c>
      <c r="L11" s="9" t="s">
        <v>71</v>
      </c>
      <c r="M11" s="9" t="s">
        <v>58</v>
      </c>
      <c r="N11" s="9" t="s">
        <v>53</v>
      </c>
      <c r="O11" s="9" t="s">
        <v>49</v>
      </c>
      <c r="P11" s="8"/>
      <c r="Q11" s="4">
        <v>9</v>
      </c>
      <c r="R11" s="8"/>
      <c r="S11" s="14" t="s">
        <v>90</v>
      </c>
      <c r="T11" s="8"/>
      <c r="U11" s="7" t="s">
        <v>22</v>
      </c>
      <c r="V11" s="7" t="s">
        <v>23</v>
      </c>
      <c r="W11" s="7" t="s">
        <v>46</v>
      </c>
      <c r="X11" s="7" t="s">
        <v>25</v>
      </c>
      <c r="Y11" s="7" t="s">
        <v>34</v>
      </c>
      <c r="Z11" s="7" t="s">
        <v>27</v>
      </c>
      <c r="AA11" s="7" t="s">
        <v>28</v>
      </c>
      <c r="AB11" s="7" t="s">
        <v>48</v>
      </c>
      <c r="AC11" s="7" t="s">
        <v>53</v>
      </c>
      <c r="AD11" s="7" t="s">
        <v>49</v>
      </c>
      <c r="AE11" s="8"/>
      <c r="AF11" s="4">
        <v>10</v>
      </c>
      <c r="AG11" s="5"/>
      <c r="AH11" s="22" t="s">
        <v>91</v>
      </c>
      <c r="AI11" s="5"/>
      <c r="AJ11" s="26">
        <f t="shared" si="0"/>
        <v>0.9</v>
      </c>
      <c r="AK11" s="26">
        <f t="shared" si="1"/>
        <v>1</v>
      </c>
      <c r="AL11" s="26">
        <f t="shared" si="2"/>
        <v>9.9999999999999978E-2</v>
      </c>
      <c r="AM11" s="8"/>
      <c r="AN11" s="6" t="s">
        <v>99</v>
      </c>
      <c r="AO11" s="4">
        <v>14</v>
      </c>
      <c r="AP11" s="4">
        <v>326.95999999999998</v>
      </c>
      <c r="AQ11" s="4" t="s">
        <v>62</v>
      </c>
      <c r="AR11" s="8"/>
      <c r="AS11" s="3"/>
      <c r="AT11" s="3"/>
      <c r="AU11" s="3"/>
      <c r="AV11" s="106">
        <f t="shared" si="4"/>
        <v>3.0584781012967942E-4</v>
      </c>
      <c r="AW11" s="3"/>
      <c r="AX11" s="110">
        <f>AV12</f>
        <v>1.8531930061400911E-4</v>
      </c>
      <c r="AY11" s="110">
        <f>AV24</f>
        <v>1.4374582495794526E-3</v>
      </c>
      <c r="AZ11" s="110">
        <f>AV36</f>
        <v>2.7213271793435337E-4</v>
      </c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2" spans="1:114" s="15" customFormat="1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46" t="s">
        <v>126</v>
      </c>
      <c r="AJ12" s="45">
        <f>AVERAGE(AJ2:AJ11)</f>
        <v>0.59000000000000008</v>
      </c>
      <c r="AK12" s="45">
        <f>AVERAGE(AK2:AK11)</f>
        <v>0.67999999999999994</v>
      </c>
      <c r="AL12" s="45">
        <f>AVERAGE(AL2:AL11)</f>
        <v>8.9999999999999983E-2</v>
      </c>
      <c r="AM12" s="16"/>
      <c r="AN12" s="16"/>
      <c r="AO12" s="16"/>
      <c r="AP12" s="16"/>
      <c r="AQ12" s="16"/>
      <c r="AR12" s="8"/>
      <c r="AV12" s="107">
        <f>AVERAGE(AV2:AV11)</f>
        <v>1.8531930061400911E-4</v>
      </c>
    </row>
    <row r="13" spans="1:114" s="8" customFormat="1" x14ac:dyDescent="0.2">
      <c r="A13" s="37"/>
      <c r="B13" s="37"/>
      <c r="C13" s="37"/>
      <c r="D13" s="37"/>
      <c r="E13" s="37"/>
      <c r="AG13" s="5"/>
      <c r="AH13" s="5"/>
      <c r="AI13" s="5"/>
      <c r="AJ13" s="42"/>
      <c r="AK13" s="5"/>
      <c r="AL13" s="5"/>
      <c r="AM13" s="5"/>
      <c r="AV13" s="108"/>
    </row>
    <row r="14" spans="1:114" s="12" customFormat="1" x14ac:dyDescent="0.2">
      <c r="A14" s="71">
        <v>42791.665004513889</v>
      </c>
      <c r="B14" s="72">
        <v>13</v>
      </c>
      <c r="C14" s="73" t="s">
        <v>38</v>
      </c>
      <c r="D14" s="73" t="s">
        <v>21</v>
      </c>
      <c r="E14" s="37" t="s">
        <v>116</v>
      </c>
      <c r="F14" s="9" t="s">
        <v>22</v>
      </c>
      <c r="G14" s="4" t="s">
        <v>39</v>
      </c>
      <c r="H14" s="9" t="s">
        <v>46</v>
      </c>
      <c r="I14" s="4" t="s">
        <v>64</v>
      </c>
      <c r="J14" s="4" t="s">
        <v>26</v>
      </c>
      <c r="K14" s="9" t="s">
        <v>27</v>
      </c>
      <c r="L14" s="9" t="s">
        <v>28</v>
      </c>
      <c r="M14" s="9" t="s">
        <v>58</v>
      </c>
      <c r="N14" s="9" t="s">
        <v>53</v>
      </c>
      <c r="O14" s="9" t="s">
        <v>49</v>
      </c>
      <c r="P14" s="8"/>
      <c r="Q14" s="4">
        <v>7</v>
      </c>
      <c r="R14" s="8"/>
      <c r="S14" s="20" t="s">
        <v>77</v>
      </c>
      <c r="T14" s="5"/>
      <c r="U14" s="27" t="s">
        <v>22</v>
      </c>
      <c r="V14" s="1" t="s">
        <v>60</v>
      </c>
      <c r="W14" s="27" t="s">
        <v>46</v>
      </c>
      <c r="X14" s="1" t="s">
        <v>51</v>
      </c>
      <c r="Y14" s="1" t="s">
        <v>26</v>
      </c>
      <c r="Z14" s="1" t="s">
        <v>52</v>
      </c>
      <c r="AA14" s="27" t="s">
        <v>28</v>
      </c>
      <c r="AB14" s="27" t="s">
        <v>48</v>
      </c>
      <c r="AC14" s="27" t="s">
        <v>53</v>
      </c>
      <c r="AD14" s="27" t="s">
        <v>49</v>
      </c>
      <c r="AE14" s="8"/>
      <c r="AF14" s="4">
        <v>6</v>
      </c>
      <c r="AG14" s="5"/>
      <c r="AH14" s="24" t="s">
        <v>78</v>
      </c>
      <c r="AI14" s="5"/>
      <c r="AJ14" s="26">
        <f t="shared" ref="AJ14:AJ22" si="5">(Q14/10)</f>
        <v>0.7</v>
      </c>
      <c r="AK14" s="26">
        <f t="shared" ref="AK14:AK22" si="6">AF14/10</f>
        <v>0.6</v>
      </c>
      <c r="AL14" s="26">
        <f t="shared" ref="AL14:AL22" si="7">AK14-AJ14</f>
        <v>-9.9999999999999978E-2</v>
      </c>
      <c r="AM14" s="8"/>
      <c r="AN14" s="4" t="s">
        <v>79</v>
      </c>
      <c r="AO14" s="4">
        <v>1</v>
      </c>
      <c r="AP14" s="4">
        <v>171</v>
      </c>
      <c r="AQ14" s="4" t="s">
        <v>37</v>
      </c>
      <c r="AR14" s="8"/>
      <c r="AS14" s="3">
        <f>(AP14/60)</f>
        <v>2.85</v>
      </c>
      <c r="AT14" s="3"/>
      <c r="AU14" s="3"/>
      <c r="AV14" s="106">
        <f t="shared" si="4"/>
        <v>-5.847953216374268E-4</v>
      </c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</row>
    <row r="15" spans="1:114" s="12" customFormat="1" x14ac:dyDescent="0.2">
      <c r="A15" s="71">
        <v>42792.707949837961</v>
      </c>
      <c r="B15" s="72">
        <v>7</v>
      </c>
      <c r="C15" s="73" t="s">
        <v>20</v>
      </c>
      <c r="D15" s="73" t="s">
        <v>80</v>
      </c>
      <c r="E15" s="37" t="s">
        <v>119</v>
      </c>
      <c r="F15" s="9" t="s">
        <v>22</v>
      </c>
      <c r="G15" s="4" t="s">
        <v>39</v>
      </c>
      <c r="H15" s="4" t="s">
        <v>66</v>
      </c>
      <c r="I15" s="4" t="s">
        <v>64</v>
      </c>
      <c r="J15" s="9" t="s">
        <v>34</v>
      </c>
      <c r="K15" s="4" t="s">
        <v>52</v>
      </c>
      <c r="L15" s="9" t="s">
        <v>28</v>
      </c>
      <c r="M15" s="4" t="s">
        <v>29</v>
      </c>
      <c r="N15" s="4" t="s">
        <v>30</v>
      </c>
      <c r="O15" s="4" t="s">
        <v>81</v>
      </c>
      <c r="P15" s="8"/>
      <c r="Q15" s="4">
        <v>3</v>
      </c>
      <c r="R15" s="8"/>
      <c r="S15" s="14" t="s">
        <v>59</v>
      </c>
      <c r="T15" s="8"/>
      <c r="U15" s="2" t="s">
        <v>45</v>
      </c>
      <c r="V15" s="7" t="s">
        <v>23</v>
      </c>
      <c r="W15" s="2" t="s">
        <v>40</v>
      </c>
      <c r="X15" s="7" t="s">
        <v>25</v>
      </c>
      <c r="Y15" s="2" t="s">
        <v>47</v>
      </c>
      <c r="Z15" s="2" t="s">
        <v>57</v>
      </c>
      <c r="AA15" s="7" t="s">
        <v>28</v>
      </c>
      <c r="AB15" s="7" t="s">
        <v>48</v>
      </c>
      <c r="AC15" s="2" t="s">
        <v>76</v>
      </c>
      <c r="AD15" s="2" t="s">
        <v>31</v>
      </c>
      <c r="AE15" s="8"/>
      <c r="AF15" s="4">
        <v>4</v>
      </c>
      <c r="AG15" s="5"/>
      <c r="AH15" s="22" t="s">
        <v>59</v>
      </c>
      <c r="AI15" s="5"/>
      <c r="AJ15" s="26">
        <f t="shared" si="5"/>
        <v>0.3</v>
      </c>
      <c r="AK15" s="26">
        <f t="shared" si="6"/>
        <v>0.4</v>
      </c>
      <c r="AL15" s="26">
        <f t="shared" si="7"/>
        <v>0.10000000000000003</v>
      </c>
      <c r="AM15" s="8"/>
      <c r="AN15" s="4" t="s">
        <v>79</v>
      </c>
      <c r="AO15" s="4">
        <v>1</v>
      </c>
      <c r="AP15" s="4">
        <v>112</v>
      </c>
      <c r="AQ15" s="4" t="s">
        <v>37</v>
      </c>
      <c r="AR15" s="8"/>
      <c r="AS15" s="3">
        <f t="shared" ref="AS15:AS22" si="8">(AP15/60)</f>
        <v>1.8666666666666667</v>
      </c>
      <c r="AT15" s="3"/>
      <c r="AU15" s="3"/>
      <c r="AV15" s="106">
        <f t="shared" si="4"/>
        <v>8.9285714285714315E-4</v>
      </c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</row>
    <row r="16" spans="1:114" s="12" customFormat="1" x14ac:dyDescent="0.2">
      <c r="A16" s="71">
        <v>42792.758548680555</v>
      </c>
      <c r="B16" s="72">
        <v>13</v>
      </c>
      <c r="C16" s="73" t="s">
        <v>38</v>
      </c>
      <c r="D16" s="73" t="s">
        <v>21</v>
      </c>
      <c r="E16" s="37" t="s">
        <v>120</v>
      </c>
      <c r="F16" s="9" t="s">
        <v>22</v>
      </c>
      <c r="G16" s="9" t="s">
        <v>23</v>
      </c>
      <c r="H16" s="9" t="s">
        <v>46</v>
      </c>
      <c r="I16" s="4" t="s">
        <v>82</v>
      </c>
      <c r="J16" s="4" t="s">
        <v>47</v>
      </c>
      <c r="K16" s="4" t="s">
        <v>52</v>
      </c>
      <c r="L16" s="9" t="s">
        <v>28</v>
      </c>
      <c r="M16" s="9" t="s">
        <v>58</v>
      </c>
      <c r="N16" s="4" t="s">
        <v>30</v>
      </c>
      <c r="O16" s="4" t="s">
        <v>31</v>
      </c>
      <c r="P16" s="8"/>
      <c r="Q16" s="4">
        <v>5</v>
      </c>
      <c r="R16" s="8"/>
      <c r="S16" s="14" t="s">
        <v>83</v>
      </c>
      <c r="T16" s="8"/>
      <c r="U16" s="7" t="s">
        <v>22</v>
      </c>
      <c r="V16" s="7" t="s">
        <v>23</v>
      </c>
      <c r="W16" s="7" t="s">
        <v>46</v>
      </c>
      <c r="X16" s="2" t="s">
        <v>82</v>
      </c>
      <c r="Y16" s="7" t="s">
        <v>34</v>
      </c>
      <c r="Z16" s="7" t="s">
        <v>27</v>
      </c>
      <c r="AA16" s="7" t="s">
        <v>28</v>
      </c>
      <c r="AB16" s="7" t="s">
        <v>48</v>
      </c>
      <c r="AC16" s="2" t="s">
        <v>30</v>
      </c>
      <c r="AD16" s="7" t="s">
        <v>49</v>
      </c>
      <c r="AE16" s="8"/>
      <c r="AF16" s="4">
        <v>8</v>
      </c>
      <c r="AG16" s="5"/>
      <c r="AH16" s="22" t="s">
        <v>83</v>
      </c>
      <c r="AI16" s="5"/>
      <c r="AJ16" s="26">
        <f t="shared" si="5"/>
        <v>0.5</v>
      </c>
      <c r="AK16" s="26">
        <f t="shared" si="6"/>
        <v>0.8</v>
      </c>
      <c r="AL16" s="26">
        <f t="shared" si="7"/>
        <v>0.30000000000000004</v>
      </c>
      <c r="AM16" s="8"/>
      <c r="AN16" s="4" t="s">
        <v>79</v>
      </c>
      <c r="AO16" s="4">
        <v>1</v>
      </c>
      <c r="AP16" s="4">
        <v>230</v>
      </c>
      <c r="AQ16" s="4" t="s">
        <v>37</v>
      </c>
      <c r="AR16" s="8"/>
      <c r="AS16" s="3">
        <f t="shared" si="8"/>
        <v>3.8333333333333335</v>
      </c>
      <c r="AT16" s="3"/>
      <c r="AU16" s="3"/>
      <c r="AV16" s="106">
        <f t="shared" si="4"/>
        <v>1.3043478260869566E-3</v>
      </c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</row>
    <row r="17" spans="1:114" s="12" customFormat="1" x14ac:dyDescent="0.2">
      <c r="A17" s="71">
        <v>42797.82682642361</v>
      </c>
      <c r="B17" s="72">
        <v>8</v>
      </c>
      <c r="C17" s="73" t="s">
        <v>20</v>
      </c>
      <c r="D17" s="73" t="s">
        <v>63</v>
      </c>
      <c r="E17" s="37" t="s">
        <v>121</v>
      </c>
      <c r="F17" s="9" t="s">
        <v>22</v>
      </c>
      <c r="G17" s="4" t="s">
        <v>60</v>
      </c>
      <c r="H17" s="4" t="s">
        <v>66</v>
      </c>
      <c r="I17" s="9" t="s">
        <v>25</v>
      </c>
      <c r="J17" s="4" t="s">
        <v>26</v>
      </c>
      <c r="K17" s="9" t="s">
        <v>27</v>
      </c>
      <c r="L17" s="4" t="s">
        <v>41</v>
      </c>
      <c r="M17" s="4" t="s">
        <v>42</v>
      </c>
      <c r="N17" s="9" t="s">
        <v>53</v>
      </c>
      <c r="O17" s="4" t="s">
        <v>31</v>
      </c>
      <c r="P17" s="8"/>
      <c r="Q17" s="4">
        <v>4</v>
      </c>
      <c r="R17" s="8"/>
      <c r="S17" s="14" t="s">
        <v>84</v>
      </c>
      <c r="T17" s="8"/>
      <c r="U17" s="7" t="s">
        <v>22</v>
      </c>
      <c r="V17" s="2" t="s">
        <v>60</v>
      </c>
      <c r="W17" s="2" t="s">
        <v>66</v>
      </c>
      <c r="X17" s="7" t="s">
        <v>25</v>
      </c>
      <c r="Y17" s="2" t="s">
        <v>26</v>
      </c>
      <c r="Z17" s="7" t="s">
        <v>27</v>
      </c>
      <c r="AA17" s="2" t="s">
        <v>74</v>
      </c>
      <c r="AB17" s="2" t="s">
        <v>42</v>
      </c>
      <c r="AC17" s="2" t="s">
        <v>30</v>
      </c>
      <c r="AD17" s="7" t="s">
        <v>49</v>
      </c>
      <c r="AE17" s="8"/>
      <c r="AF17" s="4">
        <v>4</v>
      </c>
      <c r="AG17" s="5"/>
      <c r="AH17" s="22" t="s">
        <v>85</v>
      </c>
      <c r="AI17" s="5"/>
      <c r="AJ17" s="26">
        <f t="shared" si="5"/>
        <v>0.4</v>
      </c>
      <c r="AK17" s="26">
        <f t="shared" si="6"/>
        <v>0.4</v>
      </c>
      <c r="AL17" s="26">
        <f t="shared" si="7"/>
        <v>0</v>
      </c>
      <c r="AM17" s="8"/>
      <c r="AN17" s="38" t="s">
        <v>79</v>
      </c>
      <c r="AO17" s="4">
        <v>1</v>
      </c>
      <c r="AP17" s="4">
        <v>14</v>
      </c>
      <c r="AQ17" s="4" t="s">
        <v>37</v>
      </c>
      <c r="AR17" s="8"/>
      <c r="AS17" s="3">
        <f t="shared" si="8"/>
        <v>0.23333333333333334</v>
      </c>
      <c r="AT17" s="3"/>
      <c r="AU17" s="3"/>
      <c r="AV17" s="106">
        <f t="shared" si="4"/>
        <v>0</v>
      </c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</row>
    <row r="18" spans="1:114" s="12" customFormat="1" x14ac:dyDescent="0.2">
      <c r="A18" s="71">
        <v>42798.980747060181</v>
      </c>
      <c r="B18" s="72">
        <v>20</v>
      </c>
      <c r="C18" s="73" t="s">
        <v>20</v>
      </c>
      <c r="D18" s="73" t="s">
        <v>21</v>
      </c>
      <c r="E18" s="37" t="s">
        <v>122</v>
      </c>
      <c r="F18" s="9" t="s">
        <v>22</v>
      </c>
      <c r="G18" s="9" t="s">
        <v>23</v>
      </c>
      <c r="H18" s="9" t="s">
        <v>46</v>
      </c>
      <c r="I18" s="9" t="s">
        <v>25</v>
      </c>
      <c r="J18" s="9" t="s">
        <v>34</v>
      </c>
      <c r="K18" s="9" t="s">
        <v>27</v>
      </c>
      <c r="L18" s="9" t="s">
        <v>28</v>
      </c>
      <c r="M18" s="9" t="s">
        <v>58</v>
      </c>
      <c r="N18" s="9" t="s">
        <v>53</v>
      </c>
      <c r="O18" s="9" t="s">
        <v>49</v>
      </c>
      <c r="P18" s="8"/>
      <c r="Q18" s="4">
        <v>10</v>
      </c>
      <c r="R18" s="8"/>
      <c r="S18" s="14" t="s">
        <v>86</v>
      </c>
      <c r="T18" s="8"/>
      <c r="U18" s="7" t="s">
        <v>22</v>
      </c>
      <c r="V18" s="7" t="s">
        <v>23</v>
      </c>
      <c r="W18" s="7" t="s">
        <v>46</v>
      </c>
      <c r="X18" s="7" t="s">
        <v>25</v>
      </c>
      <c r="Y18" s="7" t="s">
        <v>34</v>
      </c>
      <c r="Z18" s="7" t="s">
        <v>27</v>
      </c>
      <c r="AA18" s="7" t="s">
        <v>28</v>
      </c>
      <c r="AB18" s="7" t="s">
        <v>48</v>
      </c>
      <c r="AC18" s="7" t="s">
        <v>53</v>
      </c>
      <c r="AD18" s="7" t="s">
        <v>49</v>
      </c>
      <c r="AE18" s="8"/>
      <c r="AF18" s="4">
        <v>10</v>
      </c>
      <c r="AG18" s="5"/>
      <c r="AH18" s="22" t="s">
        <v>87</v>
      </c>
      <c r="AI18" s="5"/>
      <c r="AJ18" s="26">
        <f t="shared" si="5"/>
        <v>1</v>
      </c>
      <c r="AK18" s="26">
        <f t="shared" si="6"/>
        <v>1</v>
      </c>
      <c r="AL18" s="26">
        <f t="shared" si="7"/>
        <v>0</v>
      </c>
      <c r="AM18" s="8"/>
      <c r="AN18" s="4" t="s">
        <v>79</v>
      </c>
      <c r="AO18" s="4">
        <v>1</v>
      </c>
      <c r="AP18" s="4">
        <v>69</v>
      </c>
      <c r="AQ18" s="4" t="s">
        <v>62</v>
      </c>
      <c r="AR18" s="8"/>
      <c r="AS18" s="3">
        <f t="shared" si="8"/>
        <v>1.1499999999999999</v>
      </c>
      <c r="AT18" s="3"/>
      <c r="AU18" s="3"/>
      <c r="AV18" s="106">
        <f t="shared" si="4"/>
        <v>0</v>
      </c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</row>
    <row r="19" spans="1:114" s="12" customFormat="1" x14ac:dyDescent="0.2">
      <c r="A19" s="71">
        <v>42812.767562233799</v>
      </c>
      <c r="B19" s="72">
        <v>13</v>
      </c>
      <c r="C19" s="73" t="s">
        <v>20</v>
      </c>
      <c r="D19" s="73" t="s">
        <v>21</v>
      </c>
      <c r="E19" s="37" t="s">
        <v>116</v>
      </c>
      <c r="F19" s="9" t="s">
        <v>22</v>
      </c>
      <c r="G19" s="4" t="s">
        <v>39</v>
      </c>
      <c r="H19" s="9" t="s">
        <v>46</v>
      </c>
      <c r="I19" s="4" t="s">
        <v>64</v>
      </c>
      <c r="J19" s="9" t="s">
        <v>34</v>
      </c>
      <c r="K19" s="4" t="s">
        <v>52</v>
      </c>
      <c r="L19" s="4" t="s">
        <v>74</v>
      </c>
      <c r="M19" s="9" t="s">
        <v>58</v>
      </c>
      <c r="N19" s="4" t="s">
        <v>68</v>
      </c>
      <c r="O19" s="4" t="s">
        <v>31</v>
      </c>
      <c r="P19" s="8"/>
      <c r="Q19" s="4">
        <v>4</v>
      </c>
      <c r="R19" s="8"/>
      <c r="S19" s="14" t="s">
        <v>88</v>
      </c>
      <c r="T19" s="8"/>
      <c r="U19" s="7" t="s">
        <v>22</v>
      </c>
      <c r="V19" s="7" t="s">
        <v>23</v>
      </c>
      <c r="W19" s="7" t="s">
        <v>46</v>
      </c>
      <c r="X19" s="7" t="s">
        <v>25</v>
      </c>
      <c r="Y19" s="7" t="s">
        <v>34</v>
      </c>
      <c r="Z19" s="7" t="s">
        <v>27</v>
      </c>
      <c r="AA19" s="7" t="s">
        <v>28</v>
      </c>
      <c r="AB19" s="7" t="s">
        <v>48</v>
      </c>
      <c r="AC19" s="7" t="s">
        <v>53</v>
      </c>
      <c r="AD19" s="2" t="s">
        <v>81</v>
      </c>
      <c r="AE19" s="8"/>
      <c r="AF19" s="4">
        <v>9</v>
      </c>
      <c r="AG19" s="5"/>
      <c r="AH19" s="22" t="s">
        <v>89</v>
      </c>
      <c r="AI19" s="5"/>
      <c r="AJ19" s="26">
        <f t="shared" si="5"/>
        <v>0.4</v>
      </c>
      <c r="AK19" s="26">
        <f t="shared" si="6"/>
        <v>0.9</v>
      </c>
      <c r="AL19" s="26">
        <f t="shared" si="7"/>
        <v>0.5</v>
      </c>
      <c r="AM19" s="41"/>
      <c r="AN19" s="4" t="s">
        <v>79</v>
      </c>
      <c r="AO19" s="4">
        <v>1</v>
      </c>
      <c r="AP19" s="4">
        <v>158.77000000000001</v>
      </c>
      <c r="AQ19" s="4" t="s">
        <v>37</v>
      </c>
      <c r="AR19" s="8"/>
      <c r="AS19" s="3">
        <f t="shared" si="8"/>
        <v>2.6461666666666668</v>
      </c>
      <c r="AT19" s="3"/>
      <c r="AU19" s="3"/>
      <c r="AV19" s="106">
        <f t="shared" si="4"/>
        <v>3.1492095484033505E-3</v>
      </c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</row>
    <row r="20" spans="1:114" s="12" customFormat="1" x14ac:dyDescent="0.2">
      <c r="A20" s="71">
        <v>42827.723081018514</v>
      </c>
      <c r="B20" s="72">
        <v>8</v>
      </c>
      <c r="C20" s="73" t="s">
        <v>20</v>
      </c>
      <c r="D20" s="73" t="s">
        <v>21</v>
      </c>
      <c r="E20" s="5"/>
      <c r="F20" s="4" t="s">
        <v>92</v>
      </c>
      <c r="G20" s="9" t="s">
        <v>23</v>
      </c>
      <c r="H20" s="4" t="s">
        <v>24</v>
      </c>
      <c r="I20" s="9" t="s">
        <v>25</v>
      </c>
      <c r="J20" s="9" t="s">
        <v>34</v>
      </c>
      <c r="K20" s="4" t="s">
        <v>52</v>
      </c>
      <c r="L20" s="9" t="s">
        <v>71</v>
      </c>
      <c r="M20" s="4" t="s">
        <v>29</v>
      </c>
      <c r="N20" s="4" t="s">
        <v>68</v>
      </c>
      <c r="O20" s="4" t="s">
        <v>31</v>
      </c>
      <c r="P20" s="8"/>
      <c r="Q20" s="4">
        <v>4</v>
      </c>
      <c r="R20" s="8"/>
      <c r="S20" s="14" t="s">
        <v>93</v>
      </c>
      <c r="T20" s="8"/>
      <c r="U20" s="2" t="s">
        <v>92</v>
      </c>
      <c r="V20" s="7" t="s">
        <v>23</v>
      </c>
      <c r="W20" s="4" t="s">
        <v>33</v>
      </c>
      <c r="X20" s="7" t="s">
        <v>25</v>
      </c>
      <c r="Y20" s="7" t="s">
        <v>34</v>
      </c>
      <c r="Z20" s="2" t="s">
        <v>52</v>
      </c>
      <c r="AA20" s="2" t="s">
        <v>74</v>
      </c>
      <c r="AB20" s="2" t="s">
        <v>29</v>
      </c>
      <c r="AC20" s="2" t="s">
        <v>68</v>
      </c>
      <c r="AD20" s="7" t="s">
        <v>49</v>
      </c>
      <c r="AE20" s="8"/>
      <c r="AF20" s="4">
        <v>4</v>
      </c>
      <c r="AG20" s="5"/>
      <c r="AH20" s="22" t="s">
        <v>94</v>
      </c>
      <c r="AI20" s="5"/>
      <c r="AJ20" s="26">
        <f t="shared" si="5"/>
        <v>0.4</v>
      </c>
      <c r="AK20" s="26">
        <f t="shared" si="6"/>
        <v>0.4</v>
      </c>
      <c r="AL20" s="26">
        <f t="shared" si="7"/>
        <v>0</v>
      </c>
      <c r="AM20" s="8"/>
      <c r="AN20" s="4" t="s">
        <v>79</v>
      </c>
      <c r="AO20" s="4">
        <v>1</v>
      </c>
      <c r="AP20" s="4">
        <v>65</v>
      </c>
      <c r="AQ20" s="4" t="s">
        <v>37</v>
      </c>
      <c r="AR20" s="8"/>
      <c r="AS20" s="3">
        <f t="shared" si="8"/>
        <v>1.0833333333333333</v>
      </c>
      <c r="AT20" s="3"/>
      <c r="AU20" s="3"/>
      <c r="AV20" s="106">
        <f t="shared" si="4"/>
        <v>0</v>
      </c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</row>
    <row r="21" spans="1:114" s="12" customFormat="1" x14ac:dyDescent="0.2">
      <c r="A21" s="71">
        <v>42835.588766273147</v>
      </c>
      <c r="B21" s="72">
        <v>10</v>
      </c>
      <c r="C21" s="73" t="s">
        <v>20</v>
      </c>
      <c r="D21" s="73" t="s">
        <v>21</v>
      </c>
      <c r="E21" s="5"/>
      <c r="F21" s="4" t="s">
        <v>45</v>
      </c>
      <c r="G21" s="4" t="s">
        <v>60</v>
      </c>
      <c r="H21" s="4" t="s">
        <v>40</v>
      </c>
      <c r="I21" s="4" t="s">
        <v>64</v>
      </c>
      <c r="J21" s="4" t="s">
        <v>67</v>
      </c>
      <c r="K21" s="4" t="s">
        <v>52</v>
      </c>
      <c r="L21" s="9" t="s">
        <v>71</v>
      </c>
      <c r="M21" s="4" t="s">
        <v>29</v>
      </c>
      <c r="N21" s="9" t="s">
        <v>53</v>
      </c>
      <c r="O21" s="9" t="s">
        <v>49</v>
      </c>
      <c r="P21" s="8"/>
      <c r="Q21" s="4">
        <v>3</v>
      </c>
      <c r="R21" s="8"/>
      <c r="S21" s="14" t="s">
        <v>44</v>
      </c>
      <c r="T21" s="8"/>
      <c r="U21" s="7" t="s">
        <v>22</v>
      </c>
      <c r="V21" s="2" t="s">
        <v>60</v>
      </c>
      <c r="W21" s="4" t="s">
        <v>33</v>
      </c>
      <c r="X21" s="7" t="s">
        <v>25</v>
      </c>
      <c r="Y21" s="7" t="s">
        <v>34</v>
      </c>
      <c r="Z21" s="7" t="s">
        <v>27</v>
      </c>
      <c r="AA21" s="7" t="s">
        <v>28</v>
      </c>
      <c r="AB21" s="7" t="s">
        <v>48</v>
      </c>
      <c r="AC21" s="2" t="s">
        <v>43</v>
      </c>
      <c r="AD21" s="7" t="s">
        <v>49</v>
      </c>
      <c r="AE21" s="8"/>
      <c r="AF21" s="4">
        <v>7</v>
      </c>
      <c r="AG21" s="5"/>
      <c r="AH21" s="22" t="s">
        <v>44</v>
      </c>
      <c r="AI21" s="5"/>
      <c r="AJ21" s="26">
        <f t="shared" si="5"/>
        <v>0.3</v>
      </c>
      <c r="AK21" s="26">
        <f t="shared" si="6"/>
        <v>0.7</v>
      </c>
      <c r="AL21" s="26">
        <f t="shared" si="7"/>
        <v>0.39999999999999997</v>
      </c>
      <c r="AM21" s="8"/>
      <c r="AN21" s="4" t="s">
        <v>79</v>
      </c>
      <c r="AO21" s="4">
        <v>1</v>
      </c>
      <c r="AP21" s="4">
        <v>128</v>
      </c>
      <c r="AQ21" s="4" t="s">
        <v>37</v>
      </c>
      <c r="AR21" s="8"/>
      <c r="AS21" s="3">
        <f t="shared" si="8"/>
        <v>2.1333333333333333</v>
      </c>
      <c r="AT21" s="3"/>
      <c r="AU21" s="3"/>
      <c r="AV21" s="106">
        <f t="shared" si="4"/>
        <v>3.1249999999999997E-3</v>
      </c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</row>
    <row r="22" spans="1:114" s="12" customFormat="1" x14ac:dyDescent="0.2">
      <c r="A22" s="71">
        <v>42835.743166851855</v>
      </c>
      <c r="B22" s="72">
        <v>13</v>
      </c>
      <c r="C22" s="73" t="s">
        <v>20</v>
      </c>
      <c r="D22" s="73" t="s">
        <v>21</v>
      </c>
      <c r="E22" s="5"/>
      <c r="F22" s="9" t="s">
        <v>22</v>
      </c>
      <c r="G22" s="9" t="s">
        <v>23</v>
      </c>
      <c r="H22" s="4" t="s">
        <v>40</v>
      </c>
      <c r="I22" s="4" t="s">
        <v>51</v>
      </c>
      <c r="J22" s="4" t="s">
        <v>67</v>
      </c>
      <c r="K22" s="4" t="s">
        <v>52</v>
      </c>
      <c r="L22" s="9" t="s">
        <v>71</v>
      </c>
      <c r="M22" s="9" t="s">
        <v>58</v>
      </c>
      <c r="N22" s="4" t="s">
        <v>76</v>
      </c>
      <c r="O22" s="4" t="s">
        <v>31</v>
      </c>
      <c r="P22" s="8"/>
      <c r="Q22" s="4">
        <v>4</v>
      </c>
      <c r="R22" s="8"/>
      <c r="S22" s="14" t="s">
        <v>83</v>
      </c>
      <c r="T22" s="8"/>
      <c r="U22" s="7" t="s">
        <v>22</v>
      </c>
      <c r="V22" s="7" t="s">
        <v>23</v>
      </c>
      <c r="W22" s="7" t="s">
        <v>46</v>
      </c>
      <c r="X22" s="7" t="s">
        <v>25</v>
      </c>
      <c r="Y22" s="7" t="s">
        <v>34</v>
      </c>
      <c r="Z22" s="2" t="s">
        <v>52</v>
      </c>
      <c r="AA22" s="7" t="s">
        <v>28</v>
      </c>
      <c r="AB22" s="7" t="s">
        <v>48</v>
      </c>
      <c r="AC22" s="7" t="s">
        <v>53</v>
      </c>
      <c r="AD22" s="7" t="s">
        <v>49</v>
      </c>
      <c r="AE22" s="8"/>
      <c r="AF22" s="4">
        <v>9</v>
      </c>
      <c r="AG22" s="5"/>
      <c r="AH22" s="22" t="s">
        <v>83</v>
      </c>
      <c r="AI22" s="5"/>
      <c r="AJ22" s="26">
        <f t="shared" si="5"/>
        <v>0.4</v>
      </c>
      <c r="AK22" s="26">
        <f t="shared" si="6"/>
        <v>0.9</v>
      </c>
      <c r="AL22" s="26">
        <f t="shared" si="7"/>
        <v>0.5</v>
      </c>
      <c r="AM22" s="8"/>
      <c r="AN22" s="4" t="s">
        <v>79</v>
      </c>
      <c r="AO22" s="4">
        <v>1</v>
      </c>
      <c r="AP22" s="4">
        <v>99</v>
      </c>
      <c r="AQ22" s="4" t="s">
        <v>37</v>
      </c>
      <c r="AR22" s="8"/>
      <c r="AS22" s="3">
        <f t="shared" si="8"/>
        <v>1.65</v>
      </c>
      <c r="AT22" s="3"/>
      <c r="AU22" s="3"/>
      <c r="AV22" s="106">
        <f t="shared" si="4"/>
        <v>5.0505050505050509E-3</v>
      </c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</row>
    <row r="23" spans="1:114" s="12" customFormat="1" x14ac:dyDescent="0.2">
      <c r="A23" s="47" t="s">
        <v>127</v>
      </c>
      <c r="B23" s="47" t="s">
        <v>127</v>
      </c>
      <c r="C23" s="47" t="s">
        <v>127</v>
      </c>
      <c r="D23" s="47" t="s">
        <v>127</v>
      </c>
      <c r="E23" s="47" t="s">
        <v>127</v>
      </c>
      <c r="F23" s="47" t="s">
        <v>127</v>
      </c>
      <c r="G23" s="47" t="s">
        <v>127</v>
      </c>
      <c r="H23" s="47" t="s">
        <v>127</v>
      </c>
      <c r="I23" s="47" t="s">
        <v>127</v>
      </c>
      <c r="J23" s="47" t="s">
        <v>127</v>
      </c>
      <c r="K23" s="47" t="s">
        <v>127</v>
      </c>
      <c r="L23" s="47" t="s">
        <v>127</v>
      </c>
      <c r="M23" s="47" t="s">
        <v>127</v>
      </c>
      <c r="N23" s="47" t="s">
        <v>127</v>
      </c>
      <c r="O23" s="47" t="s">
        <v>127</v>
      </c>
      <c r="P23" s="47" t="s">
        <v>127</v>
      </c>
      <c r="Q23" s="47" t="s">
        <v>127</v>
      </c>
      <c r="R23" s="47" t="s">
        <v>127</v>
      </c>
      <c r="S23" s="47" t="s">
        <v>127</v>
      </c>
      <c r="T23" s="47" t="s">
        <v>127</v>
      </c>
      <c r="U23" s="47" t="s">
        <v>127</v>
      </c>
      <c r="V23" s="47" t="s">
        <v>127</v>
      </c>
      <c r="W23" s="47" t="s">
        <v>127</v>
      </c>
      <c r="X23" s="47" t="s">
        <v>127</v>
      </c>
      <c r="Y23" s="47" t="s">
        <v>127</v>
      </c>
      <c r="Z23" s="47" t="s">
        <v>127</v>
      </c>
      <c r="AA23" s="47" t="s">
        <v>127</v>
      </c>
      <c r="AB23" s="47" t="s">
        <v>127</v>
      </c>
      <c r="AC23" s="47" t="s">
        <v>127</v>
      </c>
      <c r="AD23" s="47" t="s">
        <v>127</v>
      </c>
      <c r="AE23" s="8"/>
      <c r="AF23" s="4"/>
      <c r="AG23" s="5"/>
      <c r="AH23" s="22"/>
      <c r="AI23" s="5"/>
      <c r="AJ23" s="26">
        <v>0.4</v>
      </c>
      <c r="AK23" s="26">
        <v>0.5</v>
      </c>
      <c r="AL23" s="26">
        <v>0.1</v>
      </c>
      <c r="AM23" s="8"/>
      <c r="AN23" s="4"/>
      <c r="AO23" s="4"/>
      <c r="AP23" s="4"/>
      <c r="AQ23" s="4"/>
      <c r="AR23" s="8"/>
      <c r="AS23" s="3"/>
      <c r="AT23" s="3"/>
      <c r="AU23" s="3"/>
      <c r="AV23" s="106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</row>
    <row r="24" spans="1:114" s="15" customFormat="1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Q24" s="16"/>
      <c r="S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F24" s="16"/>
      <c r="AG24" s="16"/>
      <c r="AH24" s="16"/>
      <c r="AI24" s="46" t="s">
        <v>126</v>
      </c>
      <c r="AJ24" s="43">
        <f>AVERAGE(AJ14:AJ22)</f>
        <v>0.48888888888888882</v>
      </c>
      <c r="AK24" s="43">
        <f>AVERAGE(AK14:AK22)</f>
        <v>0.67777777777777792</v>
      </c>
      <c r="AL24" s="43">
        <f>AVERAGE(AL14:AL23)</f>
        <v>0.18</v>
      </c>
      <c r="AR24" s="8"/>
      <c r="AV24" s="107">
        <f>AVERAGE(AV14:AV23)</f>
        <v>1.4374582495794526E-3</v>
      </c>
    </row>
    <row r="25" spans="1:114" s="8" customFormat="1" x14ac:dyDescent="0.2">
      <c r="A25" s="37"/>
      <c r="B25" s="37"/>
      <c r="C25" s="37"/>
      <c r="D25" s="37"/>
      <c r="E25" s="37"/>
      <c r="AG25" s="5"/>
      <c r="AI25" s="5"/>
      <c r="AJ25" s="5"/>
      <c r="AK25" s="5"/>
      <c r="AL25" s="5"/>
      <c r="AM25" s="5"/>
      <c r="AV25" s="108"/>
    </row>
    <row r="26" spans="1:114" s="12" customFormat="1" x14ac:dyDescent="0.2">
      <c r="A26" s="71">
        <v>42791.692862025462</v>
      </c>
      <c r="B26" s="72">
        <v>11</v>
      </c>
      <c r="C26" s="73" t="s">
        <v>20</v>
      </c>
      <c r="D26" s="73" t="s">
        <v>21</v>
      </c>
      <c r="E26" s="37"/>
      <c r="F26" s="7" t="s">
        <v>22</v>
      </c>
      <c r="G26" s="7" t="s">
        <v>23</v>
      </c>
      <c r="H26" s="4" t="s">
        <v>24</v>
      </c>
      <c r="I26" s="7" t="s">
        <v>25</v>
      </c>
      <c r="J26" s="4" t="s">
        <v>26</v>
      </c>
      <c r="K26" s="7" t="s">
        <v>27</v>
      </c>
      <c r="L26" s="7" t="s">
        <v>28</v>
      </c>
      <c r="M26" s="4" t="s">
        <v>29</v>
      </c>
      <c r="N26" s="4" t="s">
        <v>30</v>
      </c>
      <c r="O26" s="4" t="s">
        <v>31</v>
      </c>
      <c r="P26" s="8"/>
      <c r="Q26" s="38">
        <v>5</v>
      </c>
      <c r="R26" s="8"/>
      <c r="S26" s="4" t="s">
        <v>32</v>
      </c>
      <c r="T26" s="8"/>
      <c r="U26" s="40" t="s">
        <v>22</v>
      </c>
      <c r="V26" s="27" t="s">
        <v>23</v>
      </c>
      <c r="W26" s="1" t="s">
        <v>33</v>
      </c>
      <c r="X26" s="27" t="s">
        <v>25</v>
      </c>
      <c r="Y26" s="27" t="s">
        <v>34</v>
      </c>
      <c r="Z26" s="27" t="s">
        <v>27</v>
      </c>
      <c r="AA26" s="27" t="s">
        <v>28</v>
      </c>
      <c r="AB26" s="1" t="s">
        <v>29</v>
      </c>
      <c r="AC26" s="1" t="s">
        <v>30</v>
      </c>
      <c r="AD26" s="39" t="s">
        <v>31</v>
      </c>
      <c r="AE26" s="8"/>
      <c r="AF26" s="38">
        <v>6</v>
      </c>
      <c r="AG26" s="5"/>
      <c r="AH26" s="24" t="s">
        <v>35</v>
      </c>
      <c r="AI26" s="5"/>
      <c r="AJ26" s="26">
        <f t="shared" ref="AJ26:AJ35" si="9">(Q26/10)</f>
        <v>0.5</v>
      </c>
      <c r="AK26" s="26">
        <f t="shared" ref="AK26:AK35" si="10">AF26/10</f>
        <v>0.6</v>
      </c>
      <c r="AL26" s="26">
        <f t="shared" ref="AL26:AL35" si="11">AK26-AJ26</f>
        <v>9.9999999999999978E-2</v>
      </c>
      <c r="AM26" s="5"/>
      <c r="AN26" s="4" t="s">
        <v>36</v>
      </c>
      <c r="AO26" s="4">
        <v>20</v>
      </c>
      <c r="AP26" s="4">
        <v>1016</v>
      </c>
      <c r="AQ26" s="4" t="s">
        <v>37</v>
      </c>
      <c r="AR26" s="8"/>
      <c r="AS26" s="3">
        <f>AP26-60</f>
        <v>956</v>
      </c>
      <c r="AT26" s="3">
        <f>(AP26/60)</f>
        <v>16.933333333333334</v>
      </c>
      <c r="AU26" s="3"/>
      <c r="AV26" s="109">
        <f>AL26/AP26</f>
        <v>9.8425196850393672E-5</v>
      </c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</row>
    <row r="27" spans="1:114" s="12" customFormat="1" x14ac:dyDescent="0.2">
      <c r="A27" s="71">
        <v>42791.714704618054</v>
      </c>
      <c r="B27" s="72">
        <v>11</v>
      </c>
      <c r="C27" s="73" t="s">
        <v>38</v>
      </c>
      <c r="D27" s="73" t="s">
        <v>21</v>
      </c>
      <c r="E27" s="37" t="s">
        <v>122</v>
      </c>
      <c r="F27" s="7" t="s">
        <v>22</v>
      </c>
      <c r="G27" s="4" t="s">
        <v>39</v>
      </c>
      <c r="H27" s="4" t="s">
        <v>40</v>
      </c>
      <c r="I27" s="7" t="s">
        <v>25</v>
      </c>
      <c r="J27" s="7" t="s">
        <v>34</v>
      </c>
      <c r="K27" s="7" t="s">
        <v>27</v>
      </c>
      <c r="L27" s="4" t="s">
        <v>41</v>
      </c>
      <c r="M27" s="4" t="s">
        <v>42</v>
      </c>
      <c r="N27" s="4" t="s">
        <v>43</v>
      </c>
      <c r="O27" s="4" t="s">
        <v>31</v>
      </c>
      <c r="P27" s="8"/>
      <c r="Q27" s="38">
        <v>4</v>
      </c>
      <c r="R27" s="8"/>
      <c r="S27" s="4" t="s">
        <v>44</v>
      </c>
      <c r="T27" s="8"/>
      <c r="U27" s="1" t="s">
        <v>45</v>
      </c>
      <c r="V27" s="27" t="s">
        <v>23</v>
      </c>
      <c r="W27" s="27" t="s">
        <v>46</v>
      </c>
      <c r="X27" s="27" t="s">
        <v>25</v>
      </c>
      <c r="Y27" s="1" t="s">
        <v>47</v>
      </c>
      <c r="Z27" s="27" t="s">
        <v>27</v>
      </c>
      <c r="AA27" s="27" t="s">
        <v>28</v>
      </c>
      <c r="AB27" s="27" t="s">
        <v>48</v>
      </c>
      <c r="AC27" s="1" t="s">
        <v>43</v>
      </c>
      <c r="AD27" s="27" t="s">
        <v>49</v>
      </c>
      <c r="AE27" s="8"/>
      <c r="AF27" s="38">
        <v>7</v>
      </c>
      <c r="AG27" s="5"/>
      <c r="AH27" s="24" t="s">
        <v>50</v>
      </c>
      <c r="AI27" s="5"/>
      <c r="AJ27" s="26">
        <f t="shared" si="9"/>
        <v>0.4</v>
      </c>
      <c r="AK27" s="26">
        <f t="shared" si="10"/>
        <v>0.7</v>
      </c>
      <c r="AL27" s="26">
        <f t="shared" si="11"/>
        <v>0.29999999999999993</v>
      </c>
      <c r="AM27" s="5"/>
      <c r="AN27" s="4" t="s">
        <v>36</v>
      </c>
      <c r="AO27" s="4">
        <v>23</v>
      </c>
      <c r="AP27" s="4">
        <v>885</v>
      </c>
      <c r="AQ27" s="4" t="s">
        <v>37</v>
      </c>
      <c r="AR27" s="8"/>
      <c r="AS27" s="3">
        <f t="shared" ref="AS27:AS35" si="12">AP27-60</f>
        <v>825</v>
      </c>
      <c r="AT27" s="3">
        <f t="shared" ref="AT27:AT35" si="13">(AP27/60)</f>
        <v>14.75</v>
      </c>
      <c r="AU27" s="3"/>
      <c r="AV27" s="109">
        <f t="shared" ref="AV27:AV35" si="14">AL27/AP27</f>
        <v>3.3898305084745754E-4</v>
      </c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</row>
    <row r="28" spans="1:114" s="12" customFormat="1" x14ac:dyDescent="0.2">
      <c r="A28" s="71">
        <v>42792.725909791669</v>
      </c>
      <c r="B28" s="72">
        <v>15</v>
      </c>
      <c r="C28" s="73" t="s">
        <v>20</v>
      </c>
      <c r="D28" s="73" t="s">
        <v>21</v>
      </c>
      <c r="E28" s="37" t="s">
        <v>123</v>
      </c>
      <c r="F28" s="4" t="s">
        <v>45</v>
      </c>
      <c r="G28" s="7" t="s">
        <v>23</v>
      </c>
      <c r="H28" s="4" t="s">
        <v>24</v>
      </c>
      <c r="I28" s="4" t="s">
        <v>51</v>
      </c>
      <c r="J28" s="7" t="s">
        <v>34</v>
      </c>
      <c r="K28" s="4" t="s">
        <v>52</v>
      </c>
      <c r="L28" s="7" t="s">
        <v>28</v>
      </c>
      <c r="M28" s="4" t="s">
        <v>29</v>
      </c>
      <c r="N28" s="7" t="s">
        <v>53</v>
      </c>
      <c r="O28" s="7" t="s">
        <v>49</v>
      </c>
      <c r="P28" s="8"/>
      <c r="Q28" s="38">
        <v>5</v>
      </c>
      <c r="R28" s="8"/>
      <c r="S28" s="4" t="s">
        <v>54</v>
      </c>
      <c r="T28" s="8"/>
      <c r="U28" s="7" t="s">
        <v>22</v>
      </c>
      <c r="V28" s="7" t="s">
        <v>23</v>
      </c>
      <c r="W28" s="7" t="s">
        <v>46</v>
      </c>
      <c r="X28" s="7" t="s">
        <v>25</v>
      </c>
      <c r="Y28" s="7" t="s">
        <v>34</v>
      </c>
      <c r="Z28" s="7" t="s">
        <v>27</v>
      </c>
      <c r="AA28" s="7" t="s">
        <v>28</v>
      </c>
      <c r="AB28" s="7" t="s">
        <v>48</v>
      </c>
      <c r="AC28" s="7" t="s">
        <v>53</v>
      </c>
      <c r="AD28" s="7" t="s">
        <v>49</v>
      </c>
      <c r="AE28" s="8"/>
      <c r="AF28" s="38">
        <v>10</v>
      </c>
      <c r="AG28" s="5"/>
      <c r="AH28" s="22" t="s">
        <v>55</v>
      </c>
      <c r="AI28" s="5"/>
      <c r="AJ28" s="26">
        <f t="shared" si="9"/>
        <v>0.5</v>
      </c>
      <c r="AK28" s="26">
        <f t="shared" si="10"/>
        <v>1</v>
      </c>
      <c r="AL28" s="26">
        <f t="shared" si="11"/>
        <v>0.5</v>
      </c>
      <c r="AM28" s="5"/>
      <c r="AN28" s="4" t="s">
        <v>36</v>
      </c>
      <c r="AO28" s="4">
        <v>23</v>
      </c>
      <c r="AP28" s="4">
        <v>819</v>
      </c>
      <c r="AQ28" s="4" t="s">
        <v>37</v>
      </c>
      <c r="AR28" s="8"/>
      <c r="AS28" s="3">
        <f t="shared" si="12"/>
        <v>759</v>
      </c>
      <c r="AT28" s="3">
        <f t="shared" si="13"/>
        <v>13.65</v>
      </c>
      <c r="AU28" s="3"/>
      <c r="AV28" s="109">
        <f t="shared" si="14"/>
        <v>6.105006105006105E-4</v>
      </c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</row>
    <row r="29" spans="1:114" s="12" customFormat="1" x14ac:dyDescent="0.2">
      <c r="A29" s="71">
        <v>42792.747558645831</v>
      </c>
      <c r="B29" s="72">
        <v>12</v>
      </c>
      <c r="C29" s="73" t="s">
        <v>38</v>
      </c>
      <c r="D29" s="73" t="s">
        <v>56</v>
      </c>
      <c r="E29" s="37" t="s">
        <v>116</v>
      </c>
      <c r="F29" s="4" t="s">
        <v>45</v>
      </c>
      <c r="G29" s="4" t="s">
        <v>39</v>
      </c>
      <c r="H29" s="4" t="s">
        <v>40</v>
      </c>
      <c r="I29" s="7" t="s">
        <v>25</v>
      </c>
      <c r="J29" s="4" t="s">
        <v>47</v>
      </c>
      <c r="K29" s="4" t="s">
        <v>57</v>
      </c>
      <c r="L29" s="7" t="s">
        <v>28</v>
      </c>
      <c r="M29" s="7" t="s">
        <v>58</v>
      </c>
      <c r="N29" s="4" t="s">
        <v>43</v>
      </c>
      <c r="O29" s="4" t="s">
        <v>31</v>
      </c>
      <c r="P29" s="8"/>
      <c r="Q29" s="38">
        <v>3</v>
      </c>
      <c r="R29" s="8"/>
      <c r="S29" s="4" t="s">
        <v>59</v>
      </c>
      <c r="T29" s="8"/>
      <c r="U29" s="7" t="s">
        <v>22</v>
      </c>
      <c r="V29" s="7" t="s">
        <v>23</v>
      </c>
      <c r="W29" s="7" t="s">
        <v>46</v>
      </c>
      <c r="X29" s="38" t="s">
        <v>64</v>
      </c>
      <c r="Y29" s="7" t="s">
        <v>34</v>
      </c>
      <c r="Z29" s="38" t="s">
        <v>52</v>
      </c>
      <c r="AA29" s="7" t="s">
        <v>28</v>
      </c>
      <c r="AB29" s="2" t="s">
        <v>42</v>
      </c>
      <c r="AC29" s="7" t="s">
        <v>53</v>
      </c>
      <c r="AD29" s="4" t="s">
        <v>31</v>
      </c>
      <c r="AE29" s="8"/>
      <c r="AF29" s="38">
        <v>6</v>
      </c>
      <c r="AG29" s="5"/>
      <c r="AH29" s="22" t="s">
        <v>59</v>
      </c>
      <c r="AI29" s="5"/>
      <c r="AJ29" s="26">
        <f t="shared" si="9"/>
        <v>0.3</v>
      </c>
      <c r="AK29" s="26">
        <f t="shared" si="10"/>
        <v>0.6</v>
      </c>
      <c r="AL29" s="26">
        <f t="shared" si="11"/>
        <v>0.3</v>
      </c>
      <c r="AM29" s="5"/>
      <c r="AN29" s="4" t="s">
        <v>36</v>
      </c>
      <c r="AO29" s="4">
        <v>14</v>
      </c>
      <c r="AP29" s="4">
        <v>609</v>
      </c>
      <c r="AQ29" s="4" t="s">
        <v>37</v>
      </c>
      <c r="AR29" s="8"/>
      <c r="AS29" s="3">
        <f t="shared" si="12"/>
        <v>549</v>
      </c>
      <c r="AT29" s="3">
        <f t="shared" si="13"/>
        <v>10.15</v>
      </c>
      <c r="AU29" s="3"/>
      <c r="AV29" s="109">
        <f t="shared" si="14"/>
        <v>4.9261083743842361E-4</v>
      </c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</row>
    <row r="30" spans="1:114" s="12" customFormat="1" x14ac:dyDescent="0.2">
      <c r="A30" s="71">
        <v>42792.874866180558</v>
      </c>
      <c r="B30" s="72">
        <v>13</v>
      </c>
      <c r="C30" s="73" t="s">
        <v>20</v>
      </c>
      <c r="D30" s="73" t="s">
        <v>21</v>
      </c>
      <c r="E30" s="37" t="s">
        <v>118</v>
      </c>
      <c r="F30" s="7" t="s">
        <v>22</v>
      </c>
      <c r="G30" s="4" t="s">
        <v>60</v>
      </c>
      <c r="H30" s="4" t="s">
        <v>24</v>
      </c>
      <c r="I30" s="7" t="s">
        <v>25</v>
      </c>
      <c r="J30" s="7" t="s">
        <v>34</v>
      </c>
      <c r="K30" s="7" t="s">
        <v>27</v>
      </c>
      <c r="L30" s="4" t="s">
        <v>41</v>
      </c>
      <c r="M30" s="7" t="s">
        <v>58</v>
      </c>
      <c r="N30" s="4" t="s">
        <v>43</v>
      </c>
      <c r="O30" s="7" t="s">
        <v>49</v>
      </c>
      <c r="P30" s="8"/>
      <c r="Q30" s="38">
        <v>6</v>
      </c>
      <c r="R30" s="8"/>
      <c r="S30" s="4" t="s">
        <v>61</v>
      </c>
      <c r="T30" s="8"/>
      <c r="U30" s="7" t="s">
        <v>22</v>
      </c>
      <c r="V30" s="2" t="s">
        <v>60</v>
      </c>
      <c r="W30" s="2" t="s">
        <v>33</v>
      </c>
      <c r="X30" s="7" t="s">
        <v>25</v>
      </c>
      <c r="Y30" s="7" t="s">
        <v>34</v>
      </c>
      <c r="Z30" s="7" t="s">
        <v>27</v>
      </c>
      <c r="AA30" s="7" t="s">
        <v>28</v>
      </c>
      <c r="AB30" s="2" t="s">
        <v>42</v>
      </c>
      <c r="AC30" s="7" t="s">
        <v>53</v>
      </c>
      <c r="AD30" s="7" t="s">
        <v>49</v>
      </c>
      <c r="AE30" s="8"/>
      <c r="AF30" s="38">
        <v>7</v>
      </c>
      <c r="AG30" s="5"/>
      <c r="AH30" s="22" t="s">
        <v>61</v>
      </c>
      <c r="AI30" s="5"/>
      <c r="AJ30" s="26">
        <f t="shared" si="9"/>
        <v>0.6</v>
      </c>
      <c r="AK30" s="26">
        <f t="shared" si="10"/>
        <v>0.7</v>
      </c>
      <c r="AL30" s="26">
        <f t="shared" si="11"/>
        <v>9.9999999999999978E-2</v>
      </c>
      <c r="AM30" s="41"/>
      <c r="AN30" s="4" t="s">
        <v>36</v>
      </c>
      <c r="AO30" s="4">
        <v>24</v>
      </c>
      <c r="AP30" s="4">
        <v>431</v>
      </c>
      <c r="AQ30" s="4" t="s">
        <v>62</v>
      </c>
      <c r="AR30" s="8"/>
      <c r="AS30" s="3">
        <f t="shared" si="12"/>
        <v>371</v>
      </c>
      <c r="AT30" s="3">
        <f t="shared" si="13"/>
        <v>7.1833333333333336</v>
      </c>
      <c r="AU30" s="3"/>
      <c r="AV30" s="109">
        <f t="shared" si="14"/>
        <v>2.3201856148491874E-4</v>
      </c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</row>
    <row r="31" spans="1:114" s="12" customFormat="1" x14ac:dyDescent="0.2">
      <c r="A31" s="71">
        <v>42797.821029085651</v>
      </c>
      <c r="B31" s="72">
        <v>15</v>
      </c>
      <c r="C31" s="73" t="s">
        <v>20</v>
      </c>
      <c r="D31" s="73" t="s">
        <v>63</v>
      </c>
      <c r="E31" s="37" t="s">
        <v>119</v>
      </c>
      <c r="F31" s="7" t="s">
        <v>22</v>
      </c>
      <c r="G31" s="7" t="s">
        <v>23</v>
      </c>
      <c r="H31" s="4" t="s">
        <v>24</v>
      </c>
      <c r="I31" s="4" t="s">
        <v>64</v>
      </c>
      <c r="J31" s="7" t="s">
        <v>34</v>
      </c>
      <c r="K31" s="4" t="s">
        <v>52</v>
      </c>
      <c r="L31" s="7" t="s">
        <v>28</v>
      </c>
      <c r="M31" s="7" t="s">
        <v>58</v>
      </c>
      <c r="N31" s="7" t="s">
        <v>53</v>
      </c>
      <c r="O31" s="7" t="s">
        <v>49</v>
      </c>
      <c r="P31" s="8"/>
      <c r="Q31" s="38">
        <v>7</v>
      </c>
      <c r="R31" s="8"/>
      <c r="S31" s="4" t="s">
        <v>65</v>
      </c>
      <c r="T31" s="8"/>
      <c r="U31" s="7" t="s">
        <v>22</v>
      </c>
      <c r="V31" s="7" t="s">
        <v>23</v>
      </c>
      <c r="W31" s="2" t="s">
        <v>33</v>
      </c>
      <c r="X31" s="2" t="s">
        <v>64</v>
      </c>
      <c r="Y31" s="7" t="s">
        <v>34</v>
      </c>
      <c r="Z31" s="7" t="s">
        <v>27</v>
      </c>
      <c r="AA31" s="7" t="s">
        <v>28</v>
      </c>
      <c r="AB31" s="7" t="s">
        <v>48</v>
      </c>
      <c r="AC31" s="7" t="s">
        <v>53</v>
      </c>
      <c r="AD31" s="7" t="s">
        <v>49</v>
      </c>
      <c r="AE31" s="8"/>
      <c r="AF31" s="38">
        <v>8</v>
      </c>
      <c r="AG31" s="5"/>
      <c r="AH31" s="22" t="s">
        <v>49</v>
      </c>
      <c r="AI31" s="5"/>
      <c r="AJ31" s="26">
        <f t="shared" si="9"/>
        <v>0.7</v>
      </c>
      <c r="AK31" s="26">
        <f t="shared" si="10"/>
        <v>0.8</v>
      </c>
      <c r="AL31" s="26">
        <f t="shared" si="11"/>
        <v>0.10000000000000009</v>
      </c>
      <c r="AM31" s="5"/>
      <c r="AN31" s="4" t="s">
        <v>36</v>
      </c>
      <c r="AO31" s="4">
        <v>18</v>
      </c>
      <c r="AP31" s="4">
        <v>997</v>
      </c>
      <c r="AQ31" s="4" t="s">
        <v>62</v>
      </c>
      <c r="AR31" s="8"/>
      <c r="AS31" s="3">
        <f t="shared" si="12"/>
        <v>937</v>
      </c>
      <c r="AT31" s="3">
        <f t="shared" si="13"/>
        <v>16.616666666666667</v>
      </c>
      <c r="AU31" s="3"/>
      <c r="AV31" s="109">
        <f t="shared" si="14"/>
        <v>1.0030090270812446E-4</v>
      </c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</row>
    <row r="32" spans="1:114" s="12" customFormat="1" x14ac:dyDescent="0.2">
      <c r="A32" s="71">
        <v>42820.704151875005</v>
      </c>
      <c r="B32" s="72">
        <v>11</v>
      </c>
      <c r="C32" s="73" t="s">
        <v>20</v>
      </c>
      <c r="D32" s="73" t="s">
        <v>56</v>
      </c>
      <c r="E32" s="37" t="s">
        <v>120</v>
      </c>
      <c r="F32" s="7" t="s">
        <v>22</v>
      </c>
      <c r="G32" s="4" t="s">
        <v>39</v>
      </c>
      <c r="H32" s="4" t="s">
        <v>66</v>
      </c>
      <c r="I32" s="7" t="s">
        <v>25</v>
      </c>
      <c r="J32" s="4" t="s">
        <v>67</v>
      </c>
      <c r="K32" s="4" t="s">
        <v>52</v>
      </c>
      <c r="L32" s="4" t="s">
        <v>41</v>
      </c>
      <c r="M32" s="7" t="s">
        <v>58</v>
      </c>
      <c r="N32" s="4" t="s">
        <v>68</v>
      </c>
      <c r="O32" s="4" t="s">
        <v>31</v>
      </c>
      <c r="P32" s="8"/>
      <c r="Q32" s="38">
        <v>3</v>
      </c>
      <c r="R32" s="8"/>
      <c r="S32" s="4" t="s">
        <v>69</v>
      </c>
      <c r="T32" s="8"/>
      <c r="U32" s="7" t="s">
        <v>22</v>
      </c>
      <c r="V32" s="7" t="s">
        <v>23</v>
      </c>
      <c r="W32" s="7" t="s">
        <v>46</v>
      </c>
      <c r="X32" s="7" t="s">
        <v>25</v>
      </c>
      <c r="Y32" s="2" t="s">
        <v>67</v>
      </c>
      <c r="Z32" s="7" t="s">
        <v>27</v>
      </c>
      <c r="AA32" s="7" t="s">
        <v>28</v>
      </c>
      <c r="AB32" s="2" t="s">
        <v>42</v>
      </c>
      <c r="AC32" s="7" t="s">
        <v>53</v>
      </c>
      <c r="AD32" s="7" t="s">
        <v>49</v>
      </c>
      <c r="AE32" s="8"/>
      <c r="AF32" s="38">
        <v>8</v>
      </c>
      <c r="AG32" s="5"/>
      <c r="AH32" s="22" t="s">
        <v>70</v>
      </c>
      <c r="AI32" s="5"/>
      <c r="AJ32" s="26">
        <f t="shared" si="9"/>
        <v>0.3</v>
      </c>
      <c r="AK32" s="26">
        <f t="shared" si="10"/>
        <v>0.8</v>
      </c>
      <c r="AL32" s="26">
        <f t="shared" si="11"/>
        <v>0.5</v>
      </c>
      <c r="AM32" s="5"/>
      <c r="AN32" s="4" t="s">
        <v>36</v>
      </c>
      <c r="AO32" s="4">
        <v>20</v>
      </c>
      <c r="AP32" s="4">
        <v>758</v>
      </c>
      <c r="AQ32" s="4" t="s">
        <v>37</v>
      </c>
      <c r="AR32" s="8"/>
      <c r="AS32" s="3">
        <f t="shared" si="12"/>
        <v>698</v>
      </c>
      <c r="AT32" s="3">
        <f t="shared" si="13"/>
        <v>12.633333333333333</v>
      </c>
      <c r="AU32" s="3"/>
      <c r="AV32" s="109">
        <f t="shared" si="14"/>
        <v>6.5963060686015829E-4</v>
      </c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</row>
    <row r="33" spans="1:114" s="12" customFormat="1" x14ac:dyDescent="0.2">
      <c r="A33" s="71">
        <v>42835.550536400464</v>
      </c>
      <c r="B33" s="72">
        <v>20</v>
      </c>
      <c r="C33" s="73" t="s">
        <v>20</v>
      </c>
      <c r="D33" s="73" t="s">
        <v>21</v>
      </c>
      <c r="E33" s="37" t="s">
        <v>124</v>
      </c>
      <c r="F33" s="7" t="s">
        <v>22</v>
      </c>
      <c r="G33" s="7" t="s">
        <v>23</v>
      </c>
      <c r="H33" s="7" t="s">
        <v>46</v>
      </c>
      <c r="I33" s="7" t="s">
        <v>25</v>
      </c>
      <c r="J33" s="7" t="s">
        <v>34</v>
      </c>
      <c r="K33" s="7" t="s">
        <v>27</v>
      </c>
      <c r="L33" s="7" t="s">
        <v>71</v>
      </c>
      <c r="M33" s="7" t="s">
        <v>58</v>
      </c>
      <c r="N33" s="7" t="s">
        <v>53</v>
      </c>
      <c r="O33" s="7" t="s">
        <v>49</v>
      </c>
      <c r="P33" s="8"/>
      <c r="Q33" s="38">
        <v>10</v>
      </c>
      <c r="R33" s="8"/>
      <c r="S33" s="4" t="s">
        <v>72</v>
      </c>
      <c r="T33" s="8"/>
      <c r="U33" s="7" t="s">
        <v>22</v>
      </c>
      <c r="V33" s="7" t="s">
        <v>23</v>
      </c>
      <c r="W33" s="7" t="s">
        <v>46</v>
      </c>
      <c r="X33" s="7" t="s">
        <v>25</v>
      </c>
      <c r="Y33" s="7" t="s">
        <v>34</v>
      </c>
      <c r="Z33" s="7" t="s">
        <v>27</v>
      </c>
      <c r="AA33" s="7" t="s">
        <v>28</v>
      </c>
      <c r="AB33" s="7" t="s">
        <v>48</v>
      </c>
      <c r="AC33" s="7" t="s">
        <v>53</v>
      </c>
      <c r="AD33" s="7" t="s">
        <v>49</v>
      </c>
      <c r="AE33" s="8"/>
      <c r="AF33" s="38">
        <v>10</v>
      </c>
      <c r="AG33" s="5"/>
      <c r="AH33" s="22" t="s">
        <v>73</v>
      </c>
      <c r="AI33" s="5"/>
      <c r="AJ33" s="26">
        <f t="shared" si="9"/>
        <v>1</v>
      </c>
      <c r="AK33" s="26">
        <f t="shared" si="10"/>
        <v>1</v>
      </c>
      <c r="AL33" s="26">
        <f t="shared" si="11"/>
        <v>0</v>
      </c>
      <c r="AM33" s="5"/>
      <c r="AN33" s="4" t="s">
        <v>36</v>
      </c>
      <c r="AO33" s="4">
        <v>22</v>
      </c>
      <c r="AP33" s="4">
        <v>736.5</v>
      </c>
      <c r="AQ33" s="4" t="s">
        <v>62</v>
      </c>
      <c r="AR33" s="8"/>
      <c r="AS33" s="3">
        <f t="shared" si="12"/>
        <v>676.5</v>
      </c>
      <c r="AT33" s="3">
        <f t="shared" si="13"/>
        <v>12.275</v>
      </c>
      <c r="AU33" s="3"/>
      <c r="AV33" s="109">
        <f t="shared" si="14"/>
        <v>0</v>
      </c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</row>
    <row r="34" spans="1:114" s="12" customFormat="1" x14ac:dyDescent="0.2">
      <c r="A34" s="71">
        <v>42835.601585428245</v>
      </c>
      <c r="B34" s="72">
        <v>4</v>
      </c>
      <c r="C34" s="73" t="s">
        <v>20</v>
      </c>
      <c r="D34" s="73" t="s">
        <v>21</v>
      </c>
      <c r="E34" s="37" t="s">
        <v>116</v>
      </c>
      <c r="F34" s="4" t="s">
        <v>45</v>
      </c>
      <c r="G34" s="7" t="s">
        <v>23</v>
      </c>
      <c r="H34" s="4" t="s">
        <v>40</v>
      </c>
      <c r="I34" s="4" t="s">
        <v>51</v>
      </c>
      <c r="J34" s="7" t="s">
        <v>34</v>
      </c>
      <c r="K34" s="4" t="s">
        <v>52</v>
      </c>
      <c r="L34" s="4" t="s">
        <v>74</v>
      </c>
      <c r="M34" s="4" t="s">
        <v>29</v>
      </c>
      <c r="N34" s="4" t="s">
        <v>43</v>
      </c>
      <c r="O34" s="4" t="s">
        <v>31</v>
      </c>
      <c r="P34" s="8"/>
      <c r="Q34" s="38">
        <v>2</v>
      </c>
      <c r="R34" s="8"/>
      <c r="S34" s="4" t="s">
        <v>75</v>
      </c>
      <c r="T34" s="8"/>
      <c r="U34" s="7" t="s">
        <v>22</v>
      </c>
      <c r="V34" s="2" t="s">
        <v>39</v>
      </c>
      <c r="W34" s="7" t="s">
        <v>46</v>
      </c>
      <c r="X34" s="2" t="s">
        <v>51</v>
      </c>
      <c r="Y34" s="2" t="s">
        <v>67</v>
      </c>
      <c r="Z34" s="2" t="s">
        <v>52</v>
      </c>
      <c r="AA34" s="2" t="s">
        <v>74</v>
      </c>
      <c r="AB34" s="2" t="s">
        <v>42</v>
      </c>
      <c r="AC34" s="4" t="s">
        <v>76</v>
      </c>
      <c r="AD34" s="2" t="s">
        <v>31</v>
      </c>
      <c r="AE34" s="8"/>
      <c r="AF34" s="38">
        <v>2</v>
      </c>
      <c r="AG34" s="5"/>
      <c r="AH34" s="22" t="s">
        <v>75</v>
      </c>
      <c r="AI34" s="5"/>
      <c r="AJ34" s="26">
        <f t="shared" si="9"/>
        <v>0.2</v>
      </c>
      <c r="AK34" s="26">
        <f t="shared" si="10"/>
        <v>0.2</v>
      </c>
      <c r="AL34" s="26">
        <f t="shared" si="11"/>
        <v>0</v>
      </c>
      <c r="AM34" s="5"/>
      <c r="AN34" s="4" t="s">
        <v>36</v>
      </c>
      <c r="AO34" s="4">
        <v>7</v>
      </c>
      <c r="AP34" s="4">
        <v>599</v>
      </c>
      <c r="AQ34" s="4" t="s">
        <v>37</v>
      </c>
      <c r="AR34" s="8"/>
      <c r="AS34" s="3">
        <f t="shared" si="12"/>
        <v>539</v>
      </c>
      <c r="AT34" s="3">
        <f t="shared" si="13"/>
        <v>9.9833333333333325</v>
      </c>
      <c r="AU34" s="3"/>
      <c r="AV34" s="109">
        <f t="shared" si="14"/>
        <v>0</v>
      </c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</row>
    <row r="35" spans="1:114" s="12" customFormat="1" x14ac:dyDescent="0.2">
      <c r="A35" s="71">
        <v>42835.721539409722</v>
      </c>
      <c r="B35" s="72">
        <v>12</v>
      </c>
      <c r="C35" s="73" t="s">
        <v>20</v>
      </c>
      <c r="D35" s="73" t="s">
        <v>21</v>
      </c>
      <c r="E35" s="37" t="s">
        <v>122</v>
      </c>
      <c r="F35" s="7" t="s">
        <v>22</v>
      </c>
      <c r="G35" s="7" t="s">
        <v>23</v>
      </c>
      <c r="H35" s="4" t="s">
        <v>40</v>
      </c>
      <c r="I35" s="4" t="s">
        <v>51</v>
      </c>
      <c r="J35" s="7" t="s">
        <v>34</v>
      </c>
      <c r="K35" s="4" t="s">
        <v>52</v>
      </c>
      <c r="L35" s="7" t="s">
        <v>71</v>
      </c>
      <c r="M35" s="4" t="s">
        <v>29</v>
      </c>
      <c r="N35" s="9" t="s">
        <v>53</v>
      </c>
      <c r="O35" s="4" t="s">
        <v>81</v>
      </c>
      <c r="P35" s="8"/>
      <c r="Q35" s="38">
        <v>5</v>
      </c>
      <c r="R35" s="8"/>
      <c r="S35" s="4" t="s">
        <v>83</v>
      </c>
      <c r="T35" s="8"/>
      <c r="U35" s="7" t="s">
        <v>22</v>
      </c>
      <c r="V35" s="2" t="s">
        <v>60</v>
      </c>
      <c r="W35" s="2" t="s">
        <v>40</v>
      </c>
      <c r="X35" s="7" t="s">
        <v>25</v>
      </c>
      <c r="Y35" s="7" t="s">
        <v>34</v>
      </c>
      <c r="Z35" s="2" t="s">
        <v>57</v>
      </c>
      <c r="AA35" s="7" t="s">
        <v>28</v>
      </c>
      <c r="AB35" s="7" t="s">
        <v>48</v>
      </c>
      <c r="AC35" s="7" t="s">
        <v>53</v>
      </c>
      <c r="AD35" s="7" t="s">
        <v>49</v>
      </c>
      <c r="AE35" s="8"/>
      <c r="AF35" s="38">
        <v>7</v>
      </c>
      <c r="AG35" s="5"/>
      <c r="AH35" s="22" t="s">
        <v>111</v>
      </c>
      <c r="AI35" s="5"/>
      <c r="AJ35" s="26">
        <f t="shared" si="9"/>
        <v>0.5</v>
      </c>
      <c r="AK35" s="26">
        <f t="shared" si="10"/>
        <v>0.7</v>
      </c>
      <c r="AL35" s="26">
        <f t="shared" si="11"/>
        <v>0.19999999999999996</v>
      </c>
      <c r="AM35" s="5"/>
      <c r="AN35" s="4" t="s">
        <v>36</v>
      </c>
      <c r="AO35" s="4">
        <v>24</v>
      </c>
      <c r="AP35" s="4">
        <v>1059</v>
      </c>
      <c r="AQ35" s="4" t="s">
        <v>37</v>
      </c>
      <c r="AR35" s="8"/>
      <c r="AS35" s="3">
        <f t="shared" si="12"/>
        <v>999</v>
      </c>
      <c r="AT35" s="3">
        <f t="shared" si="13"/>
        <v>17.649999999999999</v>
      </c>
      <c r="AU35" s="3"/>
      <c r="AV35" s="109">
        <f t="shared" si="14"/>
        <v>1.8885741265344661E-4</v>
      </c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</row>
    <row r="36" spans="1:114" s="15" customFormat="1" x14ac:dyDescent="0.2">
      <c r="A36" s="17"/>
      <c r="B36" s="18"/>
      <c r="C36" s="16"/>
      <c r="D36" s="16"/>
      <c r="E36" s="44"/>
      <c r="F36" s="16"/>
      <c r="G36" s="16"/>
      <c r="H36" s="16"/>
      <c r="I36" s="16"/>
      <c r="J36" s="16"/>
      <c r="K36" s="16"/>
      <c r="L36" s="16"/>
      <c r="M36" s="16"/>
      <c r="N36" s="16"/>
      <c r="O36" s="16"/>
      <c r="Q36" s="46"/>
      <c r="S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F36" s="46"/>
      <c r="AG36" s="16"/>
      <c r="AH36" s="16"/>
      <c r="AI36" s="46" t="s">
        <v>126</v>
      </c>
      <c r="AJ36" s="43">
        <f>AVERAGE(AJ26:AJ35)</f>
        <v>0.5</v>
      </c>
      <c r="AK36" s="43">
        <f>AVERAGE(AK26:AK35)</f>
        <v>0.71</v>
      </c>
      <c r="AL36" s="43">
        <f>AVERAGE(AL26:AL35)</f>
        <v>0.20999999999999996</v>
      </c>
      <c r="AM36" s="16"/>
      <c r="AR36" s="8"/>
      <c r="AV36" s="107">
        <f>AVERAGE(AV26:AV35)</f>
        <v>2.7213271793435337E-4</v>
      </c>
    </row>
    <row r="37" spans="1:114" s="8" customFormat="1" x14ac:dyDescent="0.2">
      <c r="A37" s="5"/>
      <c r="B37" s="5"/>
      <c r="C37" s="5"/>
      <c r="D37" s="5"/>
      <c r="E37" s="36" t="s">
        <v>125</v>
      </c>
      <c r="AI37" s="5"/>
    </row>
    <row r="38" spans="1:114" s="12" customForma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>
        <v>6</v>
      </c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</row>
    <row r="39" spans="1:114" s="12" customForma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>
        <v>3</v>
      </c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</row>
    <row r="40" spans="1:114" s="12" customForma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>
        <v>7</v>
      </c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</row>
    <row r="41" spans="1:114" s="12" customForma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</row>
    <row r="42" spans="1:114" s="12" customForma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</row>
    <row r="43" spans="1:114" s="12" customForma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</row>
    <row r="44" spans="1:114" s="12" customForma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</row>
    <row r="45" spans="1:114" s="12" customForma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</row>
    <row r="46" spans="1:114" s="12" customForma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</row>
    <row r="47" spans="1:114" s="12" customForma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</row>
    <row r="48" spans="1:114" s="12" customForma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</row>
    <row r="49" spans="1:114" s="12" customForma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</row>
    <row r="50" spans="1:114" s="12" customForma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</row>
    <row r="51" spans="1:114" s="12" customForma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</row>
    <row r="52" spans="1:114" s="12" customForma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</row>
    <row r="53" spans="1:114" s="12" customForma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</row>
    <row r="54" spans="1:114" s="12" customForma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</row>
    <row r="55" spans="1:114" s="12" customForma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</row>
    <row r="56" spans="1:114" s="12" customForma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</row>
    <row r="57" spans="1:114" s="12" customForma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</row>
    <row r="58" spans="1:114" s="12" customForma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</row>
    <row r="59" spans="1:114" s="12" customForma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</row>
    <row r="60" spans="1:114" s="12" customForma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</row>
    <row r="61" spans="1:114" s="12" customForma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</row>
    <row r="62" spans="1:114" s="12" customForma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</row>
    <row r="63" spans="1:114" s="12" customForma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</row>
    <row r="64" spans="1:114" s="12" customForma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</row>
    <row r="65" spans="1:114" s="12" customForma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</row>
    <row r="66" spans="1:11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</row>
    <row r="67" spans="1:114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</row>
    <row r="68" spans="1:114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</row>
    <row r="69" spans="1:11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</row>
    <row r="70" spans="1:114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</row>
    <row r="71" spans="1:114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</row>
    <row r="72" spans="1:114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</row>
    <row r="73" spans="1:114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</row>
    <row r="74" spans="1:114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</row>
    <row r="75" spans="1:11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</row>
    <row r="76" spans="1:114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</row>
    <row r="77" spans="1:11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</row>
    <row r="78" spans="1:114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</row>
    <row r="79" spans="1:11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</row>
    <row r="80" spans="1:11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</row>
    <row r="81" spans="1:11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</row>
    <row r="82" spans="1:11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</row>
    <row r="83" spans="1:114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</row>
    <row r="84" spans="1:114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</row>
    <row r="85" spans="1:114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</row>
    <row r="86" spans="1:114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</row>
    <row r="87" spans="1:114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</row>
    <row r="88" spans="1:114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</row>
    <row r="89" spans="1:114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</row>
    <row r="90" spans="1:114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</row>
    <row r="91" spans="1:114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</row>
    <row r="92" spans="1:114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</row>
    <row r="93" spans="1:114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</row>
    <row r="94" spans="1:114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</row>
    <row r="95" spans="1:114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</row>
    <row r="96" spans="1:114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</row>
    <row r="97" spans="1:114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</row>
    <row r="98" spans="1:114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</row>
    <row r="99" spans="1:114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</row>
    <row r="100" spans="1:114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</row>
    <row r="101" spans="1:114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</row>
    <row r="102" spans="1:114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</row>
    <row r="103" spans="1:114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</row>
    <row r="104" spans="1:114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</row>
    <row r="105" spans="1:114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</row>
    <row r="106" spans="1:114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</row>
    <row r="107" spans="1:114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</row>
    <row r="108" spans="1:114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</row>
    <row r="109" spans="1:114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</row>
    <row r="110" spans="1:114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</row>
    <row r="111" spans="1:114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</row>
    <row r="112" spans="1:114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</row>
    <row r="113" spans="1:114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</row>
    <row r="114" spans="1:114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</row>
    <row r="115" spans="1:114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</row>
    <row r="116" spans="1:114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</row>
    <row r="117" spans="1:114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1:114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1:114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1:114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1:114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1:114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1:114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1:114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1:114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1:114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1:114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1:114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1:4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1:4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1:4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1:4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1:4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1:4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1:4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1:4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1:4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1:4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1:4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1:4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1:4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1:4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1:4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1:4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1:4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1:4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1:4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1:4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1:4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1:4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1:4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1:4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1:4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1:4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1:4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1:4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1:4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1:4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1:4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1:4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1:4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1:4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1:4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1:4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1:4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1:4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1:4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1:4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1:4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1:4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1:4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1:4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1:4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1:4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1:4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1:4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1:4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1:4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1:4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1:4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1:4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1:4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1:4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1:4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1:4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1:4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1:4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1:4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1:4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1:4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1:4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1:4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1:4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1:4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1:4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1:4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1:4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1:4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1:4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1:4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1:4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1:4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1:4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1:4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1:4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1:4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1:4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1:4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1:4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spans="1:4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spans="1:4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spans="1:4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spans="1:4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spans="1:4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spans="1:4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spans="1:4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spans="1:4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spans="1:4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spans="1:4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spans="1:4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spans="1:4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spans="1:4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spans="1:4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spans="1:4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spans="1:4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spans="1:4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spans="1:4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spans="1:4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spans="1:4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spans="1:4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 spans="1:4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spans="1:4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spans="1:4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 spans="1:4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spans="1:4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spans="1:4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spans="1:4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 spans="1:4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spans="1:4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spans="1:4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1:4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spans="1:4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1:4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spans="1:4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spans="1:4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spans="1:4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 spans="1:4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 spans="1:4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spans="1:4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spans="1:4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spans="1:4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spans="1:4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spans="1:4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1:4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 spans="1:4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spans="1:4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spans="1:4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spans="1:4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</row>
    <row r="259" spans="1:4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</row>
    <row r="260" spans="1:4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</row>
    <row r="261" spans="1:4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</row>
    <row r="262" spans="1:4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</row>
    <row r="263" spans="1:4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</row>
    <row r="264" spans="1:4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</row>
    <row r="265" spans="1:4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</row>
    <row r="266" spans="1:4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</row>
    <row r="267" spans="1:4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</row>
    <row r="268" spans="1:4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</row>
    <row r="269" spans="1:4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</row>
    <row r="270" spans="1:4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</row>
    <row r="271" spans="1:4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</row>
    <row r="272" spans="1:4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</row>
    <row r="273" spans="1:4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</row>
    <row r="274" spans="1:4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</row>
    <row r="275" spans="1:4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</row>
    <row r="276" spans="1:4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</row>
    <row r="277" spans="1:4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</row>
    <row r="278" spans="1:4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</row>
    <row r="279" spans="1:4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</row>
    <row r="280" spans="1:4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</row>
    <row r="281" spans="1:4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</row>
    <row r="282" spans="1:4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</row>
    <row r="283" spans="1:4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</row>
    <row r="284" spans="1:4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</row>
    <row r="285" spans="1:4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</row>
    <row r="286" spans="1:4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</row>
    <row r="287" spans="1:4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</row>
    <row r="288" spans="1:4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</row>
    <row r="289" spans="1:4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</row>
    <row r="290" spans="1:4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</row>
    <row r="291" spans="1:4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</row>
    <row r="292" spans="1:4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</row>
    <row r="293" spans="1:4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</row>
    <row r="294" spans="1:4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</row>
    <row r="295" spans="1:4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</row>
    <row r="296" spans="1:4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</row>
    <row r="297" spans="1:4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</row>
    <row r="298" spans="1:4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</row>
    <row r="299" spans="1:4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</row>
    <row r="300" spans="1:4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</row>
    <row r="301" spans="1:4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</row>
    <row r="302" spans="1:4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</row>
    <row r="303" spans="1:4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</row>
    <row r="304" spans="1:4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</row>
    <row r="305" spans="1:4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</row>
    <row r="306" spans="1:4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</row>
    <row r="307" spans="1:4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</row>
    <row r="308" spans="1:4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</row>
    <row r="309" spans="1:4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</row>
    <row r="310" spans="1:4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</row>
    <row r="311" spans="1:4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</row>
    <row r="312" spans="1:4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</row>
    <row r="313" spans="1:4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</row>
    <row r="314" spans="1:4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</row>
    <row r="315" spans="1:4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</row>
    <row r="316" spans="1:4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</row>
    <row r="317" spans="1:4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</row>
    <row r="318" spans="1:4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</row>
    <row r="319" spans="1:4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</row>
    <row r="320" spans="1:4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</row>
    <row r="321" spans="1:4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</row>
    <row r="322" spans="1:4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</row>
    <row r="323" spans="1:4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</row>
    <row r="324" spans="1:4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</row>
    <row r="325" spans="1:4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</row>
    <row r="326" spans="1:4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</row>
    <row r="327" spans="1:4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</row>
    <row r="328" spans="1:4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</row>
    <row r="329" spans="1:4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</row>
    <row r="330" spans="1:4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</row>
    <row r="331" spans="1:4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</row>
    <row r="332" spans="1:4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</row>
    <row r="333" spans="1:4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</row>
    <row r="334" spans="1:4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</row>
    <row r="335" spans="1:4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</row>
    <row r="336" spans="1:4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</row>
    <row r="337" spans="1:4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</row>
    <row r="338" spans="1:4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</row>
    <row r="339" spans="1:4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</row>
    <row r="340" spans="1:4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</row>
    <row r="341" spans="1:4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</row>
    <row r="342" spans="1:4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</row>
    <row r="343" spans="1:4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</row>
    <row r="344" spans="1:4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</row>
    <row r="345" spans="1:4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</row>
    <row r="346" spans="1:4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</row>
    <row r="347" spans="1:4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</row>
    <row r="348" spans="1:4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</row>
    <row r="349" spans="1:4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</row>
    <row r="350" spans="1:4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</row>
    <row r="351" spans="1:4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</row>
    <row r="352" spans="1:4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</row>
    <row r="353" spans="1:4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</row>
    <row r="354" spans="1:4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</row>
    <row r="355" spans="1:4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</row>
    <row r="356" spans="1:4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</row>
    <row r="357" spans="1:4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</row>
    <row r="358" spans="1:4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</row>
    <row r="359" spans="1:4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</row>
    <row r="360" spans="1:4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</row>
    <row r="361" spans="1:4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</row>
    <row r="362" spans="1:4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</row>
    <row r="363" spans="1:4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</row>
    <row r="364" spans="1:4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</row>
    <row r="365" spans="1:4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</row>
    <row r="366" spans="1:4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</row>
    <row r="367" spans="1:4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</row>
    <row r="368" spans="1:4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</row>
    <row r="369" spans="1:4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</row>
    <row r="370" spans="1:4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</row>
    <row r="371" spans="1:4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</row>
    <row r="372" spans="1:4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</row>
    <row r="373" spans="1:4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</row>
    <row r="374" spans="1:4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</row>
    <row r="375" spans="1:4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</row>
    <row r="376" spans="1:4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</row>
    <row r="377" spans="1:4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</row>
    <row r="378" spans="1:4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</row>
    <row r="379" spans="1:4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</row>
    <row r="380" spans="1:4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</row>
    <row r="381" spans="1:4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</row>
    <row r="382" spans="1:4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</row>
    <row r="383" spans="1:4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</row>
    <row r="384" spans="1:4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</row>
    <row r="385" spans="1:4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</row>
    <row r="386" spans="1:4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</row>
    <row r="387" spans="1:4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</row>
    <row r="388" spans="1:4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</row>
    <row r="389" spans="1:4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</row>
    <row r="390" spans="1:4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</row>
    <row r="391" spans="1:4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</row>
    <row r="392" spans="1:4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</row>
    <row r="393" spans="1:4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</row>
    <row r="394" spans="1:4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</row>
    <row r="395" spans="1:4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</row>
    <row r="396" spans="1:4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</row>
    <row r="397" spans="1:4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</row>
  </sheetData>
  <pageMargins left="0.7" right="0.7" top="0.75" bottom="0.75" header="0.3" footer="0.3"/>
  <pageSetup paperSize="9" scale="1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R46"/>
  <sheetViews>
    <sheetView topLeftCell="AF3" workbookViewId="0">
      <selection activeCell="AO45" sqref="AO45"/>
    </sheetView>
  </sheetViews>
  <sheetFormatPr defaultRowHeight="12.75" x14ac:dyDescent="0.2"/>
  <cols>
    <col min="1" max="1" width="17" bestFit="1" customWidth="1"/>
    <col min="2" max="2" width="11" bestFit="1" customWidth="1"/>
    <col min="3" max="3" width="21.28515625" bestFit="1" customWidth="1"/>
    <col min="4" max="4" width="19.42578125" bestFit="1" customWidth="1"/>
    <col min="5" max="5" width="11" customWidth="1"/>
    <col min="6" max="6" width="39.28515625" customWidth="1"/>
    <col min="7" max="7" width="44.42578125" customWidth="1"/>
    <col min="8" max="8" width="42.85546875" customWidth="1"/>
    <col min="9" max="9" width="65.28515625" customWidth="1"/>
    <col min="10" max="10" width="75.7109375" customWidth="1"/>
    <col min="11" max="11" width="39.85546875" customWidth="1"/>
    <col min="12" max="12" width="48.7109375" customWidth="1"/>
    <col min="13" max="13" width="53.7109375" customWidth="1"/>
    <col min="14" max="14" width="25.42578125" customWidth="1"/>
    <col min="15" max="15" width="37.28515625" customWidth="1"/>
    <col min="16" max="16" width="11" customWidth="1"/>
    <col min="17" max="17" width="14" customWidth="1"/>
    <col min="18" max="18" width="11" customWidth="1"/>
    <col min="19" max="19" width="52.140625" customWidth="1"/>
    <col min="20" max="20" width="11" customWidth="1"/>
    <col min="21" max="21" width="39.28515625" customWidth="1"/>
    <col min="22" max="22" width="44.42578125" customWidth="1"/>
    <col min="23" max="23" width="42.85546875" customWidth="1"/>
    <col min="24" max="24" width="65.28515625" customWidth="1"/>
    <col min="25" max="25" width="75.7109375" customWidth="1"/>
    <col min="26" max="26" width="39.85546875" customWidth="1"/>
    <col min="27" max="27" width="48.7109375" customWidth="1"/>
    <col min="28" max="28" width="53.140625" customWidth="1"/>
    <col min="29" max="29" width="25.42578125" customWidth="1"/>
    <col min="30" max="30" width="37.28515625" customWidth="1"/>
    <col min="31" max="31" width="9.140625" customWidth="1"/>
    <col min="32" max="32" width="11.85546875" customWidth="1"/>
    <col min="33" max="33" width="9.140625" customWidth="1"/>
    <col min="34" max="34" width="55.85546875" customWidth="1"/>
    <col min="35" max="35" width="4.5703125" customWidth="1"/>
    <col min="36" max="36" width="7.7109375" customWidth="1"/>
    <col min="37" max="37" width="11.85546875" customWidth="1"/>
    <col min="38" max="38" width="9.85546875" customWidth="1"/>
    <col min="39" max="39" width="9.140625" customWidth="1"/>
    <col min="40" max="40" width="35.28515625" bestFit="1" customWidth="1"/>
    <col min="41" max="41" width="41" bestFit="1" customWidth="1"/>
    <col min="42" max="42" width="37" bestFit="1" customWidth="1"/>
    <col min="43" max="43" width="40.28515625" bestFit="1" customWidth="1"/>
  </cols>
  <sheetData>
    <row r="1" spans="1:44" ht="15" x14ac:dyDescent="0.2">
      <c r="A1" s="28" t="s">
        <v>0</v>
      </c>
      <c r="B1" s="28" t="s">
        <v>1</v>
      </c>
      <c r="C1" s="30" t="s">
        <v>2</v>
      </c>
      <c r="D1" s="30" t="s">
        <v>3</v>
      </c>
      <c r="E1" s="30"/>
      <c r="F1" s="29" t="s">
        <v>4</v>
      </c>
      <c r="G1" s="30" t="s">
        <v>5</v>
      </c>
      <c r="H1" s="30" t="s">
        <v>6</v>
      </c>
      <c r="I1" s="30" t="s">
        <v>7</v>
      </c>
      <c r="J1" s="29" t="s">
        <v>8</v>
      </c>
      <c r="K1" s="29" t="s">
        <v>9</v>
      </c>
      <c r="L1" s="29" t="s">
        <v>10</v>
      </c>
      <c r="M1" s="30" t="s">
        <v>11</v>
      </c>
      <c r="N1" s="30" t="s">
        <v>12</v>
      </c>
      <c r="O1" s="30" t="s">
        <v>13</v>
      </c>
      <c r="P1" s="30"/>
      <c r="Q1" s="30" t="s">
        <v>112</v>
      </c>
      <c r="R1" s="31"/>
      <c r="S1" s="31" t="s">
        <v>14</v>
      </c>
      <c r="T1" s="31"/>
      <c r="U1" s="32" t="s">
        <v>4</v>
      </c>
      <c r="V1" s="33" t="s">
        <v>5</v>
      </c>
      <c r="W1" s="33" t="s">
        <v>6</v>
      </c>
      <c r="X1" s="33" t="s">
        <v>7</v>
      </c>
      <c r="Y1" s="32" t="s">
        <v>8</v>
      </c>
      <c r="Z1" s="32" t="s">
        <v>9</v>
      </c>
      <c r="AA1" s="32" t="s">
        <v>10</v>
      </c>
      <c r="AB1" s="33" t="s">
        <v>11</v>
      </c>
      <c r="AC1" s="33" t="s">
        <v>12</v>
      </c>
      <c r="AD1" s="33" t="s">
        <v>13</v>
      </c>
      <c r="AE1" s="33"/>
      <c r="AF1" s="33" t="s">
        <v>113</v>
      </c>
      <c r="AG1" s="33"/>
      <c r="AH1" s="32" t="s">
        <v>15</v>
      </c>
      <c r="AI1" s="32"/>
      <c r="AJ1" s="32" t="s">
        <v>115</v>
      </c>
      <c r="AK1" s="32" t="s">
        <v>113</v>
      </c>
      <c r="AL1" s="32" t="s">
        <v>114</v>
      </c>
      <c r="AM1" s="32"/>
      <c r="AN1" s="31" t="s">
        <v>16</v>
      </c>
      <c r="AO1" s="31" t="s">
        <v>17</v>
      </c>
      <c r="AP1" s="31" t="s">
        <v>18</v>
      </c>
      <c r="AQ1" s="34" t="s">
        <v>19</v>
      </c>
      <c r="AR1" s="28"/>
    </row>
    <row r="2" spans="1:44" x14ac:dyDescent="0.2">
      <c r="A2" s="71">
        <v>42799.004144351857</v>
      </c>
      <c r="B2" s="72">
        <v>8</v>
      </c>
      <c r="C2" s="73" t="s">
        <v>20</v>
      </c>
      <c r="D2" s="73" t="s">
        <v>21</v>
      </c>
      <c r="E2" s="37" t="s">
        <v>150</v>
      </c>
      <c r="F2" s="4" t="s">
        <v>45</v>
      </c>
      <c r="G2" s="7" t="s">
        <v>23</v>
      </c>
      <c r="H2" s="4" t="s">
        <v>24</v>
      </c>
      <c r="I2" s="7" t="s">
        <v>25</v>
      </c>
      <c r="J2" s="7" t="s">
        <v>34</v>
      </c>
      <c r="K2" s="4" t="s">
        <v>52</v>
      </c>
      <c r="L2" s="4" t="s">
        <v>74</v>
      </c>
      <c r="M2" s="7" t="s">
        <v>58</v>
      </c>
      <c r="N2" s="4" t="s">
        <v>30</v>
      </c>
      <c r="O2" s="4" t="s">
        <v>81</v>
      </c>
      <c r="P2" s="5"/>
      <c r="Q2" s="4">
        <v>4</v>
      </c>
      <c r="R2" s="5"/>
      <c r="S2" s="22" t="s">
        <v>83</v>
      </c>
      <c r="T2" s="5"/>
      <c r="U2" s="2" t="s">
        <v>45</v>
      </c>
      <c r="V2" s="2" t="s">
        <v>60</v>
      </c>
      <c r="W2" s="9" t="s">
        <v>46</v>
      </c>
      <c r="X2" s="9" t="s">
        <v>25</v>
      </c>
      <c r="Y2" s="9" t="s">
        <v>34</v>
      </c>
      <c r="Z2" s="2" t="s">
        <v>52</v>
      </c>
      <c r="AA2" s="2" t="s">
        <v>74</v>
      </c>
      <c r="AB2" s="9" t="s">
        <v>48</v>
      </c>
      <c r="AC2" s="2" t="s">
        <v>30</v>
      </c>
      <c r="AD2" s="2" t="s">
        <v>31</v>
      </c>
      <c r="AE2" s="5"/>
      <c r="AF2" s="4">
        <v>4</v>
      </c>
      <c r="AG2" s="5"/>
      <c r="AH2" s="22" t="s">
        <v>98</v>
      </c>
      <c r="AI2" s="5"/>
      <c r="AJ2" s="26">
        <f t="shared" ref="AJ2:AJ10" si="0">(Q2/10)</f>
        <v>0.4</v>
      </c>
      <c r="AK2" s="26">
        <f t="shared" ref="AK2:AK10" si="1">AF2/10</f>
        <v>0.4</v>
      </c>
      <c r="AL2" s="26">
        <f t="shared" ref="AL2:AL10" si="2">AK2-AJ2</f>
        <v>0</v>
      </c>
      <c r="AM2" s="5"/>
      <c r="AN2" s="6" t="s">
        <v>99</v>
      </c>
      <c r="AO2" s="6">
        <v>25</v>
      </c>
      <c r="AP2" s="6">
        <v>775</v>
      </c>
      <c r="AQ2" s="6" t="s">
        <v>37</v>
      </c>
      <c r="AR2" s="8"/>
    </row>
    <row r="3" spans="1:44" x14ac:dyDescent="0.2">
      <c r="A3" s="71">
        <v>42812.668574467592</v>
      </c>
      <c r="B3" s="72">
        <v>10</v>
      </c>
      <c r="C3" s="73" t="s">
        <v>38</v>
      </c>
      <c r="D3" s="73" t="s">
        <v>21</v>
      </c>
      <c r="E3" s="37" t="s">
        <v>150</v>
      </c>
      <c r="F3" s="7" t="s">
        <v>22</v>
      </c>
      <c r="G3" s="7" t="s">
        <v>23</v>
      </c>
      <c r="H3" s="4" t="s">
        <v>66</v>
      </c>
      <c r="I3" s="4" t="s">
        <v>64</v>
      </c>
      <c r="J3" s="7" t="s">
        <v>34</v>
      </c>
      <c r="K3" s="4" t="s">
        <v>52</v>
      </c>
      <c r="L3" s="4" t="s">
        <v>74</v>
      </c>
      <c r="M3" s="4" t="s">
        <v>42</v>
      </c>
      <c r="N3" s="4" t="s">
        <v>43</v>
      </c>
      <c r="O3" s="4" t="s">
        <v>81</v>
      </c>
      <c r="P3" s="5"/>
      <c r="Q3" s="4">
        <v>3</v>
      </c>
      <c r="R3" s="5"/>
      <c r="S3" s="22" t="s">
        <v>83</v>
      </c>
      <c r="T3" s="5"/>
      <c r="U3" s="7" t="s">
        <v>22</v>
      </c>
      <c r="V3" s="9" t="s">
        <v>23</v>
      </c>
      <c r="W3" s="9" t="s">
        <v>46</v>
      </c>
      <c r="X3" s="2" t="s">
        <v>82</v>
      </c>
      <c r="Y3" s="2" t="s">
        <v>67</v>
      </c>
      <c r="Z3" s="9" t="s">
        <v>27</v>
      </c>
      <c r="AA3" s="9" t="s">
        <v>28</v>
      </c>
      <c r="AB3" s="9" t="s">
        <v>48</v>
      </c>
      <c r="AC3" s="2" t="s">
        <v>43</v>
      </c>
      <c r="AD3" s="9" t="s">
        <v>49</v>
      </c>
      <c r="AE3" s="5"/>
      <c r="AF3" s="4">
        <v>7</v>
      </c>
      <c r="AG3" s="5"/>
      <c r="AH3" s="22" t="s">
        <v>83</v>
      </c>
      <c r="AI3" s="5"/>
      <c r="AJ3" s="26">
        <f t="shared" si="0"/>
        <v>0.3</v>
      </c>
      <c r="AK3" s="26">
        <f t="shared" si="1"/>
        <v>0.7</v>
      </c>
      <c r="AL3" s="26">
        <f t="shared" si="2"/>
        <v>0.39999999999999997</v>
      </c>
      <c r="AM3" s="5"/>
      <c r="AN3" s="6" t="s">
        <v>99</v>
      </c>
      <c r="AO3" s="6">
        <v>13</v>
      </c>
      <c r="AP3" s="6">
        <v>403</v>
      </c>
      <c r="AQ3" s="6" t="s">
        <v>37</v>
      </c>
      <c r="AR3" s="8"/>
    </row>
    <row r="4" spans="1:44" x14ac:dyDescent="0.2">
      <c r="A4" s="71">
        <v>42812.686441180558</v>
      </c>
      <c r="B4" s="72">
        <v>10</v>
      </c>
      <c r="C4" s="73" t="s">
        <v>38</v>
      </c>
      <c r="D4" s="73" t="s">
        <v>21</v>
      </c>
      <c r="E4" s="37"/>
      <c r="F4" s="4" t="s">
        <v>45</v>
      </c>
      <c r="G4" s="4" t="s">
        <v>60</v>
      </c>
      <c r="H4" s="7" t="s">
        <v>46</v>
      </c>
      <c r="I4" s="4" t="s">
        <v>82</v>
      </c>
      <c r="J4" s="7" t="s">
        <v>34</v>
      </c>
      <c r="K4" s="4" t="s">
        <v>57</v>
      </c>
      <c r="L4" s="7" t="s">
        <v>71</v>
      </c>
      <c r="M4" s="7" t="s">
        <v>58</v>
      </c>
      <c r="N4" s="4" t="s">
        <v>43</v>
      </c>
      <c r="O4" s="4" t="s">
        <v>31</v>
      </c>
      <c r="P4" s="5"/>
      <c r="Q4" s="4">
        <v>4</v>
      </c>
      <c r="R4" s="5"/>
      <c r="S4" s="22" t="s">
        <v>100</v>
      </c>
      <c r="T4" s="5"/>
      <c r="U4" s="2" t="s">
        <v>45</v>
      </c>
      <c r="V4" s="9" t="s">
        <v>23</v>
      </c>
      <c r="W4" s="9" t="s">
        <v>46</v>
      </c>
      <c r="X4" s="2" t="s">
        <v>82</v>
      </c>
      <c r="Y4" s="2" t="s">
        <v>67</v>
      </c>
      <c r="Z4" s="9" t="s">
        <v>27</v>
      </c>
      <c r="AA4" s="9" t="s">
        <v>28</v>
      </c>
      <c r="AB4" s="9" t="s">
        <v>48</v>
      </c>
      <c r="AC4" s="2" t="s">
        <v>43</v>
      </c>
      <c r="AD4" s="9" t="s">
        <v>49</v>
      </c>
      <c r="AE4" s="5"/>
      <c r="AF4" s="4">
        <v>6</v>
      </c>
      <c r="AG4" s="5"/>
      <c r="AH4" s="22" t="s">
        <v>101</v>
      </c>
      <c r="AI4" s="5"/>
      <c r="AJ4" s="26">
        <f t="shared" si="0"/>
        <v>0.4</v>
      </c>
      <c r="AK4" s="26">
        <f t="shared" si="1"/>
        <v>0.6</v>
      </c>
      <c r="AL4" s="26">
        <f t="shared" si="2"/>
        <v>0.19999999999999996</v>
      </c>
      <c r="AM4" s="5"/>
      <c r="AN4" s="6" t="s">
        <v>99</v>
      </c>
      <c r="AO4" s="6">
        <v>17</v>
      </c>
      <c r="AP4" s="6">
        <v>405</v>
      </c>
      <c r="AQ4" s="6" t="s">
        <v>62</v>
      </c>
      <c r="AR4" s="8"/>
    </row>
    <row r="5" spans="1:44" x14ac:dyDescent="0.2">
      <c r="A5" s="71">
        <v>42816.832169837959</v>
      </c>
      <c r="B5" s="72">
        <v>16</v>
      </c>
      <c r="C5" s="73" t="s">
        <v>20</v>
      </c>
      <c r="D5" s="73" t="s">
        <v>21</v>
      </c>
      <c r="E5" s="37" t="s">
        <v>151</v>
      </c>
      <c r="F5" s="7" t="s">
        <v>22</v>
      </c>
      <c r="G5" s="7" t="s">
        <v>23</v>
      </c>
      <c r="H5" s="4" t="s">
        <v>24</v>
      </c>
      <c r="I5" s="7" t="s">
        <v>25</v>
      </c>
      <c r="J5" s="7" t="s">
        <v>34</v>
      </c>
      <c r="K5" s="4" t="s">
        <v>52</v>
      </c>
      <c r="L5" s="7" t="s">
        <v>71</v>
      </c>
      <c r="M5" s="4" t="s">
        <v>29</v>
      </c>
      <c r="N5" s="7" t="s">
        <v>53</v>
      </c>
      <c r="O5" s="7" t="s">
        <v>49</v>
      </c>
      <c r="P5" s="5"/>
      <c r="Q5" s="4">
        <v>7</v>
      </c>
      <c r="R5" s="5"/>
      <c r="S5" s="22" t="s">
        <v>102</v>
      </c>
      <c r="T5" s="5"/>
      <c r="U5" s="7" t="s">
        <v>22</v>
      </c>
      <c r="V5" s="9" t="s">
        <v>23</v>
      </c>
      <c r="W5" s="9" t="s">
        <v>46</v>
      </c>
      <c r="X5" s="9" t="s">
        <v>25</v>
      </c>
      <c r="Y5" s="9" t="s">
        <v>34</v>
      </c>
      <c r="Z5" s="2" t="s">
        <v>52</v>
      </c>
      <c r="AA5" s="9" t="s">
        <v>28</v>
      </c>
      <c r="AB5" s="9" t="s">
        <v>48</v>
      </c>
      <c r="AC5" s="9" t="s">
        <v>53</v>
      </c>
      <c r="AD5" s="9" t="s">
        <v>49</v>
      </c>
      <c r="AE5" s="5"/>
      <c r="AF5" s="4">
        <v>9</v>
      </c>
      <c r="AG5" s="5"/>
      <c r="AH5" s="22" t="s">
        <v>103</v>
      </c>
      <c r="AI5" s="5"/>
      <c r="AJ5" s="26">
        <f t="shared" si="0"/>
        <v>0.7</v>
      </c>
      <c r="AK5" s="26">
        <f t="shared" si="1"/>
        <v>0.9</v>
      </c>
      <c r="AL5" s="26">
        <f t="shared" si="2"/>
        <v>0.20000000000000007</v>
      </c>
      <c r="AM5" s="41"/>
      <c r="AN5" s="6" t="s">
        <v>99</v>
      </c>
      <c r="AO5" s="6">
        <v>22</v>
      </c>
      <c r="AP5" s="6">
        <v>580.36</v>
      </c>
      <c r="AQ5" s="6" t="s">
        <v>62</v>
      </c>
      <c r="AR5" s="8"/>
    </row>
    <row r="6" spans="1:44" x14ac:dyDescent="0.2">
      <c r="A6" s="71">
        <v>42820.654203067126</v>
      </c>
      <c r="B6" s="72">
        <v>20</v>
      </c>
      <c r="C6" s="73" t="s">
        <v>20</v>
      </c>
      <c r="D6" s="73" t="s">
        <v>21</v>
      </c>
      <c r="E6" s="37" t="s">
        <v>151</v>
      </c>
      <c r="F6" s="7" t="s">
        <v>22</v>
      </c>
      <c r="G6" s="7" t="s">
        <v>23</v>
      </c>
      <c r="H6" s="7" t="s">
        <v>46</v>
      </c>
      <c r="I6" s="7" t="s">
        <v>25</v>
      </c>
      <c r="J6" s="7" t="s">
        <v>34</v>
      </c>
      <c r="K6" s="7" t="s">
        <v>27</v>
      </c>
      <c r="L6" s="7" t="s">
        <v>71</v>
      </c>
      <c r="M6" s="7" t="s">
        <v>58</v>
      </c>
      <c r="N6" s="7" t="s">
        <v>53</v>
      </c>
      <c r="O6" s="7" t="s">
        <v>49</v>
      </c>
      <c r="P6" s="5"/>
      <c r="Q6" s="4">
        <v>10</v>
      </c>
      <c r="R6" s="5"/>
      <c r="S6" s="22" t="s">
        <v>104</v>
      </c>
      <c r="T6" s="5"/>
      <c r="U6" s="7" t="s">
        <v>22</v>
      </c>
      <c r="V6" s="9" t="s">
        <v>23</v>
      </c>
      <c r="W6" s="9" t="s">
        <v>46</v>
      </c>
      <c r="X6" s="9" t="s">
        <v>25</v>
      </c>
      <c r="Y6" s="9" t="s">
        <v>34</v>
      </c>
      <c r="Z6" s="9" t="s">
        <v>27</v>
      </c>
      <c r="AA6" s="9" t="s">
        <v>28</v>
      </c>
      <c r="AB6" s="9" t="s">
        <v>48</v>
      </c>
      <c r="AC6" s="9" t="s">
        <v>53</v>
      </c>
      <c r="AD6" s="9" t="s">
        <v>49</v>
      </c>
      <c r="AE6" s="5"/>
      <c r="AF6" s="4">
        <v>10</v>
      </c>
      <c r="AG6" s="5"/>
      <c r="AH6" s="22" t="s">
        <v>105</v>
      </c>
      <c r="AI6" s="5"/>
      <c r="AJ6" s="26">
        <f t="shared" si="0"/>
        <v>1</v>
      </c>
      <c r="AK6" s="26">
        <f t="shared" si="1"/>
        <v>1</v>
      </c>
      <c r="AL6" s="26">
        <f t="shared" si="2"/>
        <v>0</v>
      </c>
      <c r="AM6" s="5"/>
      <c r="AN6" s="6" t="s">
        <v>99</v>
      </c>
      <c r="AO6" s="6">
        <v>36</v>
      </c>
      <c r="AP6" s="6" t="s">
        <v>106</v>
      </c>
      <c r="AQ6" s="6" t="s">
        <v>62</v>
      </c>
      <c r="AR6" s="8"/>
    </row>
    <row r="7" spans="1:44" x14ac:dyDescent="0.2">
      <c r="A7" s="71">
        <v>42820.665434756942</v>
      </c>
      <c r="B7" s="72">
        <v>13</v>
      </c>
      <c r="C7" s="73" t="s">
        <v>20</v>
      </c>
      <c r="D7" s="73" t="s">
        <v>21</v>
      </c>
      <c r="E7" s="37" t="s">
        <v>151</v>
      </c>
      <c r="F7" s="7" t="s">
        <v>22</v>
      </c>
      <c r="G7" s="7" t="s">
        <v>23</v>
      </c>
      <c r="H7" s="4" t="s">
        <v>40</v>
      </c>
      <c r="I7" s="7" t="s">
        <v>25</v>
      </c>
      <c r="J7" s="7" t="s">
        <v>34</v>
      </c>
      <c r="K7" s="4" t="s">
        <v>52</v>
      </c>
      <c r="L7" s="7" t="s">
        <v>71</v>
      </c>
      <c r="M7" s="7" t="s">
        <v>58</v>
      </c>
      <c r="N7" s="4" t="s">
        <v>76</v>
      </c>
      <c r="O7" s="7" t="s">
        <v>49</v>
      </c>
      <c r="P7" s="5"/>
      <c r="Q7" s="4">
        <v>7</v>
      </c>
      <c r="R7" s="5"/>
      <c r="S7" s="22" t="s">
        <v>107</v>
      </c>
      <c r="T7" s="5"/>
      <c r="U7" s="7" t="s">
        <v>22</v>
      </c>
      <c r="V7" s="9" t="s">
        <v>23</v>
      </c>
      <c r="W7" s="9" t="s">
        <v>46</v>
      </c>
      <c r="X7" s="9" t="s">
        <v>25</v>
      </c>
      <c r="Y7" s="2" t="s">
        <v>26</v>
      </c>
      <c r="Z7" s="9" t="s">
        <v>27</v>
      </c>
      <c r="AA7" s="2" t="s">
        <v>74</v>
      </c>
      <c r="AB7" s="9" t="s">
        <v>48</v>
      </c>
      <c r="AC7" s="4" t="s">
        <v>76</v>
      </c>
      <c r="AD7" s="2" t="s">
        <v>31</v>
      </c>
      <c r="AE7" s="5"/>
      <c r="AF7" s="4">
        <v>6</v>
      </c>
      <c r="AG7" s="5"/>
      <c r="AH7" s="22" t="s">
        <v>108</v>
      </c>
      <c r="AI7" s="5"/>
      <c r="AJ7" s="26">
        <f t="shared" si="0"/>
        <v>0.7</v>
      </c>
      <c r="AK7" s="26">
        <f t="shared" si="1"/>
        <v>0.6</v>
      </c>
      <c r="AL7" s="26">
        <f t="shared" si="2"/>
        <v>-9.9999999999999978E-2</v>
      </c>
      <c r="AM7" s="5"/>
      <c r="AN7" s="6" t="s">
        <v>99</v>
      </c>
      <c r="AO7" s="6">
        <v>1</v>
      </c>
      <c r="AP7" s="6" t="s">
        <v>106</v>
      </c>
      <c r="AQ7" s="6" t="s">
        <v>62</v>
      </c>
      <c r="AR7" s="8"/>
    </row>
    <row r="8" spans="1:44" x14ac:dyDescent="0.2">
      <c r="A8" s="71">
        <v>42820.922412337968</v>
      </c>
      <c r="B8" s="72">
        <v>13</v>
      </c>
      <c r="C8" s="73" t="s">
        <v>20</v>
      </c>
      <c r="D8" s="73" t="s">
        <v>21</v>
      </c>
      <c r="E8" s="37" t="s">
        <v>151</v>
      </c>
      <c r="F8" s="7" t="s">
        <v>22</v>
      </c>
      <c r="G8" s="7" t="s">
        <v>23</v>
      </c>
      <c r="H8" s="7" t="s">
        <v>46</v>
      </c>
      <c r="I8" s="4" t="s">
        <v>64</v>
      </c>
      <c r="J8" s="7" t="s">
        <v>34</v>
      </c>
      <c r="K8" s="4" t="s">
        <v>95</v>
      </c>
      <c r="L8" s="7" t="s">
        <v>71</v>
      </c>
      <c r="M8" s="7" t="s">
        <v>58</v>
      </c>
      <c r="N8" s="7" t="s">
        <v>53</v>
      </c>
      <c r="O8" s="7" t="s">
        <v>49</v>
      </c>
      <c r="P8" s="5"/>
      <c r="Q8" s="4">
        <v>8</v>
      </c>
      <c r="R8" s="5"/>
      <c r="S8" s="22" t="s">
        <v>109</v>
      </c>
      <c r="T8" s="5"/>
      <c r="U8" s="2" t="s">
        <v>45</v>
      </c>
      <c r="V8" s="2" t="s">
        <v>60</v>
      </c>
      <c r="W8" s="2" t="s">
        <v>33</v>
      </c>
      <c r="X8" s="2" t="s">
        <v>64</v>
      </c>
      <c r="Y8" s="9" t="s">
        <v>34</v>
      </c>
      <c r="Z8" s="9" t="s">
        <v>27</v>
      </c>
      <c r="AA8" s="2" t="s">
        <v>41</v>
      </c>
      <c r="AB8" s="9" t="s">
        <v>48</v>
      </c>
      <c r="AC8" s="9" t="s">
        <v>53</v>
      </c>
      <c r="AD8" s="9" t="s">
        <v>49</v>
      </c>
      <c r="AE8" s="5"/>
      <c r="AF8" s="4">
        <v>5</v>
      </c>
      <c r="AG8" s="5"/>
      <c r="AH8" s="22" t="s">
        <v>110</v>
      </c>
      <c r="AI8" s="5"/>
      <c r="AJ8" s="26">
        <f t="shared" si="0"/>
        <v>0.8</v>
      </c>
      <c r="AK8" s="26">
        <f t="shared" si="1"/>
        <v>0.5</v>
      </c>
      <c r="AL8" s="26">
        <f t="shared" si="2"/>
        <v>-0.30000000000000004</v>
      </c>
      <c r="AM8" s="5"/>
      <c r="AN8" s="6" t="s">
        <v>99</v>
      </c>
      <c r="AO8" s="6">
        <v>5</v>
      </c>
      <c r="AP8" s="6">
        <v>304.08999999999997</v>
      </c>
      <c r="AQ8" s="6" t="s">
        <v>37</v>
      </c>
      <c r="AR8" s="8"/>
    </row>
    <row r="9" spans="1:44" x14ac:dyDescent="0.2">
      <c r="A9" s="71">
        <v>42827.856406446765</v>
      </c>
      <c r="B9" s="72">
        <v>8</v>
      </c>
      <c r="C9" s="73" t="s">
        <v>20</v>
      </c>
      <c r="D9" s="73" t="s">
        <v>21</v>
      </c>
      <c r="E9" s="37" t="s">
        <v>151</v>
      </c>
      <c r="F9" s="4" t="s">
        <v>45</v>
      </c>
      <c r="G9" s="4" t="s">
        <v>39</v>
      </c>
      <c r="H9" s="7" t="s">
        <v>46</v>
      </c>
      <c r="I9" s="4" t="s">
        <v>82</v>
      </c>
      <c r="J9" s="7" t="s">
        <v>34</v>
      </c>
      <c r="K9" s="4" t="s">
        <v>57</v>
      </c>
      <c r="L9" s="4" t="s">
        <v>74</v>
      </c>
      <c r="M9" s="4" t="s">
        <v>42</v>
      </c>
      <c r="N9" s="4" t="s">
        <v>43</v>
      </c>
      <c r="O9" s="4" t="s">
        <v>31</v>
      </c>
      <c r="P9" s="5"/>
      <c r="Q9" s="4">
        <v>2</v>
      </c>
      <c r="R9" s="5"/>
      <c r="S9" s="22" t="s">
        <v>59</v>
      </c>
      <c r="T9" s="5"/>
      <c r="U9" s="2" t="s">
        <v>92</v>
      </c>
      <c r="V9" s="9" t="s">
        <v>23</v>
      </c>
      <c r="W9" s="9" t="s">
        <v>46</v>
      </c>
      <c r="X9" s="9" t="s">
        <v>25</v>
      </c>
      <c r="Y9" s="2" t="s">
        <v>26</v>
      </c>
      <c r="Z9" s="9" t="s">
        <v>27</v>
      </c>
      <c r="AA9" s="2" t="s">
        <v>74</v>
      </c>
      <c r="AB9" s="9" t="s">
        <v>48</v>
      </c>
      <c r="AC9" s="4" t="s">
        <v>76</v>
      </c>
      <c r="AD9" s="9" t="s">
        <v>49</v>
      </c>
      <c r="AE9" s="5"/>
      <c r="AF9" s="4">
        <v>6</v>
      </c>
      <c r="AG9" s="5"/>
      <c r="AH9" s="22" t="s">
        <v>44</v>
      </c>
      <c r="AI9" s="5"/>
      <c r="AJ9" s="26">
        <f t="shared" si="0"/>
        <v>0.2</v>
      </c>
      <c r="AK9" s="26">
        <f t="shared" si="1"/>
        <v>0.6</v>
      </c>
      <c r="AL9" s="26">
        <f t="shared" si="2"/>
        <v>0.39999999999999997</v>
      </c>
      <c r="AM9" s="5"/>
      <c r="AN9" s="6" t="s">
        <v>99</v>
      </c>
      <c r="AO9" s="6">
        <v>11</v>
      </c>
      <c r="AP9" s="6">
        <v>460</v>
      </c>
      <c r="AQ9" s="6" t="s">
        <v>37</v>
      </c>
      <c r="AR9" s="8"/>
    </row>
    <row r="10" spans="1:44" x14ac:dyDescent="0.2">
      <c r="A10" s="71">
        <v>42812.792291261576</v>
      </c>
      <c r="B10" s="72">
        <v>19</v>
      </c>
      <c r="C10" s="73" t="s">
        <v>20</v>
      </c>
      <c r="D10" s="73" t="s">
        <v>21</v>
      </c>
      <c r="E10" s="37" t="s">
        <v>151</v>
      </c>
      <c r="F10" s="9" t="s">
        <v>22</v>
      </c>
      <c r="G10" s="9" t="s">
        <v>23</v>
      </c>
      <c r="H10" s="4" t="s">
        <v>24</v>
      </c>
      <c r="I10" s="9" t="s">
        <v>25</v>
      </c>
      <c r="J10" s="9" t="s">
        <v>34</v>
      </c>
      <c r="K10" s="9" t="s">
        <v>27</v>
      </c>
      <c r="L10" s="9" t="s">
        <v>71</v>
      </c>
      <c r="M10" s="9" t="s">
        <v>58</v>
      </c>
      <c r="N10" s="9" t="s">
        <v>53</v>
      </c>
      <c r="O10" s="9" t="s">
        <v>49</v>
      </c>
      <c r="P10" s="8"/>
      <c r="Q10" s="4">
        <v>9</v>
      </c>
      <c r="R10" s="8"/>
      <c r="S10" s="14" t="s">
        <v>90</v>
      </c>
      <c r="T10" s="8"/>
      <c r="U10" s="7" t="s">
        <v>22</v>
      </c>
      <c r="V10" s="7" t="s">
        <v>23</v>
      </c>
      <c r="W10" s="7" t="s">
        <v>46</v>
      </c>
      <c r="X10" s="7" t="s">
        <v>25</v>
      </c>
      <c r="Y10" s="7" t="s">
        <v>34</v>
      </c>
      <c r="Z10" s="7" t="s">
        <v>27</v>
      </c>
      <c r="AA10" s="7" t="s">
        <v>28</v>
      </c>
      <c r="AB10" s="7" t="s">
        <v>48</v>
      </c>
      <c r="AC10" s="7" t="s">
        <v>53</v>
      </c>
      <c r="AD10" s="7" t="s">
        <v>49</v>
      </c>
      <c r="AE10" s="8"/>
      <c r="AF10" s="4">
        <v>10</v>
      </c>
      <c r="AG10" s="5"/>
      <c r="AH10" s="22" t="s">
        <v>91</v>
      </c>
      <c r="AI10" s="5"/>
      <c r="AJ10" s="26">
        <f t="shared" si="0"/>
        <v>0.9</v>
      </c>
      <c r="AK10" s="26">
        <f t="shared" si="1"/>
        <v>1</v>
      </c>
      <c r="AL10" s="26">
        <f t="shared" si="2"/>
        <v>9.9999999999999978E-2</v>
      </c>
      <c r="AM10" s="8"/>
      <c r="AN10" s="6" t="s">
        <v>99</v>
      </c>
      <c r="AO10" s="4">
        <v>14</v>
      </c>
      <c r="AP10" s="4">
        <v>326.95999999999998</v>
      </c>
      <c r="AQ10" s="4" t="s">
        <v>62</v>
      </c>
      <c r="AR10" s="8"/>
    </row>
    <row r="11" spans="1:44" s="8" customFormat="1" x14ac:dyDescent="0.2">
      <c r="A11" s="102"/>
      <c r="B11" s="103"/>
      <c r="C11" s="5"/>
      <c r="D11" s="5"/>
      <c r="E11" s="37"/>
      <c r="F11" s="5"/>
      <c r="G11" s="5"/>
      <c r="H11" s="5"/>
      <c r="I11" s="5"/>
      <c r="J11" s="5"/>
      <c r="K11" s="5"/>
      <c r="L11" s="5"/>
      <c r="M11" s="5"/>
      <c r="N11" s="5"/>
      <c r="O11" s="5"/>
      <c r="Q11" s="5"/>
      <c r="S11" s="5"/>
      <c r="U11" s="5"/>
      <c r="V11" s="5"/>
      <c r="W11" s="5"/>
      <c r="X11" s="5"/>
      <c r="Y11" s="5"/>
      <c r="Z11" s="5"/>
      <c r="AA11" s="5"/>
      <c r="AB11" s="5"/>
      <c r="AC11" s="5"/>
      <c r="AD11" s="5"/>
      <c r="AF11" s="5"/>
      <c r="AG11" s="5"/>
      <c r="AH11" s="5"/>
      <c r="AI11" s="5"/>
      <c r="AJ11" s="104">
        <f>AVERAGE(AJ2:AJ10)</f>
        <v>0.60000000000000009</v>
      </c>
      <c r="AK11" s="104">
        <f t="shared" ref="AK11:AL11" si="3">AVERAGE(AK2:AK10)</f>
        <v>0.7</v>
      </c>
      <c r="AL11" s="104">
        <f t="shared" si="3"/>
        <v>9.9999999999999978E-2</v>
      </c>
      <c r="AN11" s="5"/>
      <c r="AO11" s="5"/>
      <c r="AP11" s="5"/>
      <c r="AQ11" s="5"/>
    </row>
    <row r="12" spans="1:44" s="8" customFormat="1" x14ac:dyDescent="0.2">
      <c r="A12" s="102"/>
      <c r="B12" s="103"/>
      <c r="C12" s="5"/>
      <c r="D12" s="5"/>
      <c r="E12" s="37"/>
      <c r="F12" s="5"/>
      <c r="G12" s="5"/>
      <c r="H12" s="5"/>
      <c r="I12" s="5"/>
      <c r="J12" s="5"/>
      <c r="K12" s="5"/>
      <c r="L12" s="5"/>
      <c r="M12" s="5"/>
      <c r="N12" s="5"/>
      <c r="O12" s="5"/>
      <c r="Q12" s="5"/>
      <c r="S12" s="5"/>
      <c r="U12" s="5"/>
      <c r="V12" s="5"/>
      <c r="W12" s="5"/>
      <c r="X12" s="5"/>
      <c r="Y12" s="5"/>
      <c r="Z12" s="5"/>
      <c r="AA12" s="5"/>
      <c r="AB12" s="5"/>
      <c r="AC12" s="5"/>
      <c r="AD12" s="5"/>
      <c r="AF12" s="5"/>
      <c r="AG12" s="5"/>
      <c r="AH12" s="5"/>
      <c r="AI12" s="5"/>
      <c r="AJ12" s="96"/>
      <c r="AK12" s="96"/>
      <c r="AL12" s="96"/>
      <c r="AN12" s="5"/>
      <c r="AO12" s="5"/>
      <c r="AP12" s="5"/>
      <c r="AQ12" s="5"/>
    </row>
    <row r="13" spans="1:44" x14ac:dyDescent="0.2">
      <c r="A13" s="71">
        <v>42791.665004513889</v>
      </c>
      <c r="B13" s="72">
        <v>13</v>
      </c>
      <c r="C13" s="73" t="s">
        <v>38</v>
      </c>
      <c r="D13" s="73" t="s">
        <v>21</v>
      </c>
      <c r="E13" s="37" t="s">
        <v>151</v>
      </c>
      <c r="F13" s="9" t="s">
        <v>22</v>
      </c>
      <c r="G13" s="4" t="s">
        <v>39</v>
      </c>
      <c r="H13" s="9" t="s">
        <v>46</v>
      </c>
      <c r="I13" s="4" t="s">
        <v>64</v>
      </c>
      <c r="J13" s="4" t="s">
        <v>26</v>
      </c>
      <c r="K13" s="9" t="s">
        <v>27</v>
      </c>
      <c r="L13" s="9" t="s">
        <v>28</v>
      </c>
      <c r="M13" s="9" t="s">
        <v>58</v>
      </c>
      <c r="N13" s="9" t="s">
        <v>53</v>
      </c>
      <c r="O13" s="9" t="s">
        <v>49</v>
      </c>
      <c r="P13" s="8"/>
      <c r="Q13" s="4">
        <v>7</v>
      </c>
      <c r="R13" s="8"/>
      <c r="S13" s="20" t="s">
        <v>77</v>
      </c>
      <c r="T13" s="5"/>
      <c r="U13" s="27" t="s">
        <v>22</v>
      </c>
      <c r="V13" s="1" t="s">
        <v>60</v>
      </c>
      <c r="W13" s="27" t="s">
        <v>46</v>
      </c>
      <c r="X13" s="1" t="s">
        <v>51</v>
      </c>
      <c r="Y13" s="1" t="s">
        <v>26</v>
      </c>
      <c r="Z13" s="1" t="s">
        <v>52</v>
      </c>
      <c r="AA13" s="27" t="s">
        <v>28</v>
      </c>
      <c r="AB13" s="27" t="s">
        <v>48</v>
      </c>
      <c r="AC13" s="27" t="s">
        <v>53</v>
      </c>
      <c r="AD13" s="27" t="s">
        <v>49</v>
      </c>
      <c r="AE13" s="8"/>
      <c r="AF13" s="4">
        <v>6</v>
      </c>
      <c r="AG13" s="5"/>
      <c r="AH13" s="24" t="s">
        <v>78</v>
      </c>
      <c r="AI13" s="5"/>
      <c r="AJ13" s="26">
        <f t="shared" ref="AJ13:AJ19" si="4">(Q13/10)</f>
        <v>0.7</v>
      </c>
      <c r="AK13" s="26">
        <f t="shared" ref="AK13:AK19" si="5">AF13/10</f>
        <v>0.6</v>
      </c>
      <c r="AL13" s="26">
        <f t="shared" ref="AL13:AL19" si="6">AK13-AJ13</f>
        <v>-9.9999999999999978E-2</v>
      </c>
      <c r="AM13" s="8"/>
      <c r="AN13" s="4" t="s">
        <v>79</v>
      </c>
      <c r="AO13" s="4">
        <v>1</v>
      </c>
      <c r="AP13" s="4">
        <v>171</v>
      </c>
      <c r="AQ13" s="4" t="s">
        <v>37</v>
      </c>
      <c r="AR13" s="8"/>
    </row>
    <row r="14" spans="1:44" x14ac:dyDescent="0.2">
      <c r="A14" s="71">
        <v>42792.758548680555</v>
      </c>
      <c r="B14" s="72">
        <v>13</v>
      </c>
      <c r="C14" s="73" t="s">
        <v>38</v>
      </c>
      <c r="D14" s="73" t="s">
        <v>21</v>
      </c>
      <c r="E14" s="37" t="s">
        <v>151</v>
      </c>
      <c r="F14" s="9" t="s">
        <v>22</v>
      </c>
      <c r="G14" s="9" t="s">
        <v>23</v>
      </c>
      <c r="H14" s="9" t="s">
        <v>46</v>
      </c>
      <c r="I14" s="4" t="s">
        <v>82</v>
      </c>
      <c r="J14" s="4" t="s">
        <v>47</v>
      </c>
      <c r="K14" s="4" t="s">
        <v>52</v>
      </c>
      <c r="L14" s="9" t="s">
        <v>28</v>
      </c>
      <c r="M14" s="9" t="s">
        <v>58</v>
      </c>
      <c r="N14" s="4" t="s">
        <v>30</v>
      </c>
      <c r="O14" s="4" t="s">
        <v>31</v>
      </c>
      <c r="P14" s="8"/>
      <c r="Q14" s="4">
        <v>5</v>
      </c>
      <c r="R14" s="8"/>
      <c r="S14" s="14" t="s">
        <v>83</v>
      </c>
      <c r="T14" s="8"/>
      <c r="U14" s="7" t="s">
        <v>22</v>
      </c>
      <c r="V14" s="7" t="s">
        <v>23</v>
      </c>
      <c r="W14" s="7" t="s">
        <v>46</v>
      </c>
      <c r="X14" s="2" t="s">
        <v>82</v>
      </c>
      <c r="Y14" s="7" t="s">
        <v>34</v>
      </c>
      <c r="Z14" s="7" t="s">
        <v>27</v>
      </c>
      <c r="AA14" s="7" t="s">
        <v>28</v>
      </c>
      <c r="AB14" s="7" t="s">
        <v>48</v>
      </c>
      <c r="AC14" s="2" t="s">
        <v>30</v>
      </c>
      <c r="AD14" s="7" t="s">
        <v>49</v>
      </c>
      <c r="AE14" s="8"/>
      <c r="AF14" s="4">
        <v>8</v>
      </c>
      <c r="AG14" s="5"/>
      <c r="AH14" s="22" t="s">
        <v>83</v>
      </c>
      <c r="AI14" s="5"/>
      <c r="AJ14" s="26">
        <f t="shared" si="4"/>
        <v>0.5</v>
      </c>
      <c r="AK14" s="26">
        <f t="shared" si="5"/>
        <v>0.8</v>
      </c>
      <c r="AL14" s="26">
        <f t="shared" si="6"/>
        <v>0.30000000000000004</v>
      </c>
      <c r="AM14" s="8"/>
      <c r="AN14" s="4" t="s">
        <v>79</v>
      </c>
      <c r="AO14" s="4">
        <v>1</v>
      </c>
      <c r="AP14" s="4">
        <v>230</v>
      </c>
      <c r="AQ14" s="4" t="s">
        <v>37</v>
      </c>
      <c r="AR14" s="8"/>
    </row>
    <row r="15" spans="1:44" x14ac:dyDescent="0.2">
      <c r="A15" s="71">
        <v>42798.980747060181</v>
      </c>
      <c r="B15" s="72">
        <v>20</v>
      </c>
      <c r="C15" s="73" t="s">
        <v>20</v>
      </c>
      <c r="D15" s="73" t="s">
        <v>21</v>
      </c>
      <c r="E15" s="37" t="s">
        <v>151</v>
      </c>
      <c r="F15" s="9" t="s">
        <v>22</v>
      </c>
      <c r="G15" s="9" t="s">
        <v>23</v>
      </c>
      <c r="H15" s="9" t="s">
        <v>46</v>
      </c>
      <c r="I15" s="9" t="s">
        <v>25</v>
      </c>
      <c r="J15" s="9" t="s">
        <v>34</v>
      </c>
      <c r="K15" s="9" t="s">
        <v>27</v>
      </c>
      <c r="L15" s="9" t="s">
        <v>28</v>
      </c>
      <c r="M15" s="9" t="s">
        <v>58</v>
      </c>
      <c r="N15" s="9" t="s">
        <v>53</v>
      </c>
      <c r="O15" s="9" t="s">
        <v>49</v>
      </c>
      <c r="P15" s="8"/>
      <c r="Q15" s="4">
        <v>10</v>
      </c>
      <c r="R15" s="8"/>
      <c r="S15" s="14" t="s">
        <v>86</v>
      </c>
      <c r="T15" s="8"/>
      <c r="U15" s="7" t="s">
        <v>22</v>
      </c>
      <c r="V15" s="7" t="s">
        <v>23</v>
      </c>
      <c r="W15" s="7" t="s">
        <v>46</v>
      </c>
      <c r="X15" s="7" t="s">
        <v>25</v>
      </c>
      <c r="Y15" s="7" t="s">
        <v>34</v>
      </c>
      <c r="Z15" s="7" t="s">
        <v>27</v>
      </c>
      <c r="AA15" s="7" t="s">
        <v>28</v>
      </c>
      <c r="AB15" s="7" t="s">
        <v>48</v>
      </c>
      <c r="AC15" s="7" t="s">
        <v>53</v>
      </c>
      <c r="AD15" s="7" t="s">
        <v>49</v>
      </c>
      <c r="AE15" s="8"/>
      <c r="AF15" s="4">
        <v>10</v>
      </c>
      <c r="AG15" s="5"/>
      <c r="AH15" s="22" t="s">
        <v>87</v>
      </c>
      <c r="AI15" s="5"/>
      <c r="AJ15" s="26">
        <f t="shared" si="4"/>
        <v>1</v>
      </c>
      <c r="AK15" s="26">
        <f t="shared" si="5"/>
        <v>1</v>
      </c>
      <c r="AL15" s="26">
        <f t="shared" si="6"/>
        <v>0</v>
      </c>
      <c r="AM15" s="8"/>
      <c r="AN15" s="4" t="s">
        <v>79</v>
      </c>
      <c r="AO15" s="4">
        <v>1</v>
      </c>
      <c r="AP15" s="4">
        <v>69</v>
      </c>
      <c r="AQ15" s="4" t="s">
        <v>62</v>
      </c>
      <c r="AR15" s="8"/>
    </row>
    <row r="16" spans="1:44" x14ac:dyDescent="0.2">
      <c r="A16" s="71">
        <v>42812.767562233799</v>
      </c>
      <c r="B16" s="72">
        <v>13</v>
      </c>
      <c r="C16" s="73" t="s">
        <v>20</v>
      </c>
      <c r="D16" s="73" t="s">
        <v>21</v>
      </c>
      <c r="E16" s="37" t="s">
        <v>151</v>
      </c>
      <c r="F16" s="9" t="s">
        <v>22</v>
      </c>
      <c r="G16" s="4" t="s">
        <v>39</v>
      </c>
      <c r="H16" s="9" t="s">
        <v>46</v>
      </c>
      <c r="I16" s="4" t="s">
        <v>64</v>
      </c>
      <c r="J16" s="9" t="s">
        <v>34</v>
      </c>
      <c r="K16" s="4" t="s">
        <v>52</v>
      </c>
      <c r="L16" s="4" t="s">
        <v>74</v>
      </c>
      <c r="M16" s="9" t="s">
        <v>58</v>
      </c>
      <c r="N16" s="4" t="s">
        <v>68</v>
      </c>
      <c r="O16" s="4" t="s">
        <v>31</v>
      </c>
      <c r="P16" s="8"/>
      <c r="Q16" s="4">
        <v>4</v>
      </c>
      <c r="R16" s="8"/>
      <c r="S16" s="14" t="s">
        <v>88</v>
      </c>
      <c r="T16" s="8"/>
      <c r="U16" s="7" t="s">
        <v>22</v>
      </c>
      <c r="V16" s="7" t="s">
        <v>23</v>
      </c>
      <c r="W16" s="7" t="s">
        <v>46</v>
      </c>
      <c r="X16" s="7" t="s">
        <v>25</v>
      </c>
      <c r="Y16" s="7" t="s">
        <v>34</v>
      </c>
      <c r="Z16" s="7" t="s">
        <v>27</v>
      </c>
      <c r="AA16" s="7" t="s">
        <v>28</v>
      </c>
      <c r="AB16" s="7" t="s">
        <v>48</v>
      </c>
      <c r="AC16" s="7" t="s">
        <v>53</v>
      </c>
      <c r="AD16" s="2" t="s">
        <v>81</v>
      </c>
      <c r="AE16" s="8"/>
      <c r="AF16" s="4">
        <v>9</v>
      </c>
      <c r="AG16" s="5"/>
      <c r="AH16" s="22" t="s">
        <v>89</v>
      </c>
      <c r="AI16" s="5"/>
      <c r="AJ16" s="26">
        <f t="shared" si="4"/>
        <v>0.4</v>
      </c>
      <c r="AK16" s="26">
        <f t="shared" si="5"/>
        <v>0.9</v>
      </c>
      <c r="AL16" s="26">
        <f t="shared" si="6"/>
        <v>0.5</v>
      </c>
      <c r="AM16" s="41"/>
      <c r="AN16" s="4" t="s">
        <v>79</v>
      </c>
      <c r="AO16" s="4">
        <v>1</v>
      </c>
      <c r="AP16" s="4">
        <v>158.77000000000001</v>
      </c>
      <c r="AQ16" s="4" t="s">
        <v>37</v>
      </c>
      <c r="AR16" s="8"/>
    </row>
    <row r="17" spans="1:44" x14ac:dyDescent="0.2">
      <c r="A17" s="71">
        <v>42827.723081018514</v>
      </c>
      <c r="B17" s="72">
        <v>8</v>
      </c>
      <c r="C17" s="73" t="s">
        <v>20</v>
      </c>
      <c r="D17" s="73" t="s">
        <v>21</v>
      </c>
      <c r="E17" s="37" t="s">
        <v>151</v>
      </c>
      <c r="F17" s="4" t="s">
        <v>92</v>
      </c>
      <c r="G17" s="9" t="s">
        <v>23</v>
      </c>
      <c r="H17" s="4" t="s">
        <v>24</v>
      </c>
      <c r="I17" s="9" t="s">
        <v>25</v>
      </c>
      <c r="J17" s="9" t="s">
        <v>34</v>
      </c>
      <c r="K17" s="4" t="s">
        <v>52</v>
      </c>
      <c r="L17" s="9" t="s">
        <v>71</v>
      </c>
      <c r="M17" s="4" t="s">
        <v>29</v>
      </c>
      <c r="N17" s="4" t="s">
        <v>68</v>
      </c>
      <c r="O17" s="4" t="s">
        <v>31</v>
      </c>
      <c r="P17" s="8"/>
      <c r="Q17" s="4">
        <v>4</v>
      </c>
      <c r="R17" s="8"/>
      <c r="S17" s="14" t="s">
        <v>93</v>
      </c>
      <c r="T17" s="8"/>
      <c r="U17" s="2" t="s">
        <v>92</v>
      </c>
      <c r="V17" s="7" t="s">
        <v>23</v>
      </c>
      <c r="W17" s="4" t="s">
        <v>33</v>
      </c>
      <c r="X17" s="7" t="s">
        <v>25</v>
      </c>
      <c r="Y17" s="7" t="s">
        <v>34</v>
      </c>
      <c r="Z17" s="2" t="s">
        <v>52</v>
      </c>
      <c r="AA17" s="2" t="s">
        <v>74</v>
      </c>
      <c r="AB17" s="2" t="s">
        <v>29</v>
      </c>
      <c r="AC17" s="2" t="s">
        <v>68</v>
      </c>
      <c r="AD17" s="7" t="s">
        <v>49</v>
      </c>
      <c r="AE17" s="8"/>
      <c r="AF17" s="4">
        <v>4</v>
      </c>
      <c r="AG17" s="5"/>
      <c r="AH17" s="22" t="s">
        <v>94</v>
      </c>
      <c r="AI17" s="5"/>
      <c r="AJ17" s="26">
        <f t="shared" si="4"/>
        <v>0.4</v>
      </c>
      <c r="AK17" s="26">
        <f t="shared" si="5"/>
        <v>0.4</v>
      </c>
      <c r="AL17" s="26">
        <f t="shared" si="6"/>
        <v>0</v>
      </c>
      <c r="AM17" s="8"/>
      <c r="AN17" s="4" t="s">
        <v>79</v>
      </c>
      <c r="AO17" s="4">
        <v>1</v>
      </c>
      <c r="AP17" s="4">
        <v>65</v>
      </c>
      <c r="AQ17" s="4" t="s">
        <v>37</v>
      </c>
      <c r="AR17" s="8"/>
    </row>
    <row r="18" spans="1:44" x14ac:dyDescent="0.2">
      <c r="A18" s="71">
        <v>42835.588766273147</v>
      </c>
      <c r="B18" s="72">
        <v>10</v>
      </c>
      <c r="C18" s="73" t="s">
        <v>20</v>
      </c>
      <c r="D18" s="73" t="s">
        <v>21</v>
      </c>
      <c r="E18" s="37" t="s">
        <v>151</v>
      </c>
      <c r="F18" s="4" t="s">
        <v>45</v>
      </c>
      <c r="G18" s="4" t="s">
        <v>60</v>
      </c>
      <c r="H18" s="4" t="s">
        <v>40</v>
      </c>
      <c r="I18" s="4" t="s">
        <v>64</v>
      </c>
      <c r="J18" s="4" t="s">
        <v>67</v>
      </c>
      <c r="K18" s="4" t="s">
        <v>52</v>
      </c>
      <c r="L18" s="9" t="s">
        <v>71</v>
      </c>
      <c r="M18" s="4" t="s">
        <v>29</v>
      </c>
      <c r="N18" s="9" t="s">
        <v>53</v>
      </c>
      <c r="O18" s="9" t="s">
        <v>49</v>
      </c>
      <c r="P18" s="8"/>
      <c r="Q18" s="4">
        <v>3</v>
      </c>
      <c r="R18" s="8"/>
      <c r="S18" s="14" t="s">
        <v>44</v>
      </c>
      <c r="T18" s="8"/>
      <c r="U18" s="7" t="s">
        <v>22</v>
      </c>
      <c r="V18" s="2" t="s">
        <v>60</v>
      </c>
      <c r="W18" s="4" t="s">
        <v>33</v>
      </c>
      <c r="X18" s="7" t="s">
        <v>25</v>
      </c>
      <c r="Y18" s="7" t="s">
        <v>34</v>
      </c>
      <c r="Z18" s="7" t="s">
        <v>27</v>
      </c>
      <c r="AA18" s="7" t="s">
        <v>28</v>
      </c>
      <c r="AB18" s="7" t="s">
        <v>48</v>
      </c>
      <c r="AC18" s="2" t="s">
        <v>43</v>
      </c>
      <c r="AD18" s="7" t="s">
        <v>49</v>
      </c>
      <c r="AE18" s="8"/>
      <c r="AF18" s="4">
        <v>7</v>
      </c>
      <c r="AG18" s="5"/>
      <c r="AH18" s="22" t="s">
        <v>44</v>
      </c>
      <c r="AI18" s="5"/>
      <c r="AJ18" s="26">
        <f t="shared" si="4"/>
        <v>0.3</v>
      </c>
      <c r="AK18" s="26">
        <f t="shared" si="5"/>
        <v>0.7</v>
      </c>
      <c r="AL18" s="26">
        <f t="shared" si="6"/>
        <v>0.39999999999999997</v>
      </c>
      <c r="AM18" s="8"/>
      <c r="AN18" s="4" t="s">
        <v>79</v>
      </c>
      <c r="AO18" s="4">
        <v>1</v>
      </c>
      <c r="AP18" s="4">
        <v>128</v>
      </c>
      <c r="AQ18" s="4" t="s">
        <v>37</v>
      </c>
      <c r="AR18" s="8"/>
    </row>
    <row r="19" spans="1:44" x14ac:dyDescent="0.2">
      <c r="A19" s="71">
        <v>42835.743166851855</v>
      </c>
      <c r="B19" s="72">
        <v>13</v>
      </c>
      <c r="C19" s="73" t="s">
        <v>20</v>
      </c>
      <c r="D19" s="73" t="s">
        <v>21</v>
      </c>
      <c r="E19" s="35" t="s">
        <v>157</v>
      </c>
      <c r="F19" s="9" t="s">
        <v>22</v>
      </c>
      <c r="G19" s="9" t="s">
        <v>23</v>
      </c>
      <c r="H19" s="4" t="s">
        <v>40</v>
      </c>
      <c r="I19" s="4" t="s">
        <v>51</v>
      </c>
      <c r="J19" s="4" t="s">
        <v>67</v>
      </c>
      <c r="K19" s="4" t="s">
        <v>52</v>
      </c>
      <c r="L19" s="9" t="s">
        <v>71</v>
      </c>
      <c r="M19" s="9" t="s">
        <v>58</v>
      </c>
      <c r="N19" s="4" t="s">
        <v>76</v>
      </c>
      <c r="O19" s="4" t="s">
        <v>31</v>
      </c>
      <c r="P19" s="8"/>
      <c r="Q19" s="4">
        <v>4</v>
      </c>
      <c r="R19" s="8"/>
      <c r="S19" s="14" t="s">
        <v>83</v>
      </c>
      <c r="T19" s="8"/>
      <c r="U19" s="7" t="s">
        <v>22</v>
      </c>
      <c r="V19" s="7" t="s">
        <v>23</v>
      </c>
      <c r="W19" s="7" t="s">
        <v>46</v>
      </c>
      <c r="X19" s="7" t="s">
        <v>25</v>
      </c>
      <c r="Y19" s="7" t="s">
        <v>34</v>
      </c>
      <c r="Z19" s="2" t="s">
        <v>52</v>
      </c>
      <c r="AA19" s="7" t="s">
        <v>28</v>
      </c>
      <c r="AB19" s="7" t="s">
        <v>48</v>
      </c>
      <c r="AC19" s="7" t="s">
        <v>53</v>
      </c>
      <c r="AD19" s="7" t="s">
        <v>49</v>
      </c>
      <c r="AE19" s="8"/>
      <c r="AF19" s="4">
        <v>9</v>
      </c>
      <c r="AG19" s="5"/>
      <c r="AH19" s="22" t="s">
        <v>83</v>
      </c>
      <c r="AI19" s="5"/>
      <c r="AJ19" s="26">
        <f t="shared" si="4"/>
        <v>0.4</v>
      </c>
      <c r="AK19" s="26">
        <f t="shared" si="5"/>
        <v>0.9</v>
      </c>
      <c r="AL19" s="26">
        <f t="shared" si="6"/>
        <v>0.5</v>
      </c>
      <c r="AM19" s="8"/>
      <c r="AN19" s="4" t="s">
        <v>79</v>
      </c>
      <c r="AO19" s="4">
        <v>1</v>
      </c>
      <c r="AP19" s="4">
        <v>99</v>
      </c>
      <c r="AQ19" s="4" t="s">
        <v>37</v>
      </c>
      <c r="AR19" s="8"/>
    </row>
    <row r="20" spans="1:44" x14ac:dyDescent="0.2">
      <c r="A20" s="47" t="s">
        <v>127</v>
      </c>
      <c r="B20" s="47" t="s">
        <v>127</v>
      </c>
      <c r="C20" s="47" t="s">
        <v>127</v>
      </c>
      <c r="D20" s="47" t="s">
        <v>127</v>
      </c>
      <c r="E20" s="37" t="s">
        <v>151</v>
      </c>
      <c r="F20" s="47" t="s">
        <v>127</v>
      </c>
      <c r="G20" s="47" t="s">
        <v>127</v>
      </c>
      <c r="H20" s="47" t="s">
        <v>127</v>
      </c>
      <c r="I20" s="47" t="s">
        <v>127</v>
      </c>
      <c r="J20" s="47" t="s">
        <v>127</v>
      </c>
      <c r="K20" s="47" t="s">
        <v>127</v>
      </c>
      <c r="L20" s="47" t="s">
        <v>127</v>
      </c>
      <c r="M20" s="47" t="s">
        <v>127</v>
      </c>
      <c r="N20" s="47" t="s">
        <v>127</v>
      </c>
      <c r="O20" s="47" t="s">
        <v>127</v>
      </c>
      <c r="P20" s="47" t="s">
        <v>127</v>
      </c>
      <c r="Q20" s="47" t="s">
        <v>127</v>
      </c>
      <c r="R20" s="47" t="s">
        <v>127</v>
      </c>
      <c r="S20" s="47" t="s">
        <v>127</v>
      </c>
      <c r="T20" s="47" t="s">
        <v>127</v>
      </c>
      <c r="U20" s="47" t="s">
        <v>127</v>
      </c>
      <c r="V20" s="47" t="s">
        <v>127</v>
      </c>
      <c r="W20" s="47" t="s">
        <v>127</v>
      </c>
      <c r="X20" s="47" t="s">
        <v>127</v>
      </c>
      <c r="Y20" s="47" t="s">
        <v>127</v>
      </c>
      <c r="Z20" s="47" t="s">
        <v>127</v>
      </c>
      <c r="AA20" s="47" t="s">
        <v>127</v>
      </c>
      <c r="AB20" s="47" t="s">
        <v>127</v>
      </c>
      <c r="AC20" s="47" t="s">
        <v>127</v>
      </c>
      <c r="AD20" s="47" t="s">
        <v>127</v>
      </c>
      <c r="AE20" s="8"/>
      <c r="AF20" s="4"/>
      <c r="AG20" s="5"/>
      <c r="AH20" s="22"/>
      <c r="AI20" s="5"/>
      <c r="AJ20" s="26">
        <v>0.4</v>
      </c>
      <c r="AK20" s="26">
        <v>0.5</v>
      </c>
      <c r="AL20" s="26">
        <v>0.1</v>
      </c>
      <c r="AM20" s="8"/>
      <c r="AN20" s="4"/>
      <c r="AO20" s="4"/>
      <c r="AP20" s="4"/>
      <c r="AQ20" s="4"/>
      <c r="AR20" s="8"/>
    </row>
    <row r="21" spans="1:44" s="8" customFormat="1" x14ac:dyDescent="0.2">
      <c r="A21" s="102"/>
      <c r="B21" s="103"/>
      <c r="C21" s="5"/>
      <c r="D21" s="5"/>
      <c r="E21" s="37"/>
      <c r="F21" s="5"/>
      <c r="G21" s="5"/>
      <c r="H21" s="5"/>
      <c r="I21" s="5"/>
      <c r="J21" s="5"/>
      <c r="K21" s="5"/>
      <c r="L21" s="5"/>
      <c r="M21" s="5"/>
      <c r="N21" s="5"/>
      <c r="O21" s="5"/>
      <c r="Q21" s="5"/>
      <c r="S21" s="5"/>
      <c r="U21" s="5"/>
      <c r="V21" s="5"/>
      <c r="W21" s="5"/>
      <c r="X21" s="5"/>
      <c r="Y21" s="5"/>
      <c r="Z21" s="5"/>
      <c r="AA21" s="5"/>
      <c r="AB21" s="5"/>
      <c r="AC21" s="5"/>
      <c r="AD21" s="5"/>
      <c r="AF21" s="5"/>
      <c r="AG21" s="5"/>
      <c r="AH21" s="5"/>
      <c r="AI21" s="5"/>
      <c r="AJ21" s="104">
        <f>AVERAGE(AJ13:AJ20)</f>
        <v>0.51249999999999996</v>
      </c>
      <c r="AK21" s="104">
        <f>AVERAGE(AK13:AK20)</f>
        <v>0.72499999999999998</v>
      </c>
      <c r="AL21" s="104">
        <f>AVERAGE(AL13:AL20)</f>
        <v>0.21250000000000002</v>
      </c>
      <c r="AN21" s="5"/>
      <c r="AO21" s="5"/>
      <c r="AP21" s="5"/>
      <c r="AQ21" s="5"/>
    </row>
    <row r="22" spans="1:44" s="8" customFormat="1" x14ac:dyDescent="0.2">
      <c r="A22" s="102"/>
      <c r="B22" s="103"/>
      <c r="C22" s="5"/>
      <c r="D22" s="5"/>
      <c r="E22" s="37"/>
      <c r="F22" s="5"/>
      <c r="G22" s="5"/>
      <c r="H22" s="5"/>
      <c r="I22" s="5"/>
      <c r="J22" s="5"/>
      <c r="K22" s="5"/>
      <c r="L22" s="5"/>
      <c r="M22" s="5"/>
      <c r="N22" s="5"/>
      <c r="O22" s="5"/>
      <c r="Q22" s="5"/>
      <c r="S22" s="5"/>
      <c r="U22" s="5"/>
      <c r="V22" s="5"/>
      <c r="W22" s="5"/>
      <c r="X22" s="5"/>
      <c r="Y22" s="5"/>
      <c r="Z22" s="5"/>
      <c r="AA22" s="5"/>
      <c r="AB22" s="5"/>
      <c r="AC22" s="5"/>
      <c r="AD22" s="5"/>
      <c r="AF22" s="5"/>
      <c r="AG22" s="5"/>
      <c r="AH22" s="5"/>
      <c r="AI22" s="5"/>
      <c r="AJ22" s="96"/>
      <c r="AK22" s="96"/>
      <c r="AL22" s="96"/>
      <c r="AN22" s="5"/>
      <c r="AO22" s="5"/>
      <c r="AP22" s="5"/>
      <c r="AQ22" s="5"/>
    </row>
    <row r="23" spans="1:44" x14ac:dyDescent="0.2">
      <c r="A23" s="71">
        <v>42791.692862025462</v>
      </c>
      <c r="B23" s="72">
        <v>11</v>
      </c>
      <c r="C23" s="73" t="s">
        <v>20</v>
      </c>
      <c r="D23" s="73" t="s">
        <v>21</v>
      </c>
      <c r="E23" s="37" t="s">
        <v>151</v>
      </c>
      <c r="F23" s="7" t="s">
        <v>22</v>
      </c>
      <c r="G23" s="7" t="s">
        <v>23</v>
      </c>
      <c r="H23" s="4" t="s">
        <v>24</v>
      </c>
      <c r="I23" s="7" t="s">
        <v>25</v>
      </c>
      <c r="J23" s="4" t="s">
        <v>26</v>
      </c>
      <c r="K23" s="7" t="s">
        <v>27</v>
      </c>
      <c r="L23" s="7" t="s">
        <v>28</v>
      </c>
      <c r="M23" s="4" t="s">
        <v>29</v>
      </c>
      <c r="N23" s="4" t="s">
        <v>30</v>
      </c>
      <c r="O23" s="4" t="s">
        <v>31</v>
      </c>
      <c r="P23" s="8"/>
      <c r="Q23" s="38">
        <v>5</v>
      </c>
      <c r="R23" s="8"/>
      <c r="S23" s="4" t="s">
        <v>32</v>
      </c>
      <c r="T23" s="8"/>
      <c r="U23" s="40" t="s">
        <v>22</v>
      </c>
      <c r="V23" s="27" t="s">
        <v>23</v>
      </c>
      <c r="W23" s="1" t="s">
        <v>33</v>
      </c>
      <c r="X23" s="27" t="s">
        <v>25</v>
      </c>
      <c r="Y23" s="27" t="s">
        <v>34</v>
      </c>
      <c r="Z23" s="27" t="s">
        <v>27</v>
      </c>
      <c r="AA23" s="27" t="s">
        <v>28</v>
      </c>
      <c r="AB23" s="1" t="s">
        <v>29</v>
      </c>
      <c r="AC23" s="1" t="s">
        <v>30</v>
      </c>
      <c r="AD23" s="39" t="s">
        <v>31</v>
      </c>
      <c r="AE23" s="8"/>
      <c r="AF23" s="38">
        <v>6</v>
      </c>
      <c r="AG23" s="5"/>
      <c r="AH23" s="24" t="s">
        <v>35</v>
      </c>
      <c r="AI23" s="5"/>
      <c r="AJ23" s="26">
        <f t="shared" ref="AJ23:AJ28" si="7">(Q23/10)</f>
        <v>0.5</v>
      </c>
      <c r="AK23" s="26">
        <f t="shared" ref="AK23:AK28" si="8">AF23/10</f>
        <v>0.6</v>
      </c>
      <c r="AL23" s="26">
        <f t="shared" ref="AL23:AL28" si="9">AK23-AJ23</f>
        <v>9.9999999999999978E-2</v>
      </c>
      <c r="AM23" s="5"/>
      <c r="AN23" s="4" t="s">
        <v>36</v>
      </c>
      <c r="AO23" s="4">
        <v>20</v>
      </c>
      <c r="AP23" s="4">
        <v>1016</v>
      </c>
      <c r="AQ23" s="4" t="s">
        <v>37</v>
      </c>
      <c r="AR23" s="8"/>
    </row>
    <row r="24" spans="1:44" x14ac:dyDescent="0.2">
      <c r="A24" s="71">
        <v>42791.714704618054</v>
      </c>
      <c r="B24" s="72">
        <v>11</v>
      </c>
      <c r="C24" s="73" t="s">
        <v>38</v>
      </c>
      <c r="D24" s="73" t="s">
        <v>21</v>
      </c>
      <c r="E24" s="37" t="s">
        <v>151</v>
      </c>
      <c r="F24" s="7" t="s">
        <v>22</v>
      </c>
      <c r="G24" s="4" t="s">
        <v>39</v>
      </c>
      <c r="H24" s="4" t="s">
        <v>40</v>
      </c>
      <c r="I24" s="7" t="s">
        <v>25</v>
      </c>
      <c r="J24" s="7" t="s">
        <v>34</v>
      </c>
      <c r="K24" s="7" t="s">
        <v>27</v>
      </c>
      <c r="L24" s="4" t="s">
        <v>41</v>
      </c>
      <c r="M24" s="4" t="s">
        <v>42</v>
      </c>
      <c r="N24" s="4" t="s">
        <v>43</v>
      </c>
      <c r="O24" s="4" t="s">
        <v>31</v>
      </c>
      <c r="P24" s="8"/>
      <c r="Q24" s="38">
        <v>4</v>
      </c>
      <c r="R24" s="8"/>
      <c r="S24" s="4" t="s">
        <v>44</v>
      </c>
      <c r="T24" s="8"/>
      <c r="U24" s="1" t="s">
        <v>45</v>
      </c>
      <c r="V24" s="27" t="s">
        <v>23</v>
      </c>
      <c r="W24" s="27" t="s">
        <v>46</v>
      </c>
      <c r="X24" s="27" t="s">
        <v>25</v>
      </c>
      <c r="Y24" s="1" t="s">
        <v>47</v>
      </c>
      <c r="Z24" s="27" t="s">
        <v>27</v>
      </c>
      <c r="AA24" s="27" t="s">
        <v>28</v>
      </c>
      <c r="AB24" s="27" t="s">
        <v>48</v>
      </c>
      <c r="AC24" s="1" t="s">
        <v>43</v>
      </c>
      <c r="AD24" s="27" t="s">
        <v>49</v>
      </c>
      <c r="AE24" s="8"/>
      <c r="AF24" s="38">
        <v>7</v>
      </c>
      <c r="AG24" s="5"/>
      <c r="AH24" s="24" t="s">
        <v>50</v>
      </c>
      <c r="AI24" s="5"/>
      <c r="AJ24" s="26">
        <f t="shared" si="7"/>
        <v>0.4</v>
      </c>
      <c r="AK24" s="26">
        <f t="shared" si="8"/>
        <v>0.7</v>
      </c>
      <c r="AL24" s="26">
        <f t="shared" si="9"/>
        <v>0.29999999999999993</v>
      </c>
      <c r="AM24" s="5"/>
      <c r="AN24" s="4" t="s">
        <v>36</v>
      </c>
      <c r="AO24" s="4">
        <v>23</v>
      </c>
      <c r="AP24" s="4">
        <v>885</v>
      </c>
      <c r="AQ24" s="4" t="s">
        <v>37</v>
      </c>
      <c r="AR24" s="8"/>
    </row>
    <row r="25" spans="1:44" x14ac:dyDescent="0.2">
      <c r="A25" s="71">
        <v>42792.725909791669</v>
      </c>
      <c r="B25" s="72">
        <v>15</v>
      </c>
      <c r="C25" s="73" t="s">
        <v>20</v>
      </c>
      <c r="D25" s="73" t="s">
        <v>21</v>
      </c>
      <c r="E25" s="37" t="s">
        <v>151</v>
      </c>
      <c r="F25" s="4" t="s">
        <v>45</v>
      </c>
      <c r="G25" s="7" t="s">
        <v>23</v>
      </c>
      <c r="H25" s="4" t="s">
        <v>24</v>
      </c>
      <c r="I25" s="4" t="s">
        <v>51</v>
      </c>
      <c r="J25" s="7" t="s">
        <v>34</v>
      </c>
      <c r="K25" s="4" t="s">
        <v>52</v>
      </c>
      <c r="L25" s="7" t="s">
        <v>28</v>
      </c>
      <c r="M25" s="4" t="s">
        <v>29</v>
      </c>
      <c r="N25" s="7" t="s">
        <v>53</v>
      </c>
      <c r="O25" s="7" t="s">
        <v>49</v>
      </c>
      <c r="P25" s="8"/>
      <c r="Q25" s="38">
        <v>5</v>
      </c>
      <c r="R25" s="8"/>
      <c r="S25" s="4" t="s">
        <v>54</v>
      </c>
      <c r="T25" s="8"/>
      <c r="U25" s="7" t="s">
        <v>22</v>
      </c>
      <c r="V25" s="7" t="s">
        <v>23</v>
      </c>
      <c r="W25" s="7" t="s">
        <v>46</v>
      </c>
      <c r="X25" s="7" t="s">
        <v>25</v>
      </c>
      <c r="Y25" s="7" t="s">
        <v>34</v>
      </c>
      <c r="Z25" s="7" t="s">
        <v>27</v>
      </c>
      <c r="AA25" s="7" t="s">
        <v>28</v>
      </c>
      <c r="AB25" s="7" t="s">
        <v>48</v>
      </c>
      <c r="AC25" s="7" t="s">
        <v>53</v>
      </c>
      <c r="AD25" s="7" t="s">
        <v>49</v>
      </c>
      <c r="AE25" s="8"/>
      <c r="AF25" s="38">
        <v>10</v>
      </c>
      <c r="AG25" s="5"/>
      <c r="AH25" s="22" t="s">
        <v>55</v>
      </c>
      <c r="AI25" s="5"/>
      <c r="AJ25" s="26">
        <f t="shared" si="7"/>
        <v>0.5</v>
      </c>
      <c r="AK25" s="26">
        <f t="shared" si="8"/>
        <v>1</v>
      </c>
      <c r="AL25" s="26">
        <f t="shared" si="9"/>
        <v>0.5</v>
      </c>
      <c r="AM25" s="5"/>
      <c r="AN25" s="4" t="s">
        <v>36</v>
      </c>
      <c r="AO25" s="4">
        <v>23</v>
      </c>
      <c r="AP25" s="4">
        <v>819</v>
      </c>
      <c r="AQ25" s="4" t="s">
        <v>37</v>
      </c>
      <c r="AR25" s="8"/>
    </row>
    <row r="26" spans="1:44" x14ac:dyDescent="0.2">
      <c r="A26" s="71">
        <v>42792.874866180558</v>
      </c>
      <c r="B26" s="72">
        <v>13</v>
      </c>
      <c r="C26" s="73" t="s">
        <v>20</v>
      </c>
      <c r="D26" s="73" t="s">
        <v>21</v>
      </c>
      <c r="E26" s="37" t="s">
        <v>151</v>
      </c>
      <c r="F26" s="7" t="s">
        <v>22</v>
      </c>
      <c r="G26" s="4" t="s">
        <v>60</v>
      </c>
      <c r="H26" s="4" t="s">
        <v>24</v>
      </c>
      <c r="I26" s="7" t="s">
        <v>25</v>
      </c>
      <c r="J26" s="7" t="s">
        <v>34</v>
      </c>
      <c r="K26" s="7" t="s">
        <v>27</v>
      </c>
      <c r="L26" s="4" t="s">
        <v>41</v>
      </c>
      <c r="M26" s="7" t="s">
        <v>58</v>
      </c>
      <c r="N26" s="4" t="s">
        <v>43</v>
      </c>
      <c r="O26" s="7" t="s">
        <v>49</v>
      </c>
      <c r="P26" s="8"/>
      <c r="Q26" s="38">
        <v>6</v>
      </c>
      <c r="R26" s="8"/>
      <c r="S26" s="4" t="s">
        <v>61</v>
      </c>
      <c r="T26" s="8"/>
      <c r="U26" s="7" t="s">
        <v>22</v>
      </c>
      <c r="V26" s="2" t="s">
        <v>60</v>
      </c>
      <c r="W26" s="2" t="s">
        <v>33</v>
      </c>
      <c r="X26" s="7" t="s">
        <v>25</v>
      </c>
      <c r="Y26" s="7" t="s">
        <v>34</v>
      </c>
      <c r="Z26" s="7" t="s">
        <v>27</v>
      </c>
      <c r="AA26" s="7" t="s">
        <v>28</v>
      </c>
      <c r="AB26" s="2" t="s">
        <v>42</v>
      </c>
      <c r="AC26" s="7" t="s">
        <v>53</v>
      </c>
      <c r="AD26" s="7" t="s">
        <v>49</v>
      </c>
      <c r="AE26" s="8"/>
      <c r="AF26" s="38">
        <v>7</v>
      </c>
      <c r="AG26" s="5"/>
      <c r="AH26" s="22" t="s">
        <v>61</v>
      </c>
      <c r="AI26" s="5"/>
      <c r="AJ26" s="26">
        <f t="shared" si="7"/>
        <v>0.6</v>
      </c>
      <c r="AK26" s="26">
        <f t="shared" si="8"/>
        <v>0.7</v>
      </c>
      <c r="AL26" s="26">
        <f t="shared" si="9"/>
        <v>9.9999999999999978E-2</v>
      </c>
      <c r="AM26" s="41"/>
      <c r="AN26" s="4" t="s">
        <v>36</v>
      </c>
      <c r="AO26" s="4">
        <v>24</v>
      </c>
      <c r="AP26" s="4">
        <v>431</v>
      </c>
      <c r="AQ26" s="4" t="s">
        <v>62</v>
      </c>
      <c r="AR26" s="8"/>
    </row>
    <row r="27" spans="1:44" x14ac:dyDescent="0.2">
      <c r="A27" s="71">
        <v>42835.550536400464</v>
      </c>
      <c r="B27" s="72">
        <v>20</v>
      </c>
      <c r="C27" s="73" t="s">
        <v>20</v>
      </c>
      <c r="D27" s="73" t="s">
        <v>21</v>
      </c>
      <c r="E27" s="37" t="s">
        <v>151</v>
      </c>
      <c r="F27" s="7" t="s">
        <v>22</v>
      </c>
      <c r="G27" s="7" t="s">
        <v>23</v>
      </c>
      <c r="H27" s="7" t="s">
        <v>46</v>
      </c>
      <c r="I27" s="7" t="s">
        <v>25</v>
      </c>
      <c r="J27" s="7" t="s">
        <v>34</v>
      </c>
      <c r="K27" s="7" t="s">
        <v>27</v>
      </c>
      <c r="L27" s="7" t="s">
        <v>71</v>
      </c>
      <c r="M27" s="7" t="s">
        <v>58</v>
      </c>
      <c r="N27" s="7" t="s">
        <v>53</v>
      </c>
      <c r="O27" s="7" t="s">
        <v>49</v>
      </c>
      <c r="P27" s="8"/>
      <c r="Q27" s="38">
        <v>10</v>
      </c>
      <c r="R27" s="8"/>
      <c r="S27" s="4" t="s">
        <v>72</v>
      </c>
      <c r="T27" s="8"/>
      <c r="U27" s="7" t="s">
        <v>22</v>
      </c>
      <c r="V27" s="7" t="s">
        <v>23</v>
      </c>
      <c r="W27" s="7" t="s">
        <v>46</v>
      </c>
      <c r="X27" s="7" t="s">
        <v>25</v>
      </c>
      <c r="Y27" s="7" t="s">
        <v>34</v>
      </c>
      <c r="Z27" s="7" t="s">
        <v>27</v>
      </c>
      <c r="AA27" s="7" t="s">
        <v>28</v>
      </c>
      <c r="AB27" s="7" t="s">
        <v>48</v>
      </c>
      <c r="AC27" s="7" t="s">
        <v>53</v>
      </c>
      <c r="AD27" s="7" t="s">
        <v>49</v>
      </c>
      <c r="AE27" s="8"/>
      <c r="AF27" s="38">
        <v>10</v>
      </c>
      <c r="AG27" s="5"/>
      <c r="AH27" s="22" t="s">
        <v>73</v>
      </c>
      <c r="AI27" s="5"/>
      <c r="AJ27" s="26">
        <f t="shared" si="7"/>
        <v>1</v>
      </c>
      <c r="AK27" s="26">
        <f t="shared" si="8"/>
        <v>1</v>
      </c>
      <c r="AL27" s="26">
        <f t="shared" si="9"/>
        <v>0</v>
      </c>
      <c r="AM27" s="5"/>
      <c r="AN27" s="4" t="s">
        <v>36</v>
      </c>
      <c r="AO27" s="4">
        <v>22</v>
      </c>
      <c r="AP27" s="4">
        <v>736.5</v>
      </c>
      <c r="AQ27" s="4" t="s">
        <v>62</v>
      </c>
      <c r="AR27" s="8"/>
    </row>
    <row r="28" spans="1:44" x14ac:dyDescent="0.2">
      <c r="A28" s="71">
        <v>42835.601585428245</v>
      </c>
      <c r="B28" s="72">
        <v>4</v>
      </c>
      <c r="C28" s="73" t="s">
        <v>20</v>
      </c>
      <c r="D28" s="73" t="s">
        <v>21</v>
      </c>
      <c r="E28" s="37" t="s">
        <v>151</v>
      </c>
      <c r="F28" s="4" t="s">
        <v>45</v>
      </c>
      <c r="G28" s="7" t="s">
        <v>23</v>
      </c>
      <c r="H28" s="4" t="s">
        <v>40</v>
      </c>
      <c r="I28" s="4" t="s">
        <v>51</v>
      </c>
      <c r="J28" s="7" t="s">
        <v>34</v>
      </c>
      <c r="K28" s="4" t="s">
        <v>52</v>
      </c>
      <c r="L28" s="4" t="s">
        <v>74</v>
      </c>
      <c r="M28" s="4" t="s">
        <v>29</v>
      </c>
      <c r="N28" s="4" t="s">
        <v>43</v>
      </c>
      <c r="O28" s="4" t="s">
        <v>31</v>
      </c>
      <c r="P28" s="8"/>
      <c r="Q28" s="38">
        <v>2</v>
      </c>
      <c r="R28" s="8"/>
      <c r="S28" s="4" t="s">
        <v>75</v>
      </c>
      <c r="T28" s="8"/>
      <c r="U28" s="7" t="s">
        <v>22</v>
      </c>
      <c r="V28" s="2" t="s">
        <v>39</v>
      </c>
      <c r="W28" s="7" t="s">
        <v>46</v>
      </c>
      <c r="X28" s="2" t="s">
        <v>51</v>
      </c>
      <c r="Y28" s="2" t="s">
        <v>67</v>
      </c>
      <c r="Z28" s="2" t="s">
        <v>52</v>
      </c>
      <c r="AA28" s="2" t="s">
        <v>74</v>
      </c>
      <c r="AB28" s="2" t="s">
        <v>42</v>
      </c>
      <c r="AC28" s="4" t="s">
        <v>76</v>
      </c>
      <c r="AD28" s="2" t="s">
        <v>31</v>
      </c>
      <c r="AE28" s="8"/>
      <c r="AF28" s="38">
        <v>2</v>
      </c>
      <c r="AG28" s="5"/>
      <c r="AH28" s="22" t="s">
        <v>75</v>
      </c>
      <c r="AI28" s="5"/>
      <c r="AJ28" s="26">
        <f t="shared" si="7"/>
        <v>0.2</v>
      </c>
      <c r="AK28" s="26">
        <f t="shared" si="8"/>
        <v>0.2</v>
      </c>
      <c r="AL28" s="26">
        <f t="shared" si="9"/>
        <v>0</v>
      </c>
      <c r="AM28" s="5"/>
      <c r="AN28" s="4" t="s">
        <v>36</v>
      </c>
      <c r="AO28" s="4">
        <v>7</v>
      </c>
      <c r="AP28" s="4">
        <v>599</v>
      </c>
      <c r="AQ28" s="4" t="s">
        <v>37</v>
      </c>
      <c r="AR28" s="8"/>
    </row>
    <row r="29" spans="1:44" ht="11.25" customHeight="1" x14ac:dyDescent="0.2">
      <c r="A29" s="71">
        <v>42835.721539409722</v>
      </c>
      <c r="B29" s="72">
        <v>12</v>
      </c>
      <c r="C29" s="73" t="s">
        <v>20</v>
      </c>
      <c r="D29" s="73" t="s">
        <v>21</v>
      </c>
      <c r="E29" s="37" t="s">
        <v>151</v>
      </c>
      <c r="F29" s="7" t="s">
        <v>22</v>
      </c>
      <c r="G29" s="7" t="s">
        <v>23</v>
      </c>
      <c r="H29" s="4" t="s">
        <v>40</v>
      </c>
      <c r="I29" s="4" t="s">
        <v>51</v>
      </c>
      <c r="J29" s="7" t="s">
        <v>34</v>
      </c>
      <c r="K29" s="4" t="s">
        <v>52</v>
      </c>
      <c r="L29" s="7" t="s">
        <v>71</v>
      </c>
      <c r="M29" s="4" t="s">
        <v>29</v>
      </c>
      <c r="N29" s="9" t="s">
        <v>53</v>
      </c>
      <c r="O29" s="4" t="s">
        <v>81</v>
      </c>
      <c r="P29" s="8"/>
      <c r="Q29" s="38">
        <v>5</v>
      </c>
      <c r="R29" s="8"/>
      <c r="S29" s="4" t="s">
        <v>83</v>
      </c>
      <c r="T29" s="8"/>
      <c r="U29" s="7" t="s">
        <v>22</v>
      </c>
      <c r="V29" s="2" t="s">
        <v>60</v>
      </c>
      <c r="W29" s="2" t="s">
        <v>40</v>
      </c>
      <c r="X29" s="7" t="s">
        <v>25</v>
      </c>
      <c r="Y29" s="7" t="s">
        <v>34</v>
      </c>
      <c r="Z29" s="2" t="s">
        <v>57</v>
      </c>
      <c r="AA29" s="7" t="s">
        <v>28</v>
      </c>
      <c r="AB29" s="7" t="s">
        <v>48</v>
      </c>
      <c r="AC29" s="7" t="s">
        <v>53</v>
      </c>
      <c r="AD29" s="7" t="s">
        <v>49</v>
      </c>
      <c r="AE29" s="8"/>
      <c r="AF29" s="38">
        <v>7</v>
      </c>
      <c r="AG29" s="5"/>
      <c r="AH29" s="22" t="s">
        <v>111</v>
      </c>
      <c r="AI29" s="5"/>
      <c r="AJ29" s="26">
        <f>(Q29/10)</f>
        <v>0.5</v>
      </c>
      <c r="AK29" s="26">
        <f>AF29/10</f>
        <v>0.7</v>
      </c>
      <c r="AL29" s="26">
        <f>AK29-AJ29</f>
        <v>0.19999999999999996</v>
      </c>
      <c r="AM29" s="5"/>
      <c r="AN29" s="4" t="s">
        <v>36</v>
      </c>
      <c r="AO29" s="4">
        <v>24</v>
      </c>
      <c r="AP29" s="4">
        <v>1059</v>
      </c>
      <c r="AQ29" s="4" t="s">
        <v>37</v>
      </c>
      <c r="AR29" s="8"/>
    </row>
    <row r="30" spans="1:44" s="8" customFormat="1" ht="11.25" customHeight="1" x14ac:dyDescent="0.2">
      <c r="A30" s="102"/>
      <c r="B30" s="103"/>
      <c r="C30" s="5"/>
      <c r="D30" s="5"/>
      <c r="E30" s="37"/>
      <c r="F30" s="5"/>
      <c r="G30" s="5"/>
      <c r="H30" s="5"/>
      <c r="I30" s="5"/>
      <c r="J30" s="5"/>
      <c r="K30" s="5"/>
      <c r="L30" s="5"/>
      <c r="M30" s="5"/>
      <c r="N30" s="5"/>
      <c r="O30" s="5"/>
      <c r="Q30" s="36"/>
      <c r="S30" s="5"/>
      <c r="U30" s="5"/>
      <c r="V30" s="5"/>
      <c r="W30" s="5"/>
      <c r="X30" s="5"/>
      <c r="Y30" s="5"/>
      <c r="Z30" s="5"/>
      <c r="AA30" s="5"/>
      <c r="AB30" s="5"/>
      <c r="AC30" s="5"/>
      <c r="AD30" s="5"/>
      <c r="AF30" s="36"/>
      <c r="AG30" s="5"/>
      <c r="AH30" s="5"/>
      <c r="AI30" s="5"/>
      <c r="AJ30" s="104">
        <f>AVERAGE(AJ20:AJ29)</f>
        <v>0.51249999999999996</v>
      </c>
      <c r="AK30" s="104">
        <f>AVERAGE(AK20:AK29)</f>
        <v>0.68055555555555569</v>
      </c>
      <c r="AL30" s="104">
        <f>AVERAGE(AL20:AL29)</f>
        <v>0.16805555555555554</v>
      </c>
      <c r="AM30" s="5"/>
      <c r="AN30" s="5"/>
      <c r="AO30" s="5"/>
      <c r="AP30" s="5"/>
      <c r="AQ30" s="5"/>
    </row>
    <row r="31" spans="1:44" s="8" customFormat="1" ht="11.25" customHeight="1" x14ac:dyDescent="0.2">
      <c r="A31" s="102"/>
      <c r="B31" s="103"/>
      <c r="C31" s="5"/>
      <c r="D31" s="5"/>
      <c r="E31" s="37"/>
      <c r="F31" s="5"/>
      <c r="G31" s="5"/>
      <c r="H31" s="5"/>
      <c r="I31" s="5"/>
      <c r="J31" s="5"/>
      <c r="K31" s="5"/>
      <c r="L31" s="5"/>
      <c r="M31" s="5"/>
      <c r="N31" s="5"/>
      <c r="O31" s="5"/>
      <c r="Q31" s="36"/>
      <c r="S31" s="5"/>
      <c r="U31" s="5"/>
      <c r="V31" s="5"/>
      <c r="W31" s="5"/>
      <c r="X31" s="5"/>
      <c r="Y31" s="5"/>
      <c r="Z31" s="5"/>
      <c r="AA31" s="5"/>
      <c r="AB31" s="5"/>
      <c r="AC31" s="5"/>
      <c r="AD31" s="5"/>
      <c r="AF31" s="36"/>
      <c r="AG31" s="5"/>
      <c r="AH31" s="5"/>
      <c r="AI31" s="5"/>
      <c r="AJ31" s="96"/>
      <c r="AK31" s="96"/>
      <c r="AL31" s="96"/>
      <c r="AM31" s="5"/>
      <c r="AN31" s="5"/>
      <c r="AO31" s="5"/>
      <c r="AP31" s="5"/>
      <c r="AQ31" s="5"/>
    </row>
    <row r="32" spans="1:44" x14ac:dyDescent="0.2">
      <c r="A32" s="71">
        <v>42791.736947997684</v>
      </c>
      <c r="B32" s="72">
        <v>10</v>
      </c>
      <c r="C32" s="73" t="s">
        <v>38</v>
      </c>
      <c r="D32" s="73" t="s">
        <v>80</v>
      </c>
      <c r="E32" s="37" t="s">
        <v>152</v>
      </c>
      <c r="F32" s="7" t="s">
        <v>22</v>
      </c>
      <c r="G32" s="7" t="s">
        <v>23</v>
      </c>
      <c r="H32" s="4" t="s">
        <v>40</v>
      </c>
      <c r="I32" s="7" t="s">
        <v>25</v>
      </c>
      <c r="J32" s="7" t="s">
        <v>34</v>
      </c>
      <c r="K32" s="4" t="s">
        <v>95</v>
      </c>
      <c r="L32" s="4" t="s">
        <v>74</v>
      </c>
      <c r="M32" s="4" t="s">
        <v>29</v>
      </c>
      <c r="N32" s="4" t="s">
        <v>76</v>
      </c>
      <c r="O32" s="7" t="s">
        <v>49</v>
      </c>
      <c r="P32" s="5"/>
      <c r="Q32" s="4">
        <v>5</v>
      </c>
      <c r="R32" s="19"/>
      <c r="S32" s="21" t="s">
        <v>96</v>
      </c>
      <c r="T32" s="19"/>
      <c r="U32" s="10" t="s">
        <v>22</v>
      </c>
      <c r="V32" s="1" t="s">
        <v>60</v>
      </c>
      <c r="W32" s="1" t="s">
        <v>33</v>
      </c>
      <c r="X32" s="1" t="s">
        <v>82</v>
      </c>
      <c r="Y32" s="10" t="s">
        <v>34</v>
      </c>
      <c r="Z32" s="1" t="s">
        <v>52</v>
      </c>
      <c r="AA32" s="1" t="s">
        <v>41</v>
      </c>
      <c r="AB32" s="10" t="s">
        <v>48</v>
      </c>
      <c r="AC32" s="10" t="s">
        <v>53</v>
      </c>
      <c r="AD32" s="10" t="s">
        <v>49</v>
      </c>
      <c r="AE32" s="11"/>
      <c r="AF32" s="4">
        <v>5</v>
      </c>
      <c r="AG32" s="5"/>
      <c r="AH32" s="24" t="s">
        <v>97</v>
      </c>
      <c r="AI32" s="11"/>
      <c r="AJ32" s="26">
        <f>(Q32/10)</f>
        <v>0.5</v>
      </c>
      <c r="AK32" s="26">
        <f>AF32/10</f>
        <v>0.5</v>
      </c>
      <c r="AL32" s="26">
        <f>AK32-AJ32</f>
        <v>0</v>
      </c>
      <c r="AM32" s="11"/>
      <c r="AN32" s="25" t="s">
        <v>99</v>
      </c>
      <c r="AO32" s="25">
        <v>1</v>
      </c>
      <c r="AP32" s="25">
        <v>574</v>
      </c>
      <c r="AQ32" s="25" t="s">
        <v>37</v>
      </c>
      <c r="AR32" s="8"/>
    </row>
    <row r="33" spans="1:44" s="8" customFormat="1" x14ac:dyDescent="0.2">
      <c r="A33" s="102"/>
      <c r="B33" s="103"/>
      <c r="C33" s="5"/>
      <c r="D33" s="5"/>
      <c r="E33" s="37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19"/>
      <c r="S33" s="19"/>
      <c r="T33" s="19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5"/>
      <c r="AG33" s="5"/>
      <c r="AH33" s="11"/>
      <c r="AI33" s="11"/>
      <c r="AJ33" s="104">
        <f>AVERAGE(AJ32)</f>
        <v>0.5</v>
      </c>
      <c r="AK33" s="104">
        <f t="shared" ref="AK33:AL33" si="10">AVERAGE(AK32)</f>
        <v>0.5</v>
      </c>
      <c r="AL33" s="104">
        <f t="shared" si="10"/>
        <v>0</v>
      </c>
      <c r="AM33" s="11"/>
      <c r="AN33" s="19"/>
      <c r="AO33" s="19"/>
      <c r="AP33" s="19"/>
      <c r="AQ33" s="19"/>
    </row>
    <row r="34" spans="1:44" s="8" customFormat="1" x14ac:dyDescent="0.2">
      <c r="A34" s="102"/>
      <c r="B34" s="103"/>
      <c r="C34" s="5"/>
      <c r="D34" s="5"/>
      <c r="E34" s="37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19"/>
      <c r="S34" s="19"/>
      <c r="T34" s="19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5"/>
      <c r="AG34" s="5"/>
      <c r="AH34" s="11"/>
      <c r="AI34" s="11"/>
      <c r="AJ34" s="96"/>
      <c r="AK34" s="96"/>
      <c r="AL34" s="96"/>
      <c r="AM34" s="11"/>
      <c r="AN34" s="19"/>
      <c r="AO34" s="19"/>
      <c r="AP34" s="19"/>
      <c r="AQ34" s="19"/>
    </row>
    <row r="35" spans="1:44" x14ac:dyDescent="0.2">
      <c r="A35" s="71">
        <v>42792.707949837961</v>
      </c>
      <c r="B35" s="72">
        <v>7</v>
      </c>
      <c r="C35" s="73" t="s">
        <v>20</v>
      </c>
      <c r="D35" s="73" t="s">
        <v>80</v>
      </c>
      <c r="E35" s="37" t="s">
        <v>153</v>
      </c>
      <c r="F35" s="9" t="s">
        <v>22</v>
      </c>
      <c r="G35" s="4" t="s">
        <v>39</v>
      </c>
      <c r="H35" s="4" t="s">
        <v>66</v>
      </c>
      <c r="I35" s="4" t="s">
        <v>64</v>
      </c>
      <c r="J35" s="9" t="s">
        <v>34</v>
      </c>
      <c r="K35" s="4" t="s">
        <v>52</v>
      </c>
      <c r="L35" s="9" t="s">
        <v>28</v>
      </c>
      <c r="M35" s="4" t="s">
        <v>29</v>
      </c>
      <c r="N35" s="4" t="s">
        <v>30</v>
      </c>
      <c r="O35" s="4" t="s">
        <v>81</v>
      </c>
      <c r="P35" s="8"/>
      <c r="Q35" s="4">
        <v>3</v>
      </c>
      <c r="R35" s="8"/>
      <c r="S35" s="14" t="s">
        <v>59</v>
      </c>
      <c r="T35" s="8"/>
      <c r="U35" s="2" t="s">
        <v>45</v>
      </c>
      <c r="V35" s="7" t="s">
        <v>23</v>
      </c>
      <c r="W35" s="2" t="s">
        <v>40</v>
      </c>
      <c r="X35" s="7" t="s">
        <v>25</v>
      </c>
      <c r="Y35" s="2" t="s">
        <v>47</v>
      </c>
      <c r="Z35" s="2" t="s">
        <v>57</v>
      </c>
      <c r="AA35" s="7" t="s">
        <v>28</v>
      </c>
      <c r="AB35" s="7" t="s">
        <v>48</v>
      </c>
      <c r="AC35" s="2" t="s">
        <v>76</v>
      </c>
      <c r="AD35" s="2" t="s">
        <v>31</v>
      </c>
      <c r="AE35" s="8"/>
      <c r="AF35" s="4">
        <v>4</v>
      </c>
      <c r="AG35" s="5"/>
      <c r="AH35" s="22" t="s">
        <v>59</v>
      </c>
      <c r="AI35" s="5"/>
      <c r="AJ35" s="26">
        <f>(Q35/10)</f>
        <v>0.3</v>
      </c>
      <c r="AK35" s="26">
        <f>AF35/10</f>
        <v>0.4</v>
      </c>
      <c r="AL35" s="26">
        <f>AK35-AJ35</f>
        <v>0.10000000000000003</v>
      </c>
      <c r="AM35" s="8"/>
      <c r="AN35" s="4" t="s">
        <v>79</v>
      </c>
      <c r="AO35" s="4">
        <v>1</v>
      </c>
      <c r="AP35" s="4">
        <v>112</v>
      </c>
      <c r="AQ35" s="4" t="s">
        <v>37</v>
      </c>
      <c r="AR35" s="8"/>
    </row>
    <row r="36" spans="1:44" x14ac:dyDescent="0.2">
      <c r="A36" s="71">
        <v>42797.82682642361</v>
      </c>
      <c r="B36" s="72">
        <v>8</v>
      </c>
      <c r="C36" s="73" t="s">
        <v>20</v>
      </c>
      <c r="D36" s="73" t="s">
        <v>63</v>
      </c>
      <c r="E36" s="37" t="s">
        <v>149</v>
      </c>
      <c r="F36" s="9" t="s">
        <v>22</v>
      </c>
      <c r="G36" s="4" t="s">
        <v>60</v>
      </c>
      <c r="H36" s="4" t="s">
        <v>66</v>
      </c>
      <c r="I36" s="9" t="s">
        <v>25</v>
      </c>
      <c r="J36" s="4" t="s">
        <v>26</v>
      </c>
      <c r="K36" s="9" t="s">
        <v>27</v>
      </c>
      <c r="L36" s="4" t="s">
        <v>41</v>
      </c>
      <c r="M36" s="4" t="s">
        <v>42</v>
      </c>
      <c r="N36" s="9" t="s">
        <v>53</v>
      </c>
      <c r="O36" s="4" t="s">
        <v>31</v>
      </c>
      <c r="P36" s="8"/>
      <c r="Q36" s="4">
        <v>4</v>
      </c>
      <c r="R36" s="8"/>
      <c r="S36" s="14" t="s">
        <v>84</v>
      </c>
      <c r="T36" s="8"/>
      <c r="U36" s="7" t="s">
        <v>22</v>
      </c>
      <c r="V36" s="2" t="s">
        <v>60</v>
      </c>
      <c r="W36" s="2" t="s">
        <v>66</v>
      </c>
      <c r="X36" s="7" t="s">
        <v>25</v>
      </c>
      <c r="Y36" s="2" t="s">
        <v>26</v>
      </c>
      <c r="Z36" s="7" t="s">
        <v>27</v>
      </c>
      <c r="AA36" s="2" t="s">
        <v>74</v>
      </c>
      <c r="AB36" s="2" t="s">
        <v>42</v>
      </c>
      <c r="AC36" s="2" t="s">
        <v>30</v>
      </c>
      <c r="AD36" s="7" t="s">
        <v>49</v>
      </c>
      <c r="AE36" s="8"/>
      <c r="AF36" s="4">
        <v>4</v>
      </c>
      <c r="AG36" s="5"/>
      <c r="AH36" s="22" t="s">
        <v>85</v>
      </c>
      <c r="AI36" s="5"/>
      <c r="AJ36" s="26">
        <f>(Q36/10)</f>
        <v>0.4</v>
      </c>
      <c r="AK36" s="26">
        <f>AF36/10</f>
        <v>0.4</v>
      </c>
      <c r="AL36" s="26">
        <f>AK36-AJ36</f>
        <v>0</v>
      </c>
      <c r="AM36" s="8"/>
      <c r="AN36" s="38" t="s">
        <v>79</v>
      </c>
      <c r="AO36" s="4">
        <v>1</v>
      </c>
      <c r="AP36" s="4">
        <v>14</v>
      </c>
      <c r="AQ36" s="4" t="s">
        <v>37</v>
      </c>
      <c r="AR36" s="8"/>
    </row>
    <row r="37" spans="1:44" s="8" customFormat="1" x14ac:dyDescent="0.2">
      <c r="A37" s="102"/>
      <c r="B37" s="103"/>
      <c r="C37" s="5"/>
      <c r="D37" s="5"/>
      <c r="E37" s="37"/>
      <c r="F37" s="5"/>
      <c r="G37" s="5"/>
      <c r="H37" s="5"/>
      <c r="I37" s="5"/>
      <c r="J37" s="5"/>
      <c r="K37" s="5"/>
      <c r="L37" s="5"/>
      <c r="M37" s="5"/>
      <c r="N37" s="5"/>
      <c r="O37" s="5"/>
      <c r="Q37" s="5"/>
      <c r="S37" s="5"/>
      <c r="U37" s="5"/>
      <c r="V37" s="5"/>
      <c r="W37" s="5"/>
      <c r="X37" s="5"/>
      <c r="Y37" s="5"/>
      <c r="Z37" s="5"/>
      <c r="AA37" s="5"/>
      <c r="AB37" s="5"/>
      <c r="AC37" s="5"/>
      <c r="AD37" s="5"/>
      <c r="AF37" s="5"/>
      <c r="AG37" s="5"/>
      <c r="AH37" s="5"/>
      <c r="AI37" s="5"/>
      <c r="AJ37" s="104">
        <f>AVERAGE(AJ35:AJ36)</f>
        <v>0.35</v>
      </c>
      <c r="AK37" s="104">
        <f t="shared" ref="AK37:AL37" si="11">AVERAGE(AK35:AK36)</f>
        <v>0.4</v>
      </c>
      <c r="AL37" s="104">
        <f t="shared" si="11"/>
        <v>5.0000000000000017E-2</v>
      </c>
      <c r="AN37" s="36"/>
      <c r="AO37" s="5"/>
      <c r="AP37" s="5"/>
      <c r="AQ37" s="5"/>
    </row>
    <row r="38" spans="1:44" s="8" customFormat="1" x14ac:dyDescent="0.2">
      <c r="A38" s="102"/>
      <c r="B38" s="103"/>
      <c r="C38" s="5"/>
      <c r="D38" s="5"/>
      <c r="E38" s="37"/>
      <c r="F38" s="5"/>
      <c r="G38" s="5"/>
      <c r="H38" s="5"/>
      <c r="I38" s="5"/>
      <c r="J38" s="5"/>
      <c r="K38" s="5"/>
      <c r="L38" s="5"/>
      <c r="M38" s="5"/>
      <c r="N38" s="5"/>
      <c r="O38" s="5"/>
      <c r="Q38" s="5"/>
      <c r="S38" s="5"/>
      <c r="U38" s="5"/>
      <c r="V38" s="5"/>
      <c r="W38" s="5"/>
      <c r="X38" s="5"/>
      <c r="Y38" s="5"/>
      <c r="Z38" s="5"/>
      <c r="AA38" s="5"/>
      <c r="AB38" s="5"/>
      <c r="AC38" s="5"/>
      <c r="AD38" s="5"/>
      <c r="AF38" s="5"/>
      <c r="AG38" s="5"/>
      <c r="AH38" s="5"/>
      <c r="AI38" s="5"/>
      <c r="AJ38" s="96"/>
      <c r="AK38" s="96"/>
      <c r="AL38" s="96"/>
      <c r="AN38" s="36"/>
      <c r="AO38" s="5"/>
      <c r="AP38" s="5"/>
      <c r="AQ38" s="5"/>
    </row>
    <row r="39" spans="1:44" x14ac:dyDescent="0.2">
      <c r="A39" s="71">
        <v>42792.747558645831</v>
      </c>
      <c r="B39" s="72">
        <v>12</v>
      </c>
      <c r="C39" s="73" t="s">
        <v>38</v>
      </c>
      <c r="D39" s="73" t="s">
        <v>56</v>
      </c>
      <c r="E39" s="37" t="s">
        <v>154</v>
      </c>
      <c r="F39" s="4" t="s">
        <v>45</v>
      </c>
      <c r="G39" s="4" t="s">
        <v>39</v>
      </c>
      <c r="H39" s="4" t="s">
        <v>40</v>
      </c>
      <c r="I39" s="7" t="s">
        <v>25</v>
      </c>
      <c r="J39" s="4" t="s">
        <v>47</v>
      </c>
      <c r="K39" s="4" t="s">
        <v>57</v>
      </c>
      <c r="L39" s="7" t="s">
        <v>28</v>
      </c>
      <c r="M39" s="7" t="s">
        <v>58</v>
      </c>
      <c r="N39" s="4" t="s">
        <v>43</v>
      </c>
      <c r="O39" s="4" t="s">
        <v>31</v>
      </c>
      <c r="P39" s="8"/>
      <c r="Q39" s="38">
        <v>3</v>
      </c>
      <c r="R39" s="8"/>
      <c r="S39" s="4" t="s">
        <v>59</v>
      </c>
      <c r="T39" s="8"/>
      <c r="U39" s="7" t="s">
        <v>22</v>
      </c>
      <c r="V39" s="7" t="s">
        <v>23</v>
      </c>
      <c r="W39" s="7" t="s">
        <v>46</v>
      </c>
      <c r="X39" s="38" t="s">
        <v>64</v>
      </c>
      <c r="Y39" s="7" t="s">
        <v>34</v>
      </c>
      <c r="Z39" s="38" t="s">
        <v>52</v>
      </c>
      <c r="AA39" s="7" t="s">
        <v>28</v>
      </c>
      <c r="AB39" s="2" t="s">
        <v>42</v>
      </c>
      <c r="AC39" s="7" t="s">
        <v>53</v>
      </c>
      <c r="AD39" s="4" t="s">
        <v>31</v>
      </c>
      <c r="AE39" s="8"/>
      <c r="AF39" s="38">
        <v>6</v>
      </c>
      <c r="AG39" s="5"/>
      <c r="AH39" s="22" t="s">
        <v>59</v>
      </c>
      <c r="AI39" s="5"/>
      <c r="AJ39" s="26">
        <f>(Q39/10)</f>
        <v>0.3</v>
      </c>
      <c r="AK39" s="26">
        <f>AF39/10</f>
        <v>0.6</v>
      </c>
      <c r="AL39" s="26">
        <f>AK39-AJ39</f>
        <v>0.3</v>
      </c>
      <c r="AM39" s="5"/>
      <c r="AN39" s="4" t="s">
        <v>36</v>
      </c>
      <c r="AO39" s="4">
        <v>14</v>
      </c>
      <c r="AP39" s="4">
        <v>609</v>
      </c>
      <c r="AQ39" s="4" t="s">
        <v>37</v>
      </c>
      <c r="AR39" s="8"/>
    </row>
    <row r="40" spans="1:44" x14ac:dyDescent="0.2">
      <c r="A40" s="71">
        <v>42797.821029085651</v>
      </c>
      <c r="B40" s="72">
        <v>15</v>
      </c>
      <c r="C40" s="73" t="s">
        <v>20</v>
      </c>
      <c r="D40" s="73" t="s">
        <v>63</v>
      </c>
      <c r="E40" s="37">
        <v>2</v>
      </c>
      <c r="F40" s="7" t="s">
        <v>22</v>
      </c>
      <c r="G40" s="7" t="s">
        <v>23</v>
      </c>
      <c r="H40" s="4" t="s">
        <v>24</v>
      </c>
      <c r="I40" s="4" t="s">
        <v>64</v>
      </c>
      <c r="J40" s="7" t="s">
        <v>34</v>
      </c>
      <c r="K40" s="4" t="s">
        <v>52</v>
      </c>
      <c r="L40" s="7" t="s">
        <v>28</v>
      </c>
      <c r="M40" s="7" t="s">
        <v>58</v>
      </c>
      <c r="N40" s="7" t="s">
        <v>53</v>
      </c>
      <c r="O40" s="7" t="s">
        <v>49</v>
      </c>
      <c r="P40" s="8"/>
      <c r="Q40" s="38">
        <v>7</v>
      </c>
      <c r="R40" s="8"/>
      <c r="S40" s="4" t="s">
        <v>65</v>
      </c>
      <c r="T40" s="8"/>
      <c r="U40" s="7" t="s">
        <v>22</v>
      </c>
      <c r="V40" s="7" t="s">
        <v>23</v>
      </c>
      <c r="W40" s="2" t="s">
        <v>33</v>
      </c>
      <c r="X40" s="2" t="s">
        <v>64</v>
      </c>
      <c r="Y40" s="7" t="s">
        <v>34</v>
      </c>
      <c r="Z40" s="7" t="s">
        <v>27</v>
      </c>
      <c r="AA40" s="7" t="s">
        <v>28</v>
      </c>
      <c r="AB40" s="7" t="s">
        <v>48</v>
      </c>
      <c r="AC40" s="7" t="s">
        <v>53</v>
      </c>
      <c r="AD40" s="7" t="s">
        <v>49</v>
      </c>
      <c r="AE40" s="8"/>
      <c r="AF40" s="38">
        <v>8</v>
      </c>
      <c r="AG40" s="5"/>
      <c r="AH40" s="22" t="s">
        <v>49</v>
      </c>
      <c r="AI40" s="5"/>
      <c r="AJ40" s="26">
        <f>(Q40/10)</f>
        <v>0.7</v>
      </c>
      <c r="AK40" s="26">
        <f>AF40/10</f>
        <v>0.8</v>
      </c>
      <c r="AL40" s="26">
        <f>AK40-AJ40</f>
        <v>0.10000000000000009</v>
      </c>
      <c r="AM40" s="5"/>
      <c r="AN40" s="4" t="s">
        <v>36</v>
      </c>
      <c r="AO40" s="4">
        <v>18</v>
      </c>
      <c r="AP40" s="4">
        <v>997</v>
      </c>
      <c r="AQ40" s="4" t="s">
        <v>62</v>
      </c>
      <c r="AR40" s="8"/>
    </row>
    <row r="41" spans="1:44" x14ac:dyDescent="0.2">
      <c r="A41" s="71">
        <v>42820.704151875005</v>
      </c>
      <c r="B41" s="72">
        <v>11</v>
      </c>
      <c r="C41" s="73" t="s">
        <v>20</v>
      </c>
      <c r="D41" s="73" t="s">
        <v>56</v>
      </c>
      <c r="E41" s="37">
        <v>5</v>
      </c>
      <c r="F41" s="7" t="s">
        <v>22</v>
      </c>
      <c r="G41" s="4" t="s">
        <v>39</v>
      </c>
      <c r="H41" s="4" t="s">
        <v>66</v>
      </c>
      <c r="I41" s="7" t="s">
        <v>25</v>
      </c>
      <c r="J41" s="4" t="s">
        <v>67</v>
      </c>
      <c r="K41" s="4" t="s">
        <v>52</v>
      </c>
      <c r="L41" s="4" t="s">
        <v>41</v>
      </c>
      <c r="M41" s="7" t="s">
        <v>58</v>
      </c>
      <c r="N41" s="4" t="s">
        <v>68</v>
      </c>
      <c r="O41" s="4" t="s">
        <v>31</v>
      </c>
      <c r="P41" s="8"/>
      <c r="Q41" s="38">
        <v>3</v>
      </c>
      <c r="R41" s="8"/>
      <c r="S41" s="4" t="s">
        <v>69</v>
      </c>
      <c r="T41" s="8"/>
      <c r="U41" s="7" t="s">
        <v>22</v>
      </c>
      <c r="V41" s="7" t="s">
        <v>23</v>
      </c>
      <c r="W41" s="7" t="s">
        <v>46</v>
      </c>
      <c r="X41" s="7" t="s">
        <v>25</v>
      </c>
      <c r="Y41" s="2" t="s">
        <v>67</v>
      </c>
      <c r="Z41" s="7" t="s">
        <v>27</v>
      </c>
      <c r="AA41" s="7" t="s">
        <v>28</v>
      </c>
      <c r="AB41" s="2" t="s">
        <v>42</v>
      </c>
      <c r="AC41" s="7" t="s">
        <v>53</v>
      </c>
      <c r="AD41" s="7" t="s">
        <v>49</v>
      </c>
      <c r="AE41" s="8"/>
      <c r="AF41" s="38">
        <v>8</v>
      </c>
      <c r="AG41" s="5"/>
      <c r="AH41" s="22" t="s">
        <v>70</v>
      </c>
      <c r="AI41" s="5"/>
      <c r="AJ41" s="26">
        <f>(Q41/10)</f>
        <v>0.3</v>
      </c>
      <c r="AK41" s="26">
        <f>AF41/10</f>
        <v>0.8</v>
      </c>
      <c r="AL41" s="26">
        <f>AK41-AJ41</f>
        <v>0.5</v>
      </c>
      <c r="AM41" s="5"/>
      <c r="AN41" s="4" t="s">
        <v>36</v>
      </c>
      <c r="AO41" s="4">
        <v>20</v>
      </c>
      <c r="AP41" s="4">
        <v>758</v>
      </c>
      <c r="AQ41" s="4" t="s">
        <v>37</v>
      </c>
      <c r="AR41" s="8"/>
    </row>
    <row r="42" spans="1:44" s="8" customFormat="1" x14ac:dyDescent="0.2">
      <c r="AJ42" s="41">
        <f>AVERAGE(AJ39:AJ41)</f>
        <v>0.43333333333333335</v>
      </c>
      <c r="AK42" s="41">
        <f t="shared" ref="AK42:AL42" si="12">AVERAGE(AK39:AK41)</f>
        <v>0.73333333333333339</v>
      </c>
      <c r="AL42" s="41">
        <f t="shared" si="12"/>
        <v>0.30000000000000004</v>
      </c>
    </row>
    <row r="43" spans="1:44" s="8" customFormat="1" x14ac:dyDescent="0.2"/>
    <row r="44" spans="1:44" x14ac:dyDescent="0.2">
      <c r="AM44" s="98" t="s">
        <v>36</v>
      </c>
      <c r="AN44" s="4" t="s">
        <v>79</v>
      </c>
      <c r="AO44" s="98" t="s">
        <v>163</v>
      </c>
      <c r="AP44" s="98"/>
    </row>
    <row r="45" spans="1:44" x14ac:dyDescent="0.2">
      <c r="AL45" s="98" t="s">
        <v>156</v>
      </c>
      <c r="AM45" s="90">
        <v>0.3</v>
      </c>
      <c r="AN45" s="90">
        <v>0.05</v>
      </c>
      <c r="AO45" s="90">
        <v>0</v>
      </c>
      <c r="AP45" s="90"/>
    </row>
    <row r="46" spans="1:44" x14ac:dyDescent="0.2">
      <c r="AL46" s="98" t="s">
        <v>155</v>
      </c>
      <c r="AM46" s="90">
        <v>0.17</v>
      </c>
      <c r="AN46" s="90">
        <v>0.21</v>
      </c>
      <c r="AO46" s="90">
        <v>0.1</v>
      </c>
      <c r="AP46" s="9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R44"/>
  <sheetViews>
    <sheetView topLeftCell="AI1" workbookViewId="0">
      <selection activeCell="AQ43" sqref="AQ43"/>
    </sheetView>
  </sheetViews>
  <sheetFormatPr defaultRowHeight="12.75" x14ac:dyDescent="0.2"/>
  <cols>
    <col min="1" max="1" width="17" customWidth="1"/>
    <col min="2" max="2" width="11" bestFit="1" customWidth="1"/>
    <col min="3" max="3" width="21.28515625" bestFit="1" customWidth="1"/>
    <col min="4" max="4" width="19.42578125" bestFit="1" customWidth="1"/>
    <col min="5" max="5" width="11" bestFit="1" customWidth="1"/>
    <col min="6" max="6" width="39.28515625" bestFit="1" customWidth="1"/>
    <col min="7" max="7" width="44.42578125" bestFit="1" customWidth="1"/>
    <col min="8" max="8" width="42.85546875" bestFit="1" customWidth="1"/>
    <col min="9" max="9" width="65.28515625" bestFit="1" customWidth="1"/>
    <col min="10" max="10" width="75.7109375" bestFit="1" customWidth="1"/>
    <col min="11" max="11" width="39.85546875" bestFit="1" customWidth="1"/>
    <col min="12" max="12" width="48.7109375" bestFit="1" customWidth="1"/>
    <col min="13" max="13" width="53.7109375" bestFit="1" customWidth="1"/>
    <col min="14" max="14" width="25.42578125" bestFit="1" customWidth="1"/>
    <col min="15" max="15" width="37.28515625" bestFit="1" customWidth="1"/>
    <col min="16" max="16" width="11" bestFit="1" customWidth="1"/>
    <col min="17" max="17" width="14" bestFit="1" customWidth="1"/>
    <col min="18" max="18" width="11" bestFit="1" customWidth="1"/>
    <col min="19" max="19" width="52.140625" bestFit="1" customWidth="1"/>
    <col min="20" max="20" width="11" bestFit="1" customWidth="1"/>
    <col min="21" max="21" width="39.28515625" bestFit="1" customWidth="1"/>
    <col min="22" max="22" width="44.42578125" bestFit="1" customWidth="1"/>
    <col min="23" max="23" width="42.85546875" bestFit="1" customWidth="1"/>
    <col min="24" max="24" width="65.28515625" bestFit="1" customWidth="1"/>
    <col min="25" max="25" width="75.7109375" bestFit="1" customWidth="1"/>
    <col min="26" max="26" width="39.85546875" bestFit="1" customWidth="1"/>
    <col min="27" max="27" width="48.7109375" bestFit="1" customWidth="1"/>
    <col min="28" max="28" width="53.140625" bestFit="1" customWidth="1"/>
    <col min="29" max="29" width="25.42578125" bestFit="1" customWidth="1"/>
    <col min="30" max="30" width="37.28515625" bestFit="1" customWidth="1"/>
    <col min="32" max="32" width="11.85546875" bestFit="1" customWidth="1"/>
    <col min="34" max="34" width="55.85546875" bestFit="1" customWidth="1"/>
    <col min="36" max="36" width="7.7109375" customWidth="1"/>
    <col min="37" max="37" width="11.85546875" bestFit="1" customWidth="1"/>
    <col min="38" max="38" width="9.85546875" bestFit="1" customWidth="1"/>
    <col min="40" max="40" width="35.28515625" bestFit="1" customWidth="1"/>
    <col min="41" max="41" width="41" bestFit="1" customWidth="1"/>
    <col min="42" max="42" width="37" bestFit="1" customWidth="1"/>
    <col min="43" max="43" width="40.28515625" bestFit="1" customWidth="1"/>
  </cols>
  <sheetData>
    <row r="1" spans="1:44" ht="15" x14ac:dyDescent="0.2">
      <c r="A1" s="28" t="s">
        <v>0</v>
      </c>
      <c r="B1" s="28" t="s">
        <v>1</v>
      </c>
      <c r="C1" s="30" t="s">
        <v>2</v>
      </c>
      <c r="D1" s="30" t="s">
        <v>3</v>
      </c>
      <c r="E1" s="30"/>
      <c r="F1" s="29" t="s">
        <v>4</v>
      </c>
      <c r="G1" s="30" t="s">
        <v>5</v>
      </c>
      <c r="H1" s="30" t="s">
        <v>6</v>
      </c>
      <c r="I1" s="30" t="s">
        <v>7</v>
      </c>
      <c r="J1" s="29" t="s">
        <v>8</v>
      </c>
      <c r="K1" s="29" t="s">
        <v>9</v>
      </c>
      <c r="L1" s="29" t="s">
        <v>10</v>
      </c>
      <c r="M1" s="30" t="s">
        <v>11</v>
      </c>
      <c r="N1" s="30" t="s">
        <v>12</v>
      </c>
      <c r="O1" s="30" t="s">
        <v>13</v>
      </c>
      <c r="P1" s="30"/>
      <c r="Q1" s="30" t="s">
        <v>112</v>
      </c>
      <c r="R1" s="31"/>
      <c r="S1" s="31" t="s">
        <v>14</v>
      </c>
      <c r="T1" s="31"/>
      <c r="U1" s="32" t="s">
        <v>4</v>
      </c>
      <c r="V1" s="33" t="s">
        <v>5</v>
      </c>
      <c r="W1" s="33" t="s">
        <v>6</v>
      </c>
      <c r="X1" s="33" t="s">
        <v>7</v>
      </c>
      <c r="Y1" s="32" t="s">
        <v>8</v>
      </c>
      <c r="Z1" s="32" t="s">
        <v>9</v>
      </c>
      <c r="AA1" s="32" t="s">
        <v>10</v>
      </c>
      <c r="AB1" s="33" t="s">
        <v>11</v>
      </c>
      <c r="AC1" s="33" t="s">
        <v>12</v>
      </c>
      <c r="AD1" s="33" t="s">
        <v>13</v>
      </c>
      <c r="AE1" s="33"/>
      <c r="AF1" s="33" t="s">
        <v>113</v>
      </c>
      <c r="AG1" s="33"/>
      <c r="AH1" s="32" t="s">
        <v>15</v>
      </c>
      <c r="AI1" s="32"/>
      <c r="AJ1" s="32" t="s">
        <v>115</v>
      </c>
      <c r="AK1" s="32" t="s">
        <v>113</v>
      </c>
      <c r="AL1" s="32" t="s">
        <v>114</v>
      </c>
      <c r="AM1" s="32"/>
      <c r="AN1" s="31" t="s">
        <v>16</v>
      </c>
      <c r="AO1" s="31" t="s">
        <v>17</v>
      </c>
      <c r="AP1" s="31" t="s">
        <v>18</v>
      </c>
      <c r="AQ1" s="34" t="s">
        <v>19</v>
      </c>
      <c r="AR1" s="28"/>
    </row>
    <row r="2" spans="1:44" x14ac:dyDescent="0.2">
      <c r="A2" s="71">
        <v>42816.832169837959</v>
      </c>
      <c r="B2" s="72">
        <v>16</v>
      </c>
      <c r="C2" s="73" t="s">
        <v>20</v>
      </c>
      <c r="D2" s="73" t="s">
        <v>21</v>
      </c>
      <c r="E2" s="35" t="s">
        <v>157</v>
      </c>
      <c r="F2" s="7" t="s">
        <v>22</v>
      </c>
      <c r="G2" s="7" t="s">
        <v>23</v>
      </c>
      <c r="H2" s="4" t="s">
        <v>24</v>
      </c>
      <c r="I2" s="7" t="s">
        <v>25</v>
      </c>
      <c r="J2" s="7" t="s">
        <v>34</v>
      </c>
      <c r="K2" s="4" t="s">
        <v>52</v>
      </c>
      <c r="L2" s="7" t="s">
        <v>71</v>
      </c>
      <c r="M2" s="4" t="s">
        <v>29</v>
      </c>
      <c r="N2" s="7" t="s">
        <v>53</v>
      </c>
      <c r="O2" s="7" t="s">
        <v>49</v>
      </c>
      <c r="P2" s="5"/>
      <c r="Q2" s="4">
        <v>7</v>
      </c>
      <c r="R2" s="5"/>
      <c r="S2" s="22" t="s">
        <v>102</v>
      </c>
      <c r="T2" s="5"/>
      <c r="U2" s="7" t="s">
        <v>22</v>
      </c>
      <c r="V2" s="9" t="s">
        <v>23</v>
      </c>
      <c r="W2" s="9" t="s">
        <v>46</v>
      </c>
      <c r="X2" s="9" t="s">
        <v>25</v>
      </c>
      <c r="Y2" s="9" t="s">
        <v>34</v>
      </c>
      <c r="Z2" s="2" t="s">
        <v>52</v>
      </c>
      <c r="AA2" s="9" t="s">
        <v>28</v>
      </c>
      <c r="AB2" s="9" t="s">
        <v>48</v>
      </c>
      <c r="AC2" s="9" t="s">
        <v>53</v>
      </c>
      <c r="AD2" s="9" t="s">
        <v>49</v>
      </c>
      <c r="AE2" s="5"/>
      <c r="AF2" s="4">
        <v>9</v>
      </c>
      <c r="AG2" s="5"/>
      <c r="AH2" s="22" t="s">
        <v>103</v>
      </c>
      <c r="AI2" s="5"/>
      <c r="AJ2" s="26">
        <f t="shared" ref="AJ2:AJ7" si="0">(Q2/10)</f>
        <v>0.7</v>
      </c>
      <c r="AK2" s="26">
        <f t="shared" ref="AK2:AK7" si="1">AF2/10</f>
        <v>0.9</v>
      </c>
      <c r="AL2" s="26">
        <f t="shared" ref="AL2:AL7" si="2">AK2-AJ2</f>
        <v>0.20000000000000007</v>
      </c>
      <c r="AM2" s="41"/>
      <c r="AN2" s="6" t="s">
        <v>99</v>
      </c>
      <c r="AO2" s="6">
        <v>22</v>
      </c>
      <c r="AP2" s="6">
        <v>580.36</v>
      </c>
      <c r="AQ2" s="6" t="s">
        <v>62</v>
      </c>
      <c r="AR2" s="8"/>
    </row>
    <row r="3" spans="1:44" x14ac:dyDescent="0.2">
      <c r="A3" s="71">
        <v>42820.654203067126</v>
      </c>
      <c r="B3" s="72">
        <v>20</v>
      </c>
      <c r="C3" s="73" t="s">
        <v>20</v>
      </c>
      <c r="D3" s="73" t="s">
        <v>21</v>
      </c>
      <c r="E3" s="35" t="s">
        <v>157</v>
      </c>
      <c r="F3" s="7" t="s">
        <v>22</v>
      </c>
      <c r="G3" s="7" t="s">
        <v>23</v>
      </c>
      <c r="H3" s="7" t="s">
        <v>46</v>
      </c>
      <c r="I3" s="7" t="s">
        <v>25</v>
      </c>
      <c r="J3" s="7" t="s">
        <v>34</v>
      </c>
      <c r="K3" s="7" t="s">
        <v>27</v>
      </c>
      <c r="L3" s="7" t="s">
        <v>71</v>
      </c>
      <c r="M3" s="7" t="s">
        <v>58</v>
      </c>
      <c r="N3" s="7" t="s">
        <v>53</v>
      </c>
      <c r="O3" s="7" t="s">
        <v>49</v>
      </c>
      <c r="P3" s="5"/>
      <c r="Q3" s="4">
        <v>10</v>
      </c>
      <c r="R3" s="5"/>
      <c r="S3" s="22" t="s">
        <v>104</v>
      </c>
      <c r="T3" s="5"/>
      <c r="U3" s="7" t="s">
        <v>22</v>
      </c>
      <c r="V3" s="9" t="s">
        <v>23</v>
      </c>
      <c r="W3" s="9" t="s">
        <v>46</v>
      </c>
      <c r="X3" s="9" t="s">
        <v>25</v>
      </c>
      <c r="Y3" s="9" t="s">
        <v>34</v>
      </c>
      <c r="Z3" s="9" t="s">
        <v>27</v>
      </c>
      <c r="AA3" s="9" t="s">
        <v>28</v>
      </c>
      <c r="AB3" s="9" t="s">
        <v>48</v>
      </c>
      <c r="AC3" s="9" t="s">
        <v>53</v>
      </c>
      <c r="AD3" s="9" t="s">
        <v>49</v>
      </c>
      <c r="AE3" s="5"/>
      <c r="AF3" s="4">
        <v>10</v>
      </c>
      <c r="AG3" s="5"/>
      <c r="AH3" s="22" t="s">
        <v>105</v>
      </c>
      <c r="AI3" s="5"/>
      <c r="AJ3" s="26">
        <f t="shared" si="0"/>
        <v>1</v>
      </c>
      <c r="AK3" s="26">
        <f t="shared" si="1"/>
        <v>1</v>
      </c>
      <c r="AL3" s="26">
        <f t="shared" si="2"/>
        <v>0</v>
      </c>
      <c r="AM3" s="5"/>
      <c r="AN3" s="6" t="s">
        <v>99</v>
      </c>
      <c r="AO3" s="6">
        <v>36</v>
      </c>
      <c r="AP3" s="6" t="s">
        <v>106</v>
      </c>
      <c r="AQ3" s="6" t="s">
        <v>62</v>
      </c>
      <c r="AR3" s="8"/>
    </row>
    <row r="4" spans="1:44" x14ac:dyDescent="0.2">
      <c r="A4" s="71">
        <v>42820.665434756942</v>
      </c>
      <c r="B4" s="72">
        <v>13</v>
      </c>
      <c r="C4" s="73" t="s">
        <v>20</v>
      </c>
      <c r="D4" s="73" t="s">
        <v>21</v>
      </c>
      <c r="E4" s="35" t="s">
        <v>157</v>
      </c>
      <c r="F4" s="7" t="s">
        <v>22</v>
      </c>
      <c r="G4" s="7" t="s">
        <v>23</v>
      </c>
      <c r="H4" s="4" t="s">
        <v>40</v>
      </c>
      <c r="I4" s="7" t="s">
        <v>25</v>
      </c>
      <c r="J4" s="7" t="s">
        <v>34</v>
      </c>
      <c r="K4" s="4" t="s">
        <v>52</v>
      </c>
      <c r="L4" s="7" t="s">
        <v>71</v>
      </c>
      <c r="M4" s="7" t="s">
        <v>58</v>
      </c>
      <c r="N4" s="4" t="s">
        <v>76</v>
      </c>
      <c r="O4" s="7" t="s">
        <v>49</v>
      </c>
      <c r="P4" s="5"/>
      <c r="Q4" s="4">
        <v>7</v>
      </c>
      <c r="R4" s="5"/>
      <c r="S4" s="22" t="s">
        <v>107</v>
      </c>
      <c r="T4" s="5"/>
      <c r="U4" s="7" t="s">
        <v>22</v>
      </c>
      <c r="V4" s="9" t="s">
        <v>23</v>
      </c>
      <c r="W4" s="9" t="s">
        <v>46</v>
      </c>
      <c r="X4" s="9" t="s">
        <v>25</v>
      </c>
      <c r="Y4" s="2" t="s">
        <v>26</v>
      </c>
      <c r="Z4" s="9" t="s">
        <v>27</v>
      </c>
      <c r="AA4" s="2" t="s">
        <v>74</v>
      </c>
      <c r="AB4" s="9" t="s">
        <v>48</v>
      </c>
      <c r="AC4" s="4" t="s">
        <v>76</v>
      </c>
      <c r="AD4" s="2" t="s">
        <v>31</v>
      </c>
      <c r="AE4" s="5"/>
      <c r="AF4" s="4">
        <v>6</v>
      </c>
      <c r="AG4" s="5"/>
      <c r="AH4" s="22" t="s">
        <v>108</v>
      </c>
      <c r="AI4" s="5"/>
      <c r="AJ4" s="26">
        <f t="shared" si="0"/>
        <v>0.7</v>
      </c>
      <c r="AK4" s="26">
        <f t="shared" si="1"/>
        <v>0.6</v>
      </c>
      <c r="AL4" s="26">
        <f t="shared" si="2"/>
        <v>-9.9999999999999978E-2</v>
      </c>
      <c r="AM4" s="5"/>
      <c r="AN4" s="6" t="s">
        <v>99</v>
      </c>
      <c r="AO4" s="6">
        <v>1</v>
      </c>
      <c r="AP4" s="6" t="s">
        <v>106</v>
      </c>
      <c r="AQ4" s="6" t="s">
        <v>62</v>
      </c>
      <c r="AR4" s="8"/>
    </row>
    <row r="5" spans="1:44" x14ac:dyDescent="0.2">
      <c r="A5" s="71">
        <v>42820.922412337968</v>
      </c>
      <c r="B5" s="72">
        <v>13</v>
      </c>
      <c r="C5" s="73" t="s">
        <v>20</v>
      </c>
      <c r="D5" s="73" t="s">
        <v>21</v>
      </c>
      <c r="E5" s="35" t="s">
        <v>157</v>
      </c>
      <c r="F5" s="7" t="s">
        <v>22</v>
      </c>
      <c r="G5" s="7" t="s">
        <v>23</v>
      </c>
      <c r="H5" s="7" t="s">
        <v>46</v>
      </c>
      <c r="I5" s="4" t="s">
        <v>64</v>
      </c>
      <c r="J5" s="7" t="s">
        <v>34</v>
      </c>
      <c r="K5" s="4" t="s">
        <v>95</v>
      </c>
      <c r="L5" s="7" t="s">
        <v>71</v>
      </c>
      <c r="M5" s="7" t="s">
        <v>58</v>
      </c>
      <c r="N5" s="7" t="s">
        <v>53</v>
      </c>
      <c r="O5" s="7" t="s">
        <v>49</v>
      </c>
      <c r="P5" s="5"/>
      <c r="Q5" s="4">
        <v>8</v>
      </c>
      <c r="R5" s="5"/>
      <c r="S5" s="22" t="s">
        <v>109</v>
      </c>
      <c r="T5" s="5"/>
      <c r="U5" s="2" t="s">
        <v>45</v>
      </c>
      <c r="V5" s="2" t="s">
        <v>60</v>
      </c>
      <c r="W5" s="2" t="s">
        <v>33</v>
      </c>
      <c r="X5" s="2" t="s">
        <v>64</v>
      </c>
      <c r="Y5" s="9" t="s">
        <v>34</v>
      </c>
      <c r="Z5" s="9" t="s">
        <v>27</v>
      </c>
      <c r="AA5" s="2" t="s">
        <v>41</v>
      </c>
      <c r="AB5" s="9" t="s">
        <v>48</v>
      </c>
      <c r="AC5" s="9" t="s">
        <v>53</v>
      </c>
      <c r="AD5" s="9" t="s">
        <v>49</v>
      </c>
      <c r="AE5" s="5"/>
      <c r="AF5" s="4">
        <v>5</v>
      </c>
      <c r="AG5" s="5"/>
      <c r="AH5" s="22" t="s">
        <v>110</v>
      </c>
      <c r="AI5" s="5"/>
      <c r="AJ5" s="26">
        <f t="shared" si="0"/>
        <v>0.8</v>
      </c>
      <c r="AK5" s="26">
        <f t="shared" si="1"/>
        <v>0.5</v>
      </c>
      <c r="AL5" s="26">
        <f t="shared" si="2"/>
        <v>-0.30000000000000004</v>
      </c>
      <c r="AM5" s="5"/>
      <c r="AN5" s="6" t="s">
        <v>99</v>
      </c>
      <c r="AO5" s="6">
        <v>5</v>
      </c>
      <c r="AP5" s="6">
        <v>304.08999999999997</v>
      </c>
      <c r="AQ5" s="6" t="s">
        <v>37</v>
      </c>
      <c r="AR5" s="8"/>
    </row>
    <row r="6" spans="1:44" x14ac:dyDescent="0.2">
      <c r="A6" s="71">
        <v>42827.856406446765</v>
      </c>
      <c r="B6" s="72">
        <v>8</v>
      </c>
      <c r="C6" s="73" t="s">
        <v>20</v>
      </c>
      <c r="D6" s="73" t="s">
        <v>21</v>
      </c>
      <c r="E6" s="35" t="s">
        <v>157</v>
      </c>
      <c r="F6" s="4" t="s">
        <v>45</v>
      </c>
      <c r="G6" s="4" t="s">
        <v>39</v>
      </c>
      <c r="H6" s="7" t="s">
        <v>46</v>
      </c>
      <c r="I6" s="4" t="s">
        <v>82</v>
      </c>
      <c r="J6" s="7" t="s">
        <v>34</v>
      </c>
      <c r="K6" s="4" t="s">
        <v>57</v>
      </c>
      <c r="L6" s="4" t="s">
        <v>74</v>
      </c>
      <c r="M6" s="4" t="s">
        <v>42</v>
      </c>
      <c r="N6" s="4" t="s">
        <v>43</v>
      </c>
      <c r="O6" s="4" t="s">
        <v>31</v>
      </c>
      <c r="P6" s="5"/>
      <c r="Q6" s="4">
        <v>2</v>
      </c>
      <c r="R6" s="5"/>
      <c r="S6" s="22" t="s">
        <v>59</v>
      </c>
      <c r="T6" s="5"/>
      <c r="U6" s="2" t="s">
        <v>92</v>
      </c>
      <c r="V6" s="9" t="s">
        <v>23</v>
      </c>
      <c r="W6" s="9" t="s">
        <v>46</v>
      </c>
      <c r="X6" s="9" t="s">
        <v>25</v>
      </c>
      <c r="Y6" s="2" t="s">
        <v>26</v>
      </c>
      <c r="Z6" s="9" t="s">
        <v>27</v>
      </c>
      <c r="AA6" s="2" t="s">
        <v>74</v>
      </c>
      <c r="AB6" s="9" t="s">
        <v>48</v>
      </c>
      <c r="AC6" s="4" t="s">
        <v>76</v>
      </c>
      <c r="AD6" s="9" t="s">
        <v>49</v>
      </c>
      <c r="AE6" s="5"/>
      <c r="AF6" s="4">
        <v>6</v>
      </c>
      <c r="AG6" s="5"/>
      <c r="AH6" s="22" t="s">
        <v>44</v>
      </c>
      <c r="AI6" s="5"/>
      <c r="AJ6" s="26">
        <f t="shared" si="0"/>
        <v>0.2</v>
      </c>
      <c r="AK6" s="26">
        <f t="shared" si="1"/>
        <v>0.6</v>
      </c>
      <c r="AL6" s="26">
        <f t="shared" si="2"/>
        <v>0.39999999999999997</v>
      </c>
      <c r="AM6" s="5"/>
      <c r="AN6" s="6" t="s">
        <v>99</v>
      </c>
      <c r="AO6" s="6">
        <v>11</v>
      </c>
      <c r="AP6" s="6">
        <v>460</v>
      </c>
      <c r="AQ6" s="6" t="s">
        <v>37</v>
      </c>
      <c r="AR6" s="8"/>
    </row>
    <row r="7" spans="1:44" x14ac:dyDescent="0.2">
      <c r="A7" s="71">
        <v>42812.792291261576</v>
      </c>
      <c r="B7" s="72">
        <v>19</v>
      </c>
      <c r="C7" s="73" t="s">
        <v>20</v>
      </c>
      <c r="D7" s="73" t="s">
        <v>21</v>
      </c>
      <c r="E7" s="35" t="s">
        <v>157</v>
      </c>
      <c r="F7" s="9" t="s">
        <v>22</v>
      </c>
      <c r="G7" s="9" t="s">
        <v>23</v>
      </c>
      <c r="H7" s="4" t="s">
        <v>24</v>
      </c>
      <c r="I7" s="9" t="s">
        <v>25</v>
      </c>
      <c r="J7" s="9" t="s">
        <v>34</v>
      </c>
      <c r="K7" s="9" t="s">
        <v>27</v>
      </c>
      <c r="L7" s="9" t="s">
        <v>71</v>
      </c>
      <c r="M7" s="9" t="s">
        <v>58</v>
      </c>
      <c r="N7" s="9" t="s">
        <v>53</v>
      </c>
      <c r="O7" s="9" t="s">
        <v>49</v>
      </c>
      <c r="P7" s="8"/>
      <c r="Q7" s="4">
        <v>9</v>
      </c>
      <c r="R7" s="8"/>
      <c r="S7" s="14" t="s">
        <v>90</v>
      </c>
      <c r="T7" s="8"/>
      <c r="U7" s="7" t="s">
        <v>22</v>
      </c>
      <c r="V7" s="7" t="s">
        <v>23</v>
      </c>
      <c r="W7" s="7" t="s">
        <v>46</v>
      </c>
      <c r="X7" s="7" t="s">
        <v>25</v>
      </c>
      <c r="Y7" s="7" t="s">
        <v>34</v>
      </c>
      <c r="Z7" s="7" t="s">
        <v>27</v>
      </c>
      <c r="AA7" s="7" t="s">
        <v>28</v>
      </c>
      <c r="AB7" s="7" t="s">
        <v>48</v>
      </c>
      <c r="AC7" s="7" t="s">
        <v>53</v>
      </c>
      <c r="AD7" s="7" t="s">
        <v>49</v>
      </c>
      <c r="AE7" s="8"/>
      <c r="AF7" s="4">
        <v>10</v>
      </c>
      <c r="AG7" s="5"/>
      <c r="AH7" s="22" t="s">
        <v>91</v>
      </c>
      <c r="AI7" s="5"/>
      <c r="AJ7" s="26">
        <f t="shared" si="0"/>
        <v>0.9</v>
      </c>
      <c r="AK7" s="26">
        <f t="shared" si="1"/>
        <v>1</v>
      </c>
      <c r="AL7" s="26">
        <f t="shared" si="2"/>
        <v>9.9999999999999978E-2</v>
      </c>
      <c r="AM7" s="8"/>
      <c r="AN7" s="6" t="s">
        <v>99</v>
      </c>
      <c r="AO7" s="4">
        <v>14</v>
      </c>
      <c r="AP7" s="4">
        <v>326.95999999999998</v>
      </c>
      <c r="AQ7" s="4" t="s">
        <v>62</v>
      </c>
      <c r="AR7" s="8"/>
    </row>
    <row r="8" spans="1:44" s="8" customFormat="1" x14ac:dyDescent="0.2">
      <c r="A8" s="102"/>
      <c r="B8" s="103"/>
      <c r="C8" s="5"/>
      <c r="D8" s="5"/>
      <c r="E8" s="35"/>
      <c r="F8" s="5"/>
      <c r="G8" s="5"/>
      <c r="H8" s="5"/>
      <c r="I8" s="5"/>
      <c r="J8" s="5"/>
      <c r="K8" s="5"/>
      <c r="L8" s="5"/>
      <c r="M8" s="5"/>
      <c r="N8" s="5"/>
      <c r="O8" s="5"/>
      <c r="Q8" s="5"/>
      <c r="S8" s="5"/>
      <c r="U8" s="5"/>
      <c r="V8" s="5"/>
      <c r="W8" s="5"/>
      <c r="X8" s="5"/>
      <c r="Y8" s="5"/>
      <c r="Z8" s="5"/>
      <c r="AA8" s="5"/>
      <c r="AB8" s="5"/>
      <c r="AC8" s="5"/>
      <c r="AD8" s="5"/>
      <c r="AF8" s="5"/>
      <c r="AG8" s="5"/>
      <c r="AH8" s="5"/>
      <c r="AI8" s="5"/>
      <c r="AJ8" s="104">
        <f>AVERAGE(AJ2:AJ7)</f>
        <v>0.71666666666666679</v>
      </c>
      <c r="AK8" s="104">
        <f t="shared" ref="AK8:AL8" si="3">AVERAGE(AK2:AK7)</f>
        <v>0.76666666666666661</v>
      </c>
      <c r="AL8" s="104">
        <f t="shared" si="3"/>
        <v>4.9999999999999996E-2</v>
      </c>
      <c r="AN8" s="5"/>
      <c r="AO8" s="5"/>
      <c r="AP8" s="5"/>
      <c r="AQ8" s="5"/>
    </row>
    <row r="9" spans="1:44" s="8" customFormat="1" x14ac:dyDescent="0.2">
      <c r="A9" s="102"/>
      <c r="B9" s="103"/>
      <c r="C9" s="5"/>
      <c r="D9" s="5"/>
      <c r="E9" s="35"/>
      <c r="F9" s="5"/>
      <c r="G9" s="5"/>
      <c r="H9" s="5"/>
      <c r="I9" s="5"/>
      <c r="J9" s="5"/>
      <c r="K9" s="5"/>
      <c r="L9" s="5"/>
      <c r="M9" s="5"/>
      <c r="N9" s="5"/>
      <c r="O9" s="5"/>
      <c r="Q9" s="5"/>
      <c r="S9" s="5"/>
      <c r="U9" s="5"/>
      <c r="V9" s="5"/>
      <c r="W9" s="5"/>
      <c r="X9" s="5"/>
      <c r="Y9" s="5"/>
      <c r="Z9" s="5"/>
      <c r="AA9" s="5"/>
      <c r="AB9" s="5"/>
      <c r="AC9" s="5"/>
      <c r="AD9" s="5"/>
      <c r="AF9" s="5"/>
      <c r="AG9" s="5"/>
      <c r="AH9" s="5"/>
      <c r="AI9" s="5"/>
      <c r="AJ9" s="96"/>
      <c r="AK9" s="96"/>
      <c r="AL9" s="96"/>
      <c r="AN9" s="5"/>
      <c r="AO9" s="5"/>
      <c r="AP9" s="5"/>
      <c r="AQ9" s="5"/>
    </row>
    <row r="10" spans="1:44" x14ac:dyDescent="0.2">
      <c r="A10" s="71">
        <v>42792.707949837961</v>
      </c>
      <c r="B10" s="72">
        <v>7</v>
      </c>
      <c r="C10" s="73" t="s">
        <v>20</v>
      </c>
      <c r="D10" s="73" t="s">
        <v>80</v>
      </c>
      <c r="E10" s="35" t="s">
        <v>157</v>
      </c>
      <c r="F10" s="9" t="s">
        <v>22</v>
      </c>
      <c r="G10" s="4" t="s">
        <v>39</v>
      </c>
      <c r="H10" s="4" t="s">
        <v>66</v>
      </c>
      <c r="I10" s="4" t="s">
        <v>64</v>
      </c>
      <c r="J10" s="9" t="s">
        <v>34</v>
      </c>
      <c r="K10" s="4" t="s">
        <v>52</v>
      </c>
      <c r="L10" s="9" t="s">
        <v>28</v>
      </c>
      <c r="M10" s="4" t="s">
        <v>29</v>
      </c>
      <c r="N10" s="4" t="s">
        <v>30</v>
      </c>
      <c r="O10" s="4" t="s">
        <v>81</v>
      </c>
      <c r="P10" s="8"/>
      <c r="Q10" s="4">
        <v>3</v>
      </c>
      <c r="R10" s="8"/>
      <c r="S10" s="14" t="s">
        <v>59</v>
      </c>
      <c r="T10" s="8"/>
      <c r="U10" s="2" t="s">
        <v>45</v>
      </c>
      <c r="V10" s="7" t="s">
        <v>23</v>
      </c>
      <c r="W10" s="2" t="s">
        <v>40</v>
      </c>
      <c r="X10" s="7" t="s">
        <v>25</v>
      </c>
      <c r="Y10" s="2" t="s">
        <v>47</v>
      </c>
      <c r="Z10" s="2" t="s">
        <v>57</v>
      </c>
      <c r="AA10" s="7" t="s">
        <v>28</v>
      </c>
      <c r="AB10" s="7" t="s">
        <v>48</v>
      </c>
      <c r="AC10" s="2" t="s">
        <v>76</v>
      </c>
      <c r="AD10" s="2" t="s">
        <v>31</v>
      </c>
      <c r="AE10" s="8"/>
      <c r="AF10" s="4">
        <v>4</v>
      </c>
      <c r="AG10" s="5"/>
      <c r="AH10" s="22" t="s">
        <v>59</v>
      </c>
      <c r="AI10" s="5"/>
      <c r="AJ10" s="26">
        <f t="shared" ref="AJ10:AJ17" si="4">(Q10/10)</f>
        <v>0.3</v>
      </c>
      <c r="AK10" s="26">
        <f t="shared" ref="AK10:AK17" si="5">AF10/10</f>
        <v>0.4</v>
      </c>
      <c r="AL10" s="26">
        <f t="shared" ref="AL10:AL17" si="6">AK10-AJ10</f>
        <v>0.10000000000000003</v>
      </c>
      <c r="AM10" s="8"/>
      <c r="AN10" s="4" t="s">
        <v>79</v>
      </c>
      <c r="AO10" s="4">
        <v>1</v>
      </c>
      <c r="AP10" s="4">
        <v>112</v>
      </c>
      <c r="AQ10" s="4" t="s">
        <v>37</v>
      </c>
      <c r="AR10" s="8"/>
    </row>
    <row r="11" spans="1:44" x14ac:dyDescent="0.2">
      <c r="A11" s="71">
        <v>42797.82682642361</v>
      </c>
      <c r="B11" s="72">
        <v>8</v>
      </c>
      <c r="C11" s="73" t="s">
        <v>20</v>
      </c>
      <c r="D11" s="73" t="s">
        <v>63</v>
      </c>
      <c r="E11" s="35" t="s">
        <v>157</v>
      </c>
      <c r="F11" s="9" t="s">
        <v>22</v>
      </c>
      <c r="G11" s="4" t="s">
        <v>60</v>
      </c>
      <c r="H11" s="4" t="s">
        <v>66</v>
      </c>
      <c r="I11" s="9" t="s">
        <v>25</v>
      </c>
      <c r="J11" s="4" t="s">
        <v>26</v>
      </c>
      <c r="K11" s="9" t="s">
        <v>27</v>
      </c>
      <c r="L11" s="4" t="s">
        <v>41</v>
      </c>
      <c r="M11" s="4" t="s">
        <v>42</v>
      </c>
      <c r="N11" s="9" t="s">
        <v>53</v>
      </c>
      <c r="O11" s="4" t="s">
        <v>31</v>
      </c>
      <c r="P11" s="8"/>
      <c r="Q11" s="4">
        <v>4</v>
      </c>
      <c r="R11" s="8"/>
      <c r="S11" s="14" t="s">
        <v>84</v>
      </c>
      <c r="T11" s="8"/>
      <c r="U11" s="7" t="s">
        <v>22</v>
      </c>
      <c r="V11" s="2" t="s">
        <v>60</v>
      </c>
      <c r="W11" s="2" t="s">
        <v>66</v>
      </c>
      <c r="X11" s="7" t="s">
        <v>25</v>
      </c>
      <c r="Y11" s="2" t="s">
        <v>26</v>
      </c>
      <c r="Z11" s="7" t="s">
        <v>27</v>
      </c>
      <c r="AA11" s="2" t="s">
        <v>74</v>
      </c>
      <c r="AB11" s="2" t="s">
        <v>42</v>
      </c>
      <c r="AC11" s="2" t="s">
        <v>30</v>
      </c>
      <c r="AD11" s="7" t="s">
        <v>49</v>
      </c>
      <c r="AE11" s="8"/>
      <c r="AF11" s="4">
        <v>4</v>
      </c>
      <c r="AG11" s="5"/>
      <c r="AH11" s="22" t="s">
        <v>85</v>
      </c>
      <c r="AI11" s="5"/>
      <c r="AJ11" s="26">
        <f t="shared" si="4"/>
        <v>0.4</v>
      </c>
      <c r="AK11" s="26">
        <f t="shared" si="5"/>
        <v>0.4</v>
      </c>
      <c r="AL11" s="26">
        <f t="shared" si="6"/>
        <v>0</v>
      </c>
      <c r="AM11" s="8"/>
      <c r="AN11" s="38" t="s">
        <v>79</v>
      </c>
      <c r="AO11" s="4">
        <v>1</v>
      </c>
      <c r="AP11" s="4">
        <v>14</v>
      </c>
      <c r="AQ11" s="4" t="s">
        <v>37</v>
      </c>
      <c r="AR11" s="8"/>
    </row>
    <row r="12" spans="1:44" x14ac:dyDescent="0.2">
      <c r="A12" s="71">
        <v>42798.980747060181</v>
      </c>
      <c r="B12" s="72">
        <v>20</v>
      </c>
      <c r="C12" s="73" t="s">
        <v>20</v>
      </c>
      <c r="D12" s="73" t="s">
        <v>21</v>
      </c>
      <c r="E12" s="35" t="s">
        <v>157</v>
      </c>
      <c r="F12" s="9" t="s">
        <v>22</v>
      </c>
      <c r="G12" s="9" t="s">
        <v>23</v>
      </c>
      <c r="H12" s="9" t="s">
        <v>46</v>
      </c>
      <c r="I12" s="9" t="s">
        <v>25</v>
      </c>
      <c r="J12" s="9" t="s">
        <v>34</v>
      </c>
      <c r="K12" s="9" t="s">
        <v>27</v>
      </c>
      <c r="L12" s="9" t="s">
        <v>28</v>
      </c>
      <c r="M12" s="9" t="s">
        <v>58</v>
      </c>
      <c r="N12" s="9" t="s">
        <v>53</v>
      </c>
      <c r="O12" s="9" t="s">
        <v>49</v>
      </c>
      <c r="P12" s="8"/>
      <c r="Q12" s="4">
        <v>10</v>
      </c>
      <c r="R12" s="8"/>
      <c r="S12" s="14" t="s">
        <v>86</v>
      </c>
      <c r="T12" s="8"/>
      <c r="U12" s="7" t="s">
        <v>22</v>
      </c>
      <c r="V12" s="7" t="s">
        <v>23</v>
      </c>
      <c r="W12" s="7" t="s">
        <v>46</v>
      </c>
      <c r="X12" s="7" t="s">
        <v>25</v>
      </c>
      <c r="Y12" s="7" t="s">
        <v>34</v>
      </c>
      <c r="Z12" s="7" t="s">
        <v>27</v>
      </c>
      <c r="AA12" s="7" t="s">
        <v>28</v>
      </c>
      <c r="AB12" s="7" t="s">
        <v>48</v>
      </c>
      <c r="AC12" s="7" t="s">
        <v>53</v>
      </c>
      <c r="AD12" s="7" t="s">
        <v>49</v>
      </c>
      <c r="AE12" s="8"/>
      <c r="AF12" s="4">
        <v>10</v>
      </c>
      <c r="AG12" s="5"/>
      <c r="AH12" s="22" t="s">
        <v>87</v>
      </c>
      <c r="AI12" s="5"/>
      <c r="AJ12" s="26">
        <f t="shared" si="4"/>
        <v>1</v>
      </c>
      <c r="AK12" s="26">
        <f t="shared" si="5"/>
        <v>1</v>
      </c>
      <c r="AL12" s="26">
        <f t="shared" si="6"/>
        <v>0</v>
      </c>
      <c r="AM12" s="8"/>
      <c r="AN12" s="4" t="s">
        <v>79</v>
      </c>
      <c r="AO12" s="4">
        <v>1</v>
      </c>
      <c r="AP12" s="4">
        <v>69</v>
      </c>
      <c r="AQ12" s="4" t="s">
        <v>62</v>
      </c>
      <c r="AR12" s="8"/>
    </row>
    <row r="13" spans="1:44" x14ac:dyDescent="0.2">
      <c r="A13" s="71">
        <v>42812.767562233799</v>
      </c>
      <c r="B13" s="72">
        <v>13</v>
      </c>
      <c r="C13" s="73" t="s">
        <v>20</v>
      </c>
      <c r="D13" s="73" t="s">
        <v>21</v>
      </c>
      <c r="E13" s="35" t="s">
        <v>157</v>
      </c>
      <c r="F13" s="9" t="s">
        <v>22</v>
      </c>
      <c r="G13" s="4" t="s">
        <v>39</v>
      </c>
      <c r="H13" s="9" t="s">
        <v>46</v>
      </c>
      <c r="I13" s="4" t="s">
        <v>64</v>
      </c>
      <c r="J13" s="9" t="s">
        <v>34</v>
      </c>
      <c r="K13" s="4" t="s">
        <v>52</v>
      </c>
      <c r="L13" s="4" t="s">
        <v>74</v>
      </c>
      <c r="M13" s="9" t="s">
        <v>58</v>
      </c>
      <c r="N13" s="4" t="s">
        <v>68</v>
      </c>
      <c r="O13" s="4" t="s">
        <v>31</v>
      </c>
      <c r="P13" s="8"/>
      <c r="Q13" s="4">
        <v>4</v>
      </c>
      <c r="R13" s="8"/>
      <c r="S13" s="14" t="s">
        <v>88</v>
      </c>
      <c r="T13" s="8"/>
      <c r="U13" s="7" t="s">
        <v>22</v>
      </c>
      <c r="V13" s="7" t="s">
        <v>23</v>
      </c>
      <c r="W13" s="7" t="s">
        <v>46</v>
      </c>
      <c r="X13" s="7" t="s">
        <v>25</v>
      </c>
      <c r="Y13" s="7" t="s">
        <v>34</v>
      </c>
      <c r="Z13" s="7" t="s">
        <v>27</v>
      </c>
      <c r="AA13" s="7" t="s">
        <v>28</v>
      </c>
      <c r="AB13" s="7" t="s">
        <v>48</v>
      </c>
      <c r="AC13" s="7" t="s">
        <v>53</v>
      </c>
      <c r="AD13" s="2" t="s">
        <v>81</v>
      </c>
      <c r="AE13" s="8"/>
      <c r="AF13" s="4">
        <v>9</v>
      </c>
      <c r="AG13" s="5"/>
      <c r="AH13" s="22" t="s">
        <v>89</v>
      </c>
      <c r="AI13" s="5"/>
      <c r="AJ13" s="26">
        <f t="shared" si="4"/>
        <v>0.4</v>
      </c>
      <c r="AK13" s="26">
        <f t="shared" si="5"/>
        <v>0.9</v>
      </c>
      <c r="AL13" s="26">
        <f t="shared" si="6"/>
        <v>0.5</v>
      </c>
      <c r="AM13" s="41"/>
      <c r="AN13" s="4" t="s">
        <v>79</v>
      </c>
      <c r="AO13" s="4">
        <v>1</v>
      </c>
      <c r="AP13" s="4">
        <v>158.77000000000001</v>
      </c>
      <c r="AQ13" s="4" t="s">
        <v>37</v>
      </c>
      <c r="AR13" s="8"/>
    </row>
    <row r="14" spans="1:44" x14ac:dyDescent="0.2">
      <c r="A14" s="71">
        <v>42827.723081018514</v>
      </c>
      <c r="B14" s="72">
        <v>8</v>
      </c>
      <c r="C14" s="73" t="s">
        <v>20</v>
      </c>
      <c r="D14" s="73" t="s">
        <v>21</v>
      </c>
      <c r="E14" s="35" t="s">
        <v>157</v>
      </c>
      <c r="F14" s="4" t="s">
        <v>92</v>
      </c>
      <c r="G14" s="9" t="s">
        <v>23</v>
      </c>
      <c r="H14" s="4" t="s">
        <v>24</v>
      </c>
      <c r="I14" s="9" t="s">
        <v>25</v>
      </c>
      <c r="J14" s="9" t="s">
        <v>34</v>
      </c>
      <c r="K14" s="4" t="s">
        <v>52</v>
      </c>
      <c r="L14" s="9" t="s">
        <v>71</v>
      </c>
      <c r="M14" s="4" t="s">
        <v>29</v>
      </c>
      <c r="N14" s="4" t="s">
        <v>68</v>
      </c>
      <c r="O14" s="4" t="s">
        <v>31</v>
      </c>
      <c r="P14" s="8"/>
      <c r="Q14" s="4">
        <v>4</v>
      </c>
      <c r="R14" s="8"/>
      <c r="S14" s="14" t="s">
        <v>93</v>
      </c>
      <c r="T14" s="8"/>
      <c r="U14" s="2" t="s">
        <v>92</v>
      </c>
      <c r="V14" s="7" t="s">
        <v>23</v>
      </c>
      <c r="W14" s="4" t="s">
        <v>33</v>
      </c>
      <c r="X14" s="7" t="s">
        <v>25</v>
      </c>
      <c r="Y14" s="7" t="s">
        <v>34</v>
      </c>
      <c r="Z14" s="2" t="s">
        <v>52</v>
      </c>
      <c r="AA14" s="2" t="s">
        <v>74</v>
      </c>
      <c r="AB14" s="2" t="s">
        <v>29</v>
      </c>
      <c r="AC14" s="2" t="s">
        <v>68</v>
      </c>
      <c r="AD14" s="7" t="s">
        <v>49</v>
      </c>
      <c r="AE14" s="8"/>
      <c r="AF14" s="4">
        <v>4</v>
      </c>
      <c r="AG14" s="5"/>
      <c r="AH14" s="22" t="s">
        <v>94</v>
      </c>
      <c r="AI14" s="5"/>
      <c r="AJ14" s="26">
        <f t="shared" si="4"/>
        <v>0.4</v>
      </c>
      <c r="AK14" s="26">
        <f t="shared" si="5"/>
        <v>0.4</v>
      </c>
      <c r="AL14" s="26">
        <f t="shared" si="6"/>
        <v>0</v>
      </c>
      <c r="AM14" s="8"/>
      <c r="AN14" s="4" t="s">
        <v>79</v>
      </c>
      <c r="AO14" s="4">
        <v>1</v>
      </c>
      <c r="AP14" s="4">
        <v>65</v>
      </c>
      <c r="AQ14" s="4" t="s">
        <v>37</v>
      </c>
      <c r="AR14" s="8"/>
    </row>
    <row r="15" spans="1:44" x14ac:dyDescent="0.2">
      <c r="A15" s="71">
        <v>42835.588766273147</v>
      </c>
      <c r="B15" s="72">
        <v>10</v>
      </c>
      <c r="C15" s="73" t="s">
        <v>20</v>
      </c>
      <c r="D15" s="73" t="s">
        <v>21</v>
      </c>
      <c r="E15" s="35" t="s">
        <v>157</v>
      </c>
      <c r="F15" s="4" t="s">
        <v>45</v>
      </c>
      <c r="G15" s="4" t="s">
        <v>60</v>
      </c>
      <c r="H15" s="4" t="s">
        <v>40</v>
      </c>
      <c r="I15" s="4" t="s">
        <v>64</v>
      </c>
      <c r="J15" s="4" t="s">
        <v>67</v>
      </c>
      <c r="K15" s="4" t="s">
        <v>52</v>
      </c>
      <c r="L15" s="9" t="s">
        <v>71</v>
      </c>
      <c r="M15" s="4" t="s">
        <v>29</v>
      </c>
      <c r="N15" s="9" t="s">
        <v>53</v>
      </c>
      <c r="O15" s="9" t="s">
        <v>49</v>
      </c>
      <c r="P15" s="8"/>
      <c r="Q15" s="4">
        <v>3</v>
      </c>
      <c r="R15" s="8"/>
      <c r="S15" s="14" t="s">
        <v>44</v>
      </c>
      <c r="T15" s="8"/>
      <c r="U15" s="7" t="s">
        <v>22</v>
      </c>
      <c r="V15" s="2" t="s">
        <v>60</v>
      </c>
      <c r="W15" s="4" t="s">
        <v>33</v>
      </c>
      <c r="X15" s="7" t="s">
        <v>25</v>
      </c>
      <c r="Y15" s="7" t="s">
        <v>34</v>
      </c>
      <c r="Z15" s="7" t="s">
        <v>27</v>
      </c>
      <c r="AA15" s="7" t="s">
        <v>28</v>
      </c>
      <c r="AB15" s="7" t="s">
        <v>48</v>
      </c>
      <c r="AC15" s="2" t="s">
        <v>43</v>
      </c>
      <c r="AD15" s="7" t="s">
        <v>49</v>
      </c>
      <c r="AE15" s="8"/>
      <c r="AF15" s="4">
        <v>7</v>
      </c>
      <c r="AG15" s="5"/>
      <c r="AH15" s="22" t="s">
        <v>44</v>
      </c>
      <c r="AI15" s="5"/>
      <c r="AJ15" s="26">
        <f t="shared" si="4"/>
        <v>0.3</v>
      </c>
      <c r="AK15" s="26">
        <f t="shared" si="5"/>
        <v>0.7</v>
      </c>
      <c r="AL15" s="26">
        <f t="shared" si="6"/>
        <v>0.39999999999999997</v>
      </c>
      <c r="AM15" s="8"/>
      <c r="AN15" s="4" t="s">
        <v>79</v>
      </c>
      <c r="AO15" s="4">
        <v>1</v>
      </c>
      <c r="AP15" s="4">
        <v>128</v>
      </c>
      <c r="AQ15" s="4" t="s">
        <v>37</v>
      </c>
      <c r="AR15" s="8"/>
    </row>
    <row r="16" spans="1:44" x14ac:dyDescent="0.2">
      <c r="A16" s="47" t="s">
        <v>127</v>
      </c>
      <c r="B16" s="47" t="s">
        <v>127</v>
      </c>
      <c r="C16" s="47" t="s">
        <v>127</v>
      </c>
      <c r="D16" s="47" t="s">
        <v>127</v>
      </c>
      <c r="E16" s="37" t="s">
        <v>151</v>
      </c>
      <c r="F16" s="47" t="s">
        <v>127</v>
      </c>
      <c r="G16" s="47" t="s">
        <v>127</v>
      </c>
      <c r="H16" s="47" t="s">
        <v>127</v>
      </c>
      <c r="I16" s="47" t="s">
        <v>127</v>
      </c>
      <c r="J16" s="47" t="s">
        <v>127</v>
      </c>
      <c r="K16" s="47" t="s">
        <v>127</v>
      </c>
      <c r="L16" s="47" t="s">
        <v>127</v>
      </c>
      <c r="M16" s="47" t="s">
        <v>127</v>
      </c>
      <c r="N16" s="47" t="s">
        <v>127</v>
      </c>
      <c r="O16" s="47" t="s">
        <v>127</v>
      </c>
      <c r="P16" s="47" t="s">
        <v>127</v>
      </c>
      <c r="Q16" s="47" t="s">
        <v>127</v>
      </c>
      <c r="R16" s="47" t="s">
        <v>127</v>
      </c>
      <c r="S16" s="47" t="s">
        <v>127</v>
      </c>
      <c r="T16" s="47" t="s">
        <v>127</v>
      </c>
      <c r="U16" s="47" t="s">
        <v>127</v>
      </c>
      <c r="V16" s="47" t="s">
        <v>127</v>
      </c>
      <c r="W16" s="47" t="s">
        <v>127</v>
      </c>
      <c r="X16" s="47" t="s">
        <v>127</v>
      </c>
      <c r="Y16" s="47" t="s">
        <v>127</v>
      </c>
      <c r="Z16" s="47" t="s">
        <v>127</v>
      </c>
      <c r="AA16" s="47" t="s">
        <v>127</v>
      </c>
      <c r="AB16" s="47" t="s">
        <v>127</v>
      </c>
      <c r="AC16" s="47" t="s">
        <v>127</v>
      </c>
      <c r="AD16" s="47" t="s">
        <v>127</v>
      </c>
      <c r="AE16" s="8"/>
      <c r="AF16" s="4"/>
      <c r="AG16" s="5"/>
      <c r="AH16" s="22"/>
      <c r="AI16" s="5"/>
      <c r="AJ16" s="26">
        <v>0.4</v>
      </c>
      <c r="AK16" s="26">
        <v>0.5</v>
      </c>
      <c r="AL16" s="26">
        <v>0.1</v>
      </c>
      <c r="AM16" s="8"/>
      <c r="AN16" s="4"/>
      <c r="AO16" s="4"/>
      <c r="AP16" s="4"/>
      <c r="AQ16" s="4"/>
      <c r="AR16" s="8"/>
    </row>
    <row r="17" spans="1:44" x14ac:dyDescent="0.2">
      <c r="A17" s="71">
        <v>42835.743166851855</v>
      </c>
      <c r="B17" s="72">
        <v>13</v>
      </c>
      <c r="C17" s="73" t="s">
        <v>20</v>
      </c>
      <c r="D17" s="73" t="s">
        <v>21</v>
      </c>
      <c r="E17" s="35" t="s">
        <v>157</v>
      </c>
      <c r="F17" s="9" t="s">
        <v>22</v>
      </c>
      <c r="G17" s="9" t="s">
        <v>23</v>
      </c>
      <c r="H17" s="4" t="s">
        <v>40</v>
      </c>
      <c r="I17" s="4" t="s">
        <v>51</v>
      </c>
      <c r="J17" s="4" t="s">
        <v>67</v>
      </c>
      <c r="K17" s="4" t="s">
        <v>52</v>
      </c>
      <c r="L17" s="9" t="s">
        <v>71</v>
      </c>
      <c r="M17" s="9" t="s">
        <v>58</v>
      </c>
      <c r="N17" s="4" t="s">
        <v>76</v>
      </c>
      <c r="O17" s="4" t="s">
        <v>31</v>
      </c>
      <c r="P17" s="8"/>
      <c r="Q17" s="4">
        <v>4</v>
      </c>
      <c r="R17" s="8"/>
      <c r="S17" s="14" t="s">
        <v>83</v>
      </c>
      <c r="T17" s="8"/>
      <c r="U17" s="7" t="s">
        <v>22</v>
      </c>
      <c r="V17" s="7" t="s">
        <v>23</v>
      </c>
      <c r="W17" s="7" t="s">
        <v>46</v>
      </c>
      <c r="X17" s="7" t="s">
        <v>25</v>
      </c>
      <c r="Y17" s="7" t="s">
        <v>34</v>
      </c>
      <c r="Z17" s="2" t="s">
        <v>52</v>
      </c>
      <c r="AA17" s="7" t="s">
        <v>28</v>
      </c>
      <c r="AB17" s="7" t="s">
        <v>48</v>
      </c>
      <c r="AC17" s="7" t="s">
        <v>53</v>
      </c>
      <c r="AD17" s="7" t="s">
        <v>49</v>
      </c>
      <c r="AE17" s="8"/>
      <c r="AF17" s="4">
        <v>9</v>
      </c>
      <c r="AG17" s="5"/>
      <c r="AH17" s="22" t="s">
        <v>83</v>
      </c>
      <c r="AI17" s="5"/>
      <c r="AJ17" s="26">
        <f t="shared" si="4"/>
        <v>0.4</v>
      </c>
      <c r="AK17" s="26">
        <f t="shared" si="5"/>
        <v>0.9</v>
      </c>
      <c r="AL17" s="26">
        <f t="shared" si="6"/>
        <v>0.5</v>
      </c>
      <c r="AM17" s="8"/>
      <c r="AN17" s="4" t="s">
        <v>79</v>
      </c>
      <c r="AO17" s="4">
        <v>1</v>
      </c>
      <c r="AP17" s="4">
        <v>99</v>
      </c>
      <c r="AQ17" s="4" t="s">
        <v>37</v>
      </c>
      <c r="AR17" s="8"/>
    </row>
    <row r="18" spans="1:44" s="8" customFormat="1" x14ac:dyDescent="0.2">
      <c r="A18" s="102"/>
      <c r="B18" s="103"/>
      <c r="C18" s="5"/>
      <c r="D18" s="5"/>
      <c r="E18" s="35"/>
      <c r="F18" s="5"/>
      <c r="G18" s="5"/>
      <c r="H18" s="5"/>
      <c r="I18" s="5"/>
      <c r="J18" s="5"/>
      <c r="K18" s="5"/>
      <c r="L18" s="5"/>
      <c r="M18" s="5"/>
      <c r="N18" s="5"/>
      <c r="O18" s="5"/>
      <c r="Q18" s="5"/>
      <c r="S18" s="5"/>
      <c r="U18" s="5"/>
      <c r="V18" s="5"/>
      <c r="W18" s="5"/>
      <c r="X18" s="5"/>
      <c r="Y18" s="5"/>
      <c r="Z18" s="5"/>
      <c r="AA18" s="5"/>
      <c r="AB18" s="5"/>
      <c r="AC18" s="5"/>
      <c r="AD18" s="5"/>
      <c r="AF18" s="5"/>
      <c r="AG18" s="5"/>
      <c r="AH18" s="5"/>
      <c r="AI18" s="5"/>
      <c r="AJ18" s="104">
        <f>AVERAGE(AJ10:AJ17)</f>
        <v>0.44999999999999996</v>
      </c>
      <c r="AK18" s="104">
        <f>AVERAGE(AK10:AK17)</f>
        <v>0.65</v>
      </c>
      <c r="AL18" s="104">
        <f>AVERAGE(AL10:AL17)</f>
        <v>0.2</v>
      </c>
      <c r="AN18" s="5"/>
      <c r="AO18" s="5"/>
      <c r="AP18" s="5"/>
      <c r="AQ18" s="5"/>
    </row>
    <row r="19" spans="1:44" s="8" customFormat="1" x14ac:dyDescent="0.2">
      <c r="A19" s="36" t="s">
        <v>127</v>
      </c>
      <c r="B19" s="36" t="s">
        <v>127</v>
      </c>
      <c r="C19" s="36" t="s">
        <v>127</v>
      </c>
      <c r="D19" s="36" t="s">
        <v>127</v>
      </c>
      <c r="E19" s="35" t="s">
        <v>157</v>
      </c>
      <c r="F19" s="36" t="s">
        <v>127</v>
      </c>
      <c r="G19" s="36" t="s">
        <v>127</v>
      </c>
      <c r="H19" s="36" t="s">
        <v>127</v>
      </c>
      <c r="I19" s="36" t="s">
        <v>127</v>
      </c>
      <c r="J19" s="36" t="s">
        <v>127</v>
      </c>
      <c r="K19" s="36" t="s">
        <v>127</v>
      </c>
      <c r="L19" s="36" t="s">
        <v>127</v>
      </c>
      <c r="M19" s="36" t="s">
        <v>127</v>
      </c>
      <c r="N19" s="36" t="s">
        <v>127</v>
      </c>
      <c r="O19" s="36" t="s">
        <v>127</v>
      </c>
      <c r="P19" s="36" t="s">
        <v>127</v>
      </c>
      <c r="Q19" s="36" t="s">
        <v>127</v>
      </c>
      <c r="R19" s="36" t="s">
        <v>127</v>
      </c>
      <c r="S19" s="36" t="s">
        <v>127</v>
      </c>
      <c r="T19" s="36" t="s">
        <v>127</v>
      </c>
      <c r="U19" s="36" t="s">
        <v>127</v>
      </c>
      <c r="V19" s="36" t="s">
        <v>127</v>
      </c>
      <c r="W19" s="36" t="s">
        <v>127</v>
      </c>
      <c r="X19" s="36" t="s">
        <v>127</v>
      </c>
      <c r="Y19" s="36" t="s">
        <v>127</v>
      </c>
      <c r="Z19" s="36" t="s">
        <v>127</v>
      </c>
      <c r="AA19" s="36" t="s">
        <v>127</v>
      </c>
      <c r="AB19" s="36" t="s">
        <v>127</v>
      </c>
      <c r="AC19" s="36" t="s">
        <v>127</v>
      </c>
      <c r="AD19" s="36" t="s">
        <v>127</v>
      </c>
      <c r="AF19" s="5"/>
      <c r="AG19" s="5"/>
      <c r="AH19" s="5"/>
      <c r="AI19" s="5"/>
      <c r="AJ19" s="96"/>
      <c r="AK19" s="96">
        <v>0.5</v>
      </c>
      <c r="AL19" s="96">
        <v>0.1</v>
      </c>
      <c r="AN19" s="5"/>
      <c r="AO19" s="5"/>
      <c r="AP19" s="5"/>
      <c r="AQ19" s="5"/>
    </row>
    <row r="20" spans="1:44" x14ac:dyDescent="0.2">
      <c r="A20" s="71">
        <v>42791.692862025462</v>
      </c>
      <c r="B20" s="72">
        <v>11</v>
      </c>
      <c r="C20" s="73" t="s">
        <v>20</v>
      </c>
      <c r="D20" s="73" t="s">
        <v>21</v>
      </c>
      <c r="E20" s="35" t="s">
        <v>157</v>
      </c>
      <c r="F20" s="7" t="s">
        <v>22</v>
      </c>
      <c r="G20" s="7" t="s">
        <v>23</v>
      </c>
      <c r="H20" s="4" t="s">
        <v>24</v>
      </c>
      <c r="I20" s="7" t="s">
        <v>25</v>
      </c>
      <c r="J20" s="4" t="s">
        <v>26</v>
      </c>
      <c r="K20" s="7" t="s">
        <v>27</v>
      </c>
      <c r="L20" s="7" t="s">
        <v>28</v>
      </c>
      <c r="M20" s="4" t="s">
        <v>29</v>
      </c>
      <c r="N20" s="4" t="s">
        <v>30</v>
      </c>
      <c r="O20" s="4" t="s">
        <v>31</v>
      </c>
      <c r="P20" s="8"/>
      <c r="Q20" s="38">
        <v>5</v>
      </c>
      <c r="R20" s="8"/>
      <c r="S20" s="4" t="s">
        <v>32</v>
      </c>
      <c r="T20" s="8"/>
      <c r="U20" s="40" t="s">
        <v>22</v>
      </c>
      <c r="V20" s="27" t="s">
        <v>23</v>
      </c>
      <c r="W20" s="1" t="s">
        <v>33</v>
      </c>
      <c r="X20" s="27" t="s">
        <v>25</v>
      </c>
      <c r="Y20" s="27" t="s">
        <v>34</v>
      </c>
      <c r="Z20" s="27" t="s">
        <v>27</v>
      </c>
      <c r="AA20" s="27" t="s">
        <v>28</v>
      </c>
      <c r="AB20" s="1" t="s">
        <v>29</v>
      </c>
      <c r="AC20" s="1" t="s">
        <v>30</v>
      </c>
      <c r="AD20" s="39" t="s">
        <v>31</v>
      </c>
      <c r="AE20" s="8"/>
      <c r="AF20" s="38">
        <v>6</v>
      </c>
      <c r="AG20" s="5"/>
      <c r="AH20" s="24" t="s">
        <v>35</v>
      </c>
      <c r="AI20" s="5"/>
      <c r="AJ20" s="26">
        <f t="shared" ref="AJ20:AJ27" si="7">(Q20/10)</f>
        <v>0.5</v>
      </c>
      <c r="AK20" s="26">
        <f t="shared" ref="AK20:AK27" si="8">AF20/10</f>
        <v>0.6</v>
      </c>
      <c r="AL20" s="26">
        <f t="shared" ref="AL20:AL27" si="9">AK20-AJ20</f>
        <v>9.9999999999999978E-2</v>
      </c>
      <c r="AM20" s="5"/>
      <c r="AN20" s="4" t="s">
        <v>36</v>
      </c>
      <c r="AO20" s="4">
        <v>20</v>
      </c>
      <c r="AP20" s="4">
        <v>1016</v>
      </c>
      <c r="AQ20" s="4" t="s">
        <v>37</v>
      </c>
      <c r="AR20" s="8"/>
    </row>
    <row r="21" spans="1:44" x14ac:dyDescent="0.2">
      <c r="A21" s="71">
        <v>42792.725909791669</v>
      </c>
      <c r="B21" s="72">
        <v>15</v>
      </c>
      <c r="C21" s="73" t="s">
        <v>20</v>
      </c>
      <c r="D21" s="73" t="s">
        <v>21</v>
      </c>
      <c r="E21" s="35" t="s">
        <v>157</v>
      </c>
      <c r="F21" s="4" t="s">
        <v>45</v>
      </c>
      <c r="G21" s="7" t="s">
        <v>23</v>
      </c>
      <c r="H21" s="4" t="s">
        <v>24</v>
      </c>
      <c r="I21" s="4" t="s">
        <v>51</v>
      </c>
      <c r="J21" s="7" t="s">
        <v>34</v>
      </c>
      <c r="K21" s="4" t="s">
        <v>52</v>
      </c>
      <c r="L21" s="7" t="s">
        <v>28</v>
      </c>
      <c r="M21" s="4" t="s">
        <v>29</v>
      </c>
      <c r="N21" s="7" t="s">
        <v>53</v>
      </c>
      <c r="O21" s="7" t="s">
        <v>49</v>
      </c>
      <c r="P21" s="8"/>
      <c r="Q21" s="38">
        <v>5</v>
      </c>
      <c r="R21" s="8"/>
      <c r="S21" s="4" t="s">
        <v>54</v>
      </c>
      <c r="T21" s="8"/>
      <c r="U21" s="7" t="s">
        <v>22</v>
      </c>
      <c r="V21" s="7" t="s">
        <v>23</v>
      </c>
      <c r="W21" s="7" t="s">
        <v>46</v>
      </c>
      <c r="X21" s="7" t="s">
        <v>25</v>
      </c>
      <c r="Y21" s="7" t="s">
        <v>34</v>
      </c>
      <c r="Z21" s="7" t="s">
        <v>27</v>
      </c>
      <c r="AA21" s="7" t="s">
        <v>28</v>
      </c>
      <c r="AB21" s="7" t="s">
        <v>48</v>
      </c>
      <c r="AC21" s="7" t="s">
        <v>53</v>
      </c>
      <c r="AD21" s="7" t="s">
        <v>49</v>
      </c>
      <c r="AE21" s="8"/>
      <c r="AF21" s="38">
        <v>10</v>
      </c>
      <c r="AG21" s="5"/>
      <c r="AH21" s="22" t="s">
        <v>55</v>
      </c>
      <c r="AI21" s="5"/>
      <c r="AJ21" s="26">
        <f t="shared" si="7"/>
        <v>0.5</v>
      </c>
      <c r="AK21" s="26">
        <f t="shared" si="8"/>
        <v>1</v>
      </c>
      <c r="AL21" s="26">
        <f t="shared" si="9"/>
        <v>0.5</v>
      </c>
      <c r="AM21" s="5"/>
      <c r="AN21" s="4" t="s">
        <v>36</v>
      </c>
      <c r="AO21" s="4">
        <v>23</v>
      </c>
      <c r="AP21" s="4">
        <v>819</v>
      </c>
      <c r="AQ21" s="4" t="s">
        <v>37</v>
      </c>
      <c r="AR21" s="8"/>
    </row>
    <row r="22" spans="1:44" x14ac:dyDescent="0.2">
      <c r="A22" s="71">
        <v>42792.874866180558</v>
      </c>
      <c r="B22" s="72">
        <v>13</v>
      </c>
      <c r="C22" s="73" t="s">
        <v>20</v>
      </c>
      <c r="D22" s="73" t="s">
        <v>21</v>
      </c>
      <c r="E22" s="35" t="s">
        <v>157</v>
      </c>
      <c r="F22" s="7" t="s">
        <v>22</v>
      </c>
      <c r="G22" s="4" t="s">
        <v>60</v>
      </c>
      <c r="H22" s="4" t="s">
        <v>24</v>
      </c>
      <c r="I22" s="7" t="s">
        <v>25</v>
      </c>
      <c r="J22" s="7" t="s">
        <v>34</v>
      </c>
      <c r="K22" s="7" t="s">
        <v>27</v>
      </c>
      <c r="L22" s="4" t="s">
        <v>41</v>
      </c>
      <c r="M22" s="7" t="s">
        <v>58</v>
      </c>
      <c r="N22" s="4" t="s">
        <v>43</v>
      </c>
      <c r="O22" s="7" t="s">
        <v>49</v>
      </c>
      <c r="P22" s="8"/>
      <c r="Q22" s="38">
        <v>6</v>
      </c>
      <c r="R22" s="8"/>
      <c r="S22" s="4" t="s">
        <v>61</v>
      </c>
      <c r="T22" s="8"/>
      <c r="U22" s="7" t="s">
        <v>22</v>
      </c>
      <c r="V22" s="2" t="s">
        <v>60</v>
      </c>
      <c r="W22" s="2" t="s">
        <v>33</v>
      </c>
      <c r="X22" s="7" t="s">
        <v>25</v>
      </c>
      <c r="Y22" s="7" t="s">
        <v>34</v>
      </c>
      <c r="Z22" s="7" t="s">
        <v>27</v>
      </c>
      <c r="AA22" s="7" t="s">
        <v>28</v>
      </c>
      <c r="AB22" s="2" t="s">
        <v>42</v>
      </c>
      <c r="AC22" s="7" t="s">
        <v>53</v>
      </c>
      <c r="AD22" s="7" t="s">
        <v>49</v>
      </c>
      <c r="AE22" s="8"/>
      <c r="AF22" s="38">
        <v>7</v>
      </c>
      <c r="AG22" s="5"/>
      <c r="AH22" s="22" t="s">
        <v>61</v>
      </c>
      <c r="AI22" s="5"/>
      <c r="AJ22" s="26">
        <f t="shared" si="7"/>
        <v>0.6</v>
      </c>
      <c r="AK22" s="26">
        <f t="shared" si="8"/>
        <v>0.7</v>
      </c>
      <c r="AL22" s="26">
        <f t="shared" si="9"/>
        <v>9.9999999999999978E-2</v>
      </c>
      <c r="AM22" s="41"/>
      <c r="AN22" s="4" t="s">
        <v>36</v>
      </c>
      <c r="AO22" s="4">
        <v>24</v>
      </c>
      <c r="AP22" s="4">
        <v>431</v>
      </c>
      <c r="AQ22" s="4" t="s">
        <v>62</v>
      </c>
      <c r="AR22" s="8"/>
    </row>
    <row r="23" spans="1:44" x14ac:dyDescent="0.2">
      <c r="A23" s="71">
        <v>42797.821029085651</v>
      </c>
      <c r="B23" s="72">
        <v>15</v>
      </c>
      <c r="C23" s="73" t="s">
        <v>20</v>
      </c>
      <c r="D23" s="73" t="s">
        <v>63</v>
      </c>
      <c r="E23" s="35" t="s">
        <v>157</v>
      </c>
      <c r="F23" s="7" t="s">
        <v>22</v>
      </c>
      <c r="G23" s="7" t="s">
        <v>23</v>
      </c>
      <c r="H23" s="4" t="s">
        <v>24</v>
      </c>
      <c r="I23" s="4" t="s">
        <v>64</v>
      </c>
      <c r="J23" s="7" t="s">
        <v>34</v>
      </c>
      <c r="K23" s="4" t="s">
        <v>52</v>
      </c>
      <c r="L23" s="7" t="s">
        <v>28</v>
      </c>
      <c r="M23" s="7" t="s">
        <v>58</v>
      </c>
      <c r="N23" s="7" t="s">
        <v>53</v>
      </c>
      <c r="O23" s="7" t="s">
        <v>49</v>
      </c>
      <c r="P23" s="8"/>
      <c r="Q23" s="38">
        <v>7</v>
      </c>
      <c r="R23" s="8"/>
      <c r="S23" s="4" t="s">
        <v>65</v>
      </c>
      <c r="T23" s="8"/>
      <c r="U23" s="7" t="s">
        <v>22</v>
      </c>
      <c r="V23" s="7" t="s">
        <v>23</v>
      </c>
      <c r="W23" s="2" t="s">
        <v>33</v>
      </c>
      <c r="X23" s="2" t="s">
        <v>64</v>
      </c>
      <c r="Y23" s="7" t="s">
        <v>34</v>
      </c>
      <c r="Z23" s="7" t="s">
        <v>27</v>
      </c>
      <c r="AA23" s="7" t="s">
        <v>28</v>
      </c>
      <c r="AB23" s="7" t="s">
        <v>48</v>
      </c>
      <c r="AC23" s="7" t="s">
        <v>53</v>
      </c>
      <c r="AD23" s="7" t="s">
        <v>49</v>
      </c>
      <c r="AE23" s="8"/>
      <c r="AF23" s="38">
        <v>8</v>
      </c>
      <c r="AG23" s="5"/>
      <c r="AH23" s="22" t="s">
        <v>49</v>
      </c>
      <c r="AI23" s="5"/>
      <c r="AJ23" s="26">
        <f t="shared" si="7"/>
        <v>0.7</v>
      </c>
      <c r="AK23" s="26">
        <f t="shared" si="8"/>
        <v>0.8</v>
      </c>
      <c r="AL23" s="26">
        <f t="shared" si="9"/>
        <v>0.10000000000000009</v>
      </c>
      <c r="AM23" s="5"/>
      <c r="AN23" s="4" t="s">
        <v>36</v>
      </c>
      <c r="AO23" s="4">
        <v>18</v>
      </c>
      <c r="AP23" s="4">
        <v>997</v>
      </c>
      <c r="AQ23" s="4" t="s">
        <v>62</v>
      </c>
      <c r="AR23" s="8"/>
    </row>
    <row r="24" spans="1:44" x14ac:dyDescent="0.2">
      <c r="A24" s="71">
        <v>42820.704151875005</v>
      </c>
      <c r="B24" s="72">
        <v>11</v>
      </c>
      <c r="C24" s="73" t="s">
        <v>20</v>
      </c>
      <c r="D24" s="73" t="s">
        <v>56</v>
      </c>
      <c r="E24" s="35" t="s">
        <v>157</v>
      </c>
      <c r="F24" s="7" t="s">
        <v>22</v>
      </c>
      <c r="G24" s="4" t="s">
        <v>39</v>
      </c>
      <c r="H24" s="4" t="s">
        <v>66</v>
      </c>
      <c r="I24" s="7" t="s">
        <v>25</v>
      </c>
      <c r="J24" s="4" t="s">
        <v>67</v>
      </c>
      <c r="K24" s="4" t="s">
        <v>52</v>
      </c>
      <c r="L24" s="4" t="s">
        <v>41</v>
      </c>
      <c r="M24" s="7" t="s">
        <v>58</v>
      </c>
      <c r="N24" s="4" t="s">
        <v>68</v>
      </c>
      <c r="O24" s="4" t="s">
        <v>31</v>
      </c>
      <c r="P24" s="8"/>
      <c r="Q24" s="38">
        <v>3</v>
      </c>
      <c r="R24" s="8"/>
      <c r="S24" s="4" t="s">
        <v>69</v>
      </c>
      <c r="T24" s="8"/>
      <c r="U24" s="7" t="s">
        <v>22</v>
      </c>
      <c r="V24" s="7" t="s">
        <v>23</v>
      </c>
      <c r="W24" s="7" t="s">
        <v>46</v>
      </c>
      <c r="X24" s="7" t="s">
        <v>25</v>
      </c>
      <c r="Y24" s="2" t="s">
        <v>67</v>
      </c>
      <c r="Z24" s="7" t="s">
        <v>27</v>
      </c>
      <c r="AA24" s="7" t="s">
        <v>28</v>
      </c>
      <c r="AB24" s="2" t="s">
        <v>42</v>
      </c>
      <c r="AC24" s="7" t="s">
        <v>53</v>
      </c>
      <c r="AD24" s="7" t="s">
        <v>49</v>
      </c>
      <c r="AE24" s="8"/>
      <c r="AF24" s="38">
        <v>8</v>
      </c>
      <c r="AG24" s="5"/>
      <c r="AH24" s="22" t="s">
        <v>70</v>
      </c>
      <c r="AI24" s="5"/>
      <c r="AJ24" s="26">
        <f t="shared" si="7"/>
        <v>0.3</v>
      </c>
      <c r="AK24" s="26">
        <f t="shared" si="8"/>
        <v>0.8</v>
      </c>
      <c r="AL24" s="26">
        <f t="shared" si="9"/>
        <v>0.5</v>
      </c>
      <c r="AM24" s="5"/>
      <c r="AN24" s="4" t="s">
        <v>36</v>
      </c>
      <c r="AO24" s="4">
        <v>20</v>
      </c>
      <c r="AP24" s="4">
        <v>758</v>
      </c>
      <c r="AQ24" s="4" t="s">
        <v>37</v>
      </c>
      <c r="AR24" s="8"/>
    </row>
    <row r="25" spans="1:44" x14ac:dyDescent="0.2">
      <c r="A25" s="71">
        <v>42835.550536400464</v>
      </c>
      <c r="B25" s="72">
        <v>20</v>
      </c>
      <c r="C25" s="73" t="s">
        <v>20</v>
      </c>
      <c r="D25" s="73" t="s">
        <v>21</v>
      </c>
      <c r="E25" s="35" t="s">
        <v>157</v>
      </c>
      <c r="F25" s="7" t="s">
        <v>22</v>
      </c>
      <c r="G25" s="7" t="s">
        <v>23</v>
      </c>
      <c r="H25" s="7" t="s">
        <v>46</v>
      </c>
      <c r="I25" s="7" t="s">
        <v>25</v>
      </c>
      <c r="J25" s="7" t="s">
        <v>34</v>
      </c>
      <c r="K25" s="7" t="s">
        <v>27</v>
      </c>
      <c r="L25" s="7" t="s">
        <v>71</v>
      </c>
      <c r="M25" s="7" t="s">
        <v>58</v>
      </c>
      <c r="N25" s="7" t="s">
        <v>53</v>
      </c>
      <c r="O25" s="7" t="s">
        <v>49</v>
      </c>
      <c r="P25" s="8"/>
      <c r="Q25" s="38">
        <v>10</v>
      </c>
      <c r="R25" s="8"/>
      <c r="S25" s="4" t="s">
        <v>72</v>
      </c>
      <c r="T25" s="8"/>
      <c r="U25" s="7" t="s">
        <v>22</v>
      </c>
      <c r="V25" s="7" t="s">
        <v>23</v>
      </c>
      <c r="W25" s="7" t="s">
        <v>46</v>
      </c>
      <c r="X25" s="7" t="s">
        <v>25</v>
      </c>
      <c r="Y25" s="7" t="s">
        <v>34</v>
      </c>
      <c r="Z25" s="7" t="s">
        <v>27</v>
      </c>
      <c r="AA25" s="7" t="s">
        <v>28</v>
      </c>
      <c r="AB25" s="7" t="s">
        <v>48</v>
      </c>
      <c r="AC25" s="7" t="s">
        <v>53</v>
      </c>
      <c r="AD25" s="7" t="s">
        <v>49</v>
      </c>
      <c r="AE25" s="8"/>
      <c r="AF25" s="38">
        <v>10</v>
      </c>
      <c r="AG25" s="5"/>
      <c r="AH25" s="22" t="s">
        <v>73</v>
      </c>
      <c r="AI25" s="5"/>
      <c r="AJ25" s="26">
        <f t="shared" si="7"/>
        <v>1</v>
      </c>
      <c r="AK25" s="26">
        <f t="shared" si="8"/>
        <v>1</v>
      </c>
      <c r="AL25" s="26">
        <f t="shared" si="9"/>
        <v>0</v>
      </c>
      <c r="AM25" s="5"/>
      <c r="AN25" s="4" t="s">
        <v>36</v>
      </c>
      <c r="AO25" s="4">
        <v>22</v>
      </c>
      <c r="AP25" s="4">
        <v>736.5</v>
      </c>
      <c r="AQ25" s="4" t="s">
        <v>62</v>
      </c>
      <c r="AR25" s="8"/>
    </row>
    <row r="26" spans="1:44" x14ac:dyDescent="0.2">
      <c r="A26" s="71">
        <v>42835.601585428245</v>
      </c>
      <c r="B26" s="72">
        <v>4</v>
      </c>
      <c r="C26" s="73" t="s">
        <v>20</v>
      </c>
      <c r="D26" s="73" t="s">
        <v>21</v>
      </c>
      <c r="E26" s="35" t="s">
        <v>157</v>
      </c>
      <c r="F26" s="4" t="s">
        <v>45</v>
      </c>
      <c r="G26" s="7" t="s">
        <v>23</v>
      </c>
      <c r="H26" s="4" t="s">
        <v>40</v>
      </c>
      <c r="I26" s="4" t="s">
        <v>51</v>
      </c>
      <c r="J26" s="7" t="s">
        <v>34</v>
      </c>
      <c r="K26" s="4" t="s">
        <v>52</v>
      </c>
      <c r="L26" s="4" t="s">
        <v>74</v>
      </c>
      <c r="M26" s="4" t="s">
        <v>29</v>
      </c>
      <c r="N26" s="4" t="s">
        <v>43</v>
      </c>
      <c r="O26" s="4" t="s">
        <v>31</v>
      </c>
      <c r="P26" s="8"/>
      <c r="Q26" s="38">
        <v>2</v>
      </c>
      <c r="R26" s="8"/>
      <c r="S26" s="4" t="s">
        <v>75</v>
      </c>
      <c r="T26" s="8"/>
      <c r="U26" s="7" t="s">
        <v>22</v>
      </c>
      <c r="V26" s="2" t="s">
        <v>39</v>
      </c>
      <c r="W26" s="7" t="s">
        <v>46</v>
      </c>
      <c r="X26" s="2" t="s">
        <v>51</v>
      </c>
      <c r="Y26" s="2" t="s">
        <v>67</v>
      </c>
      <c r="Z26" s="2" t="s">
        <v>52</v>
      </c>
      <c r="AA26" s="2" t="s">
        <v>74</v>
      </c>
      <c r="AB26" s="2" t="s">
        <v>42</v>
      </c>
      <c r="AC26" s="4" t="s">
        <v>76</v>
      </c>
      <c r="AD26" s="2" t="s">
        <v>31</v>
      </c>
      <c r="AE26" s="8"/>
      <c r="AF26" s="38">
        <v>2</v>
      </c>
      <c r="AG26" s="5"/>
      <c r="AH26" s="22" t="s">
        <v>75</v>
      </c>
      <c r="AI26" s="5"/>
      <c r="AJ26" s="26">
        <f t="shared" si="7"/>
        <v>0.2</v>
      </c>
      <c r="AK26" s="26">
        <f t="shared" si="8"/>
        <v>0.2</v>
      </c>
      <c r="AL26" s="26">
        <f t="shared" si="9"/>
        <v>0</v>
      </c>
      <c r="AM26" s="5"/>
      <c r="AN26" s="4" t="s">
        <v>36</v>
      </c>
      <c r="AO26" s="4">
        <v>7</v>
      </c>
      <c r="AP26" s="4">
        <v>599</v>
      </c>
      <c r="AQ26" s="4" t="s">
        <v>37</v>
      </c>
      <c r="AR26" s="8"/>
    </row>
    <row r="27" spans="1:44" x14ac:dyDescent="0.2">
      <c r="A27" s="71">
        <v>42835.721539409722</v>
      </c>
      <c r="B27" s="72">
        <v>12</v>
      </c>
      <c r="C27" s="73" t="s">
        <v>20</v>
      </c>
      <c r="D27" s="73" t="s">
        <v>21</v>
      </c>
      <c r="E27" s="35" t="s">
        <v>157</v>
      </c>
      <c r="F27" s="7" t="s">
        <v>22</v>
      </c>
      <c r="G27" s="7" t="s">
        <v>23</v>
      </c>
      <c r="H27" s="4" t="s">
        <v>40</v>
      </c>
      <c r="I27" s="4" t="s">
        <v>51</v>
      </c>
      <c r="J27" s="7" t="s">
        <v>34</v>
      </c>
      <c r="K27" s="4" t="s">
        <v>52</v>
      </c>
      <c r="L27" s="7" t="s">
        <v>71</v>
      </c>
      <c r="M27" s="4" t="s">
        <v>29</v>
      </c>
      <c r="N27" s="9" t="s">
        <v>53</v>
      </c>
      <c r="O27" s="4" t="s">
        <v>81</v>
      </c>
      <c r="P27" s="8"/>
      <c r="Q27" s="38">
        <v>5</v>
      </c>
      <c r="R27" s="8"/>
      <c r="S27" s="4" t="s">
        <v>83</v>
      </c>
      <c r="T27" s="8"/>
      <c r="U27" s="7" t="s">
        <v>22</v>
      </c>
      <c r="V27" s="2" t="s">
        <v>60</v>
      </c>
      <c r="W27" s="2" t="s">
        <v>40</v>
      </c>
      <c r="X27" s="7" t="s">
        <v>25</v>
      </c>
      <c r="Y27" s="7" t="s">
        <v>34</v>
      </c>
      <c r="Z27" s="2" t="s">
        <v>57</v>
      </c>
      <c r="AA27" s="7" t="s">
        <v>28</v>
      </c>
      <c r="AB27" s="7" t="s">
        <v>48</v>
      </c>
      <c r="AC27" s="7" t="s">
        <v>53</v>
      </c>
      <c r="AD27" s="7" t="s">
        <v>49</v>
      </c>
      <c r="AE27" s="8"/>
      <c r="AF27" s="38">
        <v>7</v>
      </c>
      <c r="AG27" s="5"/>
      <c r="AH27" s="22" t="s">
        <v>111</v>
      </c>
      <c r="AI27" s="5"/>
      <c r="AJ27" s="26">
        <f t="shared" si="7"/>
        <v>0.5</v>
      </c>
      <c r="AK27" s="26">
        <f t="shared" si="8"/>
        <v>0.7</v>
      </c>
      <c r="AL27" s="26">
        <f t="shared" si="9"/>
        <v>0.19999999999999996</v>
      </c>
      <c r="AM27" s="5"/>
      <c r="AN27" s="4" t="s">
        <v>36</v>
      </c>
      <c r="AO27" s="4">
        <v>24</v>
      </c>
      <c r="AP27" s="4">
        <v>1059</v>
      </c>
      <c r="AQ27" s="4" t="s">
        <v>37</v>
      </c>
      <c r="AR27" s="8"/>
    </row>
    <row r="28" spans="1:44" s="8" customFormat="1" x14ac:dyDescent="0.2">
      <c r="A28" s="102"/>
      <c r="B28" s="103"/>
      <c r="C28" s="5"/>
      <c r="D28" s="5"/>
      <c r="E28" s="35"/>
      <c r="F28" s="5"/>
      <c r="G28" s="5"/>
      <c r="H28" s="5"/>
      <c r="I28" s="5"/>
      <c r="J28" s="5"/>
      <c r="K28" s="5"/>
      <c r="L28" s="5"/>
      <c r="M28" s="5"/>
      <c r="N28" s="5"/>
      <c r="O28" s="5"/>
      <c r="Q28" s="36"/>
      <c r="S28" s="5"/>
      <c r="U28" s="5"/>
      <c r="V28" s="5"/>
      <c r="W28" s="5"/>
      <c r="X28" s="5"/>
      <c r="Y28" s="5"/>
      <c r="Z28" s="5"/>
      <c r="AA28" s="5"/>
      <c r="AB28" s="5"/>
      <c r="AC28" s="5"/>
      <c r="AD28" s="5"/>
      <c r="AF28" s="36"/>
      <c r="AG28" s="5"/>
      <c r="AH28" s="5"/>
      <c r="AI28" s="5"/>
      <c r="AJ28" s="104">
        <f>AVERAGE(AJ20:AJ27)</f>
        <v>0.53749999999999998</v>
      </c>
      <c r="AK28" s="104">
        <f t="shared" ref="AK28:AL28" si="10">AVERAGE(AK20:AK27)</f>
        <v>0.72499999999999998</v>
      </c>
      <c r="AL28" s="104">
        <f t="shared" si="10"/>
        <v>0.1875</v>
      </c>
      <c r="AM28" s="5"/>
      <c r="AN28" s="5"/>
      <c r="AO28" s="5"/>
      <c r="AP28" s="5"/>
      <c r="AQ28" s="5"/>
    </row>
    <row r="29" spans="1:44" s="8" customFormat="1" x14ac:dyDescent="0.2">
      <c r="A29" s="102"/>
      <c r="B29" s="103"/>
      <c r="C29" s="5"/>
      <c r="D29" s="5"/>
      <c r="E29" s="35"/>
      <c r="F29" s="5"/>
      <c r="G29" s="5"/>
      <c r="H29" s="5"/>
      <c r="I29" s="5"/>
      <c r="J29" s="5"/>
      <c r="K29" s="5"/>
      <c r="L29" s="5"/>
      <c r="M29" s="5"/>
      <c r="N29" s="5"/>
      <c r="O29" s="5"/>
      <c r="Q29" s="36"/>
      <c r="S29" s="5"/>
      <c r="U29" s="5"/>
      <c r="V29" s="5"/>
      <c r="W29" s="5"/>
      <c r="X29" s="5"/>
      <c r="Y29" s="5"/>
      <c r="Z29" s="5"/>
      <c r="AA29" s="5"/>
      <c r="AB29" s="5"/>
      <c r="AC29" s="5"/>
      <c r="AD29" s="5"/>
      <c r="AF29" s="36"/>
      <c r="AG29" s="5"/>
      <c r="AH29" s="5"/>
      <c r="AI29" s="5"/>
      <c r="AJ29" s="96"/>
      <c r="AK29" s="96"/>
      <c r="AL29" s="96"/>
      <c r="AM29" s="5"/>
      <c r="AN29" s="5"/>
      <c r="AO29" s="5"/>
      <c r="AP29" s="5"/>
      <c r="AQ29" s="5"/>
    </row>
    <row r="30" spans="1:44" x14ac:dyDescent="0.2">
      <c r="A30" s="71">
        <v>42791.736947997684</v>
      </c>
      <c r="B30" s="72">
        <v>10</v>
      </c>
      <c r="C30" s="73" t="s">
        <v>38</v>
      </c>
      <c r="D30" s="73" t="s">
        <v>80</v>
      </c>
      <c r="E30" s="35" t="s">
        <v>158</v>
      </c>
      <c r="F30" s="7" t="s">
        <v>22</v>
      </c>
      <c r="G30" s="7" t="s">
        <v>23</v>
      </c>
      <c r="H30" s="4" t="s">
        <v>40</v>
      </c>
      <c r="I30" s="7" t="s">
        <v>25</v>
      </c>
      <c r="J30" s="7" t="s">
        <v>34</v>
      </c>
      <c r="K30" s="4" t="s">
        <v>95</v>
      </c>
      <c r="L30" s="4" t="s">
        <v>74</v>
      </c>
      <c r="M30" s="4" t="s">
        <v>29</v>
      </c>
      <c r="N30" s="4" t="s">
        <v>76</v>
      </c>
      <c r="O30" s="7" t="s">
        <v>49</v>
      </c>
      <c r="P30" s="5"/>
      <c r="Q30" s="4">
        <v>5</v>
      </c>
      <c r="R30" s="19"/>
      <c r="S30" s="21" t="s">
        <v>96</v>
      </c>
      <c r="T30" s="19"/>
      <c r="U30" s="10" t="s">
        <v>22</v>
      </c>
      <c r="V30" s="1" t="s">
        <v>60</v>
      </c>
      <c r="W30" s="1" t="s">
        <v>33</v>
      </c>
      <c r="X30" s="1" t="s">
        <v>82</v>
      </c>
      <c r="Y30" s="10" t="s">
        <v>34</v>
      </c>
      <c r="Z30" s="1" t="s">
        <v>52</v>
      </c>
      <c r="AA30" s="1" t="s">
        <v>41</v>
      </c>
      <c r="AB30" s="10" t="s">
        <v>48</v>
      </c>
      <c r="AC30" s="10" t="s">
        <v>53</v>
      </c>
      <c r="AD30" s="10" t="s">
        <v>49</v>
      </c>
      <c r="AE30" s="11"/>
      <c r="AF30" s="4">
        <v>5</v>
      </c>
      <c r="AG30" s="5"/>
      <c r="AH30" s="24" t="s">
        <v>97</v>
      </c>
      <c r="AI30" s="11"/>
      <c r="AJ30" s="26">
        <f>(Q30/10)</f>
        <v>0.5</v>
      </c>
      <c r="AK30" s="26">
        <f>AF30/10</f>
        <v>0.5</v>
      </c>
      <c r="AL30" s="26">
        <f>AK30-AJ30</f>
        <v>0</v>
      </c>
      <c r="AM30" s="11"/>
      <c r="AN30" s="25" t="s">
        <v>99</v>
      </c>
      <c r="AO30" s="25">
        <v>1</v>
      </c>
      <c r="AP30" s="25">
        <v>574</v>
      </c>
      <c r="AQ30" s="25" t="s">
        <v>37</v>
      </c>
      <c r="AR30" s="8"/>
    </row>
    <row r="31" spans="1:44" x14ac:dyDescent="0.2">
      <c r="A31" s="71">
        <v>42812.668574467592</v>
      </c>
      <c r="B31" s="72">
        <v>10</v>
      </c>
      <c r="C31" s="73" t="s">
        <v>38</v>
      </c>
      <c r="D31" s="73" t="s">
        <v>21</v>
      </c>
      <c r="E31" s="35" t="s">
        <v>158</v>
      </c>
      <c r="F31" s="7" t="s">
        <v>22</v>
      </c>
      <c r="G31" s="7" t="s">
        <v>23</v>
      </c>
      <c r="H31" s="4" t="s">
        <v>66</v>
      </c>
      <c r="I31" s="4" t="s">
        <v>64</v>
      </c>
      <c r="J31" s="7" t="s">
        <v>34</v>
      </c>
      <c r="K31" s="4" t="s">
        <v>52</v>
      </c>
      <c r="L31" s="4" t="s">
        <v>74</v>
      </c>
      <c r="M31" s="4" t="s">
        <v>42</v>
      </c>
      <c r="N31" s="4" t="s">
        <v>43</v>
      </c>
      <c r="O31" s="4" t="s">
        <v>81</v>
      </c>
      <c r="P31" s="5"/>
      <c r="Q31" s="4">
        <v>3</v>
      </c>
      <c r="R31" s="5"/>
      <c r="S31" s="22" t="s">
        <v>83</v>
      </c>
      <c r="T31" s="5"/>
      <c r="U31" s="7" t="s">
        <v>22</v>
      </c>
      <c r="V31" s="9" t="s">
        <v>23</v>
      </c>
      <c r="W31" s="9" t="s">
        <v>46</v>
      </c>
      <c r="X31" s="2" t="s">
        <v>82</v>
      </c>
      <c r="Y31" s="2" t="s">
        <v>67</v>
      </c>
      <c r="Z31" s="9" t="s">
        <v>27</v>
      </c>
      <c r="AA31" s="9" t="s">
        <v>28</v>
      </c>
      <c r="AB31" s="9" t="s">
        <v>48</v>
      </c>
      <c r="AC31" s="2" t="s">
        <v>43</v>
      </c>
      <c r="AD31" s="9" t="s">
        <v>49</v>
      </c>
      <c r="AE31" s="5"/>
      <c r="AF31" s="4">
        <v>7</v>
      </c>
      <c r="AG31" s="5"/>
      <c r="AH31" s="22" t="s">
        <v>83</v>
      </c>
      <c r="AI31" s="5"/>
      <c r="AJ31" s="26">
        <f>(Q31/10)</f>
        <v>0.3</v>
      </c>
      <c r="AK31" s="26">
        <f>AF31/10</f>
        <v>0.7</v>
      </c>
      <c r="AL31" s="26">
        <f>AK31-AJ31</f>
        <v>0.39999999999999997</v>
      </c>
      <c r="AM31" s="5"/>
      <c r="AN31" s="6" t="s">
        <v>99</v>
      </c>
      <c r="AO31" s="6">
        <v>13</v>
      </c>
      <c r="AP31" s="6">
        <v>403</v>
      </c>
      <c r="AQ31" s="6" t="s">
        <v>37</v>
      </c>
      <c r="AR31" s="8"/>
    </row>
    <row r="32" spans="1:44" x14ac:dyDescent="0.2">
      <c r="A32" s="71">
        <v>42812.686441180558</v>
      </c>
      <c r="B32" s="72">
        <v>10</v>
      </c>
      <c r="C32" s="73" t="s">
        <v>38</v>
      </c>
      <c r="D32" s="73" t="s">
        <v>21</v>
      </c>
      <c r="E32" s="35" t="s">
        <v>158</v>
      </c>
      <c r="F32" s="4" t="s">
        <v>45</v>
      </c>
      <c r="G32" s="4" t="s">
        <v>60</v>
      </c>
      <c r="H32" s="7" t="s">
        <v>46</v>
      </c>
      <c r="I32" s="4" t="s">
        <v>82</v>
      </c>
      <c r="J32" s="7" t="s">
        <v>34</v>
      </c>
      <c r="K32" s="4" t="s">
        <v>57</v>
      </c>
      <c r="L32" s="7" t="s">
        <v>71</v>
      </c>
      <c r="M32" s="7" t="s">
        <v>58</v>
      </c>
      <c r="N32" s="4" t="s">
        <v>43</v>
      </c>
      <c r="O32" s="4" t="s">
        <v>31</v>
      </c>
      <c r="P32" s="5"/>
      <c r="Q32" s="4">
        <v>4</v>
      </c>
      <c r="R32" s="5"/>
      <c r="S32" s="22" t="s">
        <v>100</v>
      </c>
      <c r="T32" s="5"/>
      <c r="U32" s="2" t="s">
        <v>45</v>
      </c>
      <c r="V32" s="9" t="s">
        <v>23</v>
      </c>
      <c r="W32" s="9" t="s">
        <v>46</v>
      </c>
      <c r="X32" s="2" t="s">
        <v>82</v>
      </c>
      <c r="Y32" s="2" t="s">
        <v>67</v>
      </c>
      <c r="Z32" s="9" t="s">
        <v>27</v>
      </c>
      <c r="AA32" s="9" t="s">
        <v>28</v>
      </c>
      <c r="AB32" s="9" t="s">
        <v>48</v>
      </c>
      <c r="AC32" s="2" t="s">
        <v>43</v>
      </c>
      <c r="AD32" s="9" t="s">
        <v>49</v>
      </c>
      <c r="AE32" s="5"/>
      <c r="AF32" s="4">
        <v>6</v>
      </c>
      <c r="AG32" s="5"/>
      <c r="AH32" s="22" t="s">
        <v>101</v>
      </c>
      <c r="AI32" s="5"/>
      <c r="AJ32" s="26">
        <f>(Q32/10)</f>
        <v>0.4</v>
      </c>
      <c r="AK32" s="26">
        <f>AF32/10</f>
        <v>0.6</v>
      </c>
      <c r="AL32" s="26">
        <f>AK32-AJ32</f>
        <v>0.19999999999999996</v>
      </c>
      <c r="AM32" s="5"/>
      <c r="AN32" s="6" t="s">
        <v>99</v>
      </c>
      <c r="AO32" s="6">
        <v>17</v>
      </c>
      <c r="AP32" s="6">
        <v>405</v>
      </c>
      <c r="AQ32" s="6" t="s">
        <v>62</v>
      </c>
      <c r="AR32" s="8"/>
    </row>
    <row r="33" spans="1:44" s="8" customFormat="1" x14ac:dyDescent="0.2">
      <c r="A33" s="102"/>
      <c r="B33" s="103"/>
      <c r="C33" s="5"/>
      <c r="D33" s="5"/>
      <c r="E33" s="3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104">
        <f>AVERAGE(AJ30:AJ32)</f>
        <v>0.40000000000000008</v>
      </c>
      <c r="AK33" s="104">
        <f t="shared" ref="AK33:AL33" si="11">AVERAGE(AK30:AK32)</f>
        <v>0.6</v>
      </c>
      <c r="AL33" s="104">
        <f t="shared" si="11"/>
        <v>0.19999999999999996</v>
      </c>
      <c r="AM33" s="5"/>
      <c r="AN33" s="5"/>
      <c r="AO33" s="5"/>
      <c r="AP33" s="5"/>
      <c r="AQ33" s="5"/>
    </row>
    <row r="34" spans="1:44" s="8" customFormat="1" x14ac:dyDescent="0.2">
      <c r="A34" s="102"/>
      <c r="B34" s="103"/>
      <c r="C34" s="5"/>
      <c r="D34" s="5"/>
      <c r="E34" s="3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96"/>
      <c r="AK34" s="96"/>
      <c r="AL34" s="96"/>
      <c r="AM34" s="5"/>
      <c r="AN34" s="5"/>
      <c r="AO34" s="5"/>
      <c r="AP34" s="5"/>
      <c r="AQ34" s="5"/>
    </row>
    <row r="35" spans="1:44" x14ac:dyDescent="0.2">
      <c r="A35" s="71">
        <v>42791.665004513889</v>
      </c>
      <c r="B35" s="72">
        <v>13</v>
      </c>
      <c r="C35" s="73" t="s">
        <v>38</v>
      </c>
      <c r="D35" s="73" t="s">
        <v>21</v>
      </c>
      <c r="E35" s="35" t="s">
        <v>158</v>
      </c>
      <c r="F35" s="9" t="s">
        <v>22</v>
      </c>
      <c r="G35" s="4" t="s">
        <v>39</v>
      </c>
      <c r="H35" s="9" t="s">
        <v>46</v>
      </c>
      <c r="I35" s="4" t="s">
        <v>64</v>
      </c>
      <c r="J35" s="4" t="s">
        <v>26</v>
      </c>
      <c r="K35" s="9" t="s">
        <v>27</v>
      </c>
      <c r="L35" s="9" t="s">
        <v>28</v>
      </c>
      <c r="M35" s="9" t="s">
        <v>58</v>
      </c>
      <c r="N35" s="9" t="s">
        <v>53</v>
      </c>
      <c r="O35" s="9" t="s">
        <v>49</v>
      </c>
      <c r="P35" s="8"/>
      <c r="Q35" s="4">
        <v>7</v>
      </c>
      <c r="R35" s="8"/>
      <c r="S35" s="20" t="s">
        <v>77</v>
      </c>
      <c r="T35" s="5"/>
      <c r="U35" s="27" t="s">
        <v>22</v>
      </c>
      <c r="V35" s="1" t="s">
        <v>60</v>
      </c>
      <c r="W35" s="27" t="s">
        <v>46</v>
      </c>
      <c r="X35" s="1" t="s">
        <v>51</v>
      </c>
      <c r="Y35" s="1" t="s">
        <v>26</v>
      </c>
      <c r="Z35" s="1" t="s">
        <v>52</v>
      </c>
      <c r="AA35" s="27" t="s">
        <v>28</v>
      </c>
      <c r="AB35" s="27" t="s">
        <v>48</v>
      </c>
      <c r="AC35" s="27" t="s">
        <v>53</v>
      </c>
      <c r="AD35" s="27" t="s">
        <v>49</v>
      </c>
      <c r="AE35" s="8"/>
      <c r="AF35" s="4">
        <v>6</v>
      </c>
      <c r="AG35" s="5"/>
      <c r="AH35" s="24" t="s">
        <v>78</v>
      </c>
      <c r="AI35" s="5"/>
      <c r="AJ35" s="26">
        <f>(Q35/10)</f>
        <v>0.7</v>
      </c>
      <c r="AK35" s="26">
        <f>AF35/10</f>
        <v>0.6</v>
      </c>
      <c r="AL35" s="26">
        <f>AK35-AJ35</f>
        <v>-9.9999999999999978E-2</v>
      </c>
      <c r="AM35" s="8"/>
      <c r="AN35" s="4" t="s">
        <v>79</v>
      </c>
      <c r="AO35" s="4">
        <v>1</v>
      </c>
      <c r="AP35" s="4">
        <v>171</v>
      </c>
      <c r="AQ35" s="4" t="s">
        <v>37</v>
      </c>
      <c r="AR35" s="8"/>
    </row>
    <row r="36" spans="1:44" x14ac:dyDescent="0.2">
      <c r="A36" s="71">
        <v>42792.758548680555</v>
      </c>
      <c r="B36" s="72">
        <v>13</v>
      </c>
      <c r="C36" s="73" t="s">
        <v>38</v>
      </c>
      <c r="D36" s="73" t="s">
        <v>21</v>
      </c>
      <c r="E36" s="35" t="s">
        <v>158</v>
      </c>
      <c r="F36" s="9" t="s">
        <v>22</v>
      </c>
      <c r="G36" s="9" t="s">
        <v>23</v>
      </c>
      <c r="H36" s="9" t="s">
        <v>46</v>
      </c>
      <c r="I36" s="4" t="s">
        <v>82</v>
      </c>
      <c r="J36" s="4" t="s">
        <v>47</v>
      </c>
      <c r="K36" s="4" t="s">
        <v>52</v>
      </c>
      <c r="L36" s="9" t="s">
        <v>28</v>
      </c>
      <c r="M36" s="9" t="s">
        <v>58</v>
      </c>
      <c r="N36" s="4" t="s">
        <v>30</v>
      </c>
      <c r="O36" s="4" t="s">
        <v>31</v>
      </c>
      <c r="P36" s="8"/>
      <c r="Q36" s="4">
        <v>5</v>
      </c>
      <c r="R36" s="8"/>
      <c r="S36" s="14" t="s">
        <v>83</v>
      </c>
      <c r="T36" s="8"/>
      <c r="U36" s="7" t="s">
        <v>22</v>
      </c>
      <c r="V36" s="7" t="s">
        <v>23</v>
      </c>
      <c r="W36" s="7" t="s">
        <v>46</v>
      </c>
      <c r="X36" s="2" t="s">
        <v>82</v>
      </c>
      <c r="Y36" s="7" t="s">
        <v>34</v>
      </c>
      <c r="Z36" s="7" t="s">
        <v>27</v>
      </c>
      <c r="AA36" s="7" t="s">
        <v>28</v>
      </c>
      <c r="AB36" s="7" t="s">
        <v>48</v>
      </c>
      <c r="AC36" s="2" t="s">
        <v>30</v>
      </c>
      <c r="AD36" s="7" t="s">
        <v>49</v>
      </c>
      <c r="AE36" s="8"/>
      <c r="AF36" s="4">
        <v>8</v>
      </c>
      <c r="AG36" s="5"/>
      <c r="AH36" s="22" t="s">
        <v>83</v>
      </c>
      <c r="AI36" s="5"/>
      <c r="AJ36" s="26">
        <f>(Q36/10)</f>
        <v>0.5</v>
      </c>
      <c r="AK36" s="26">
        <f>AF36/10</f>
        <v>0.8</v>
      </c>
      <c r="AL36" s="26">
        <f>AK36-AJ36</f>
        <v>0.30000000000000004</v>
      </c>
      <c r="AM36" s="8"/>
      <c r="AN36" s="4" t="s">
        <v>79</v>
      </c>
      <c r="AO36" s="4">
        <v>1</v>
      </c>
      <c r="AP36" s="4">
        <v>230</v>
      </c>
      <c r="AQ36" s="4" t="s">
        <v>37</v>
      </c>
      <c r="AR36" s="8"/>
    </row>
    <row r="37" spans="1:44" s="8" customFormat="1" x14ac:dyDescent="0.2">
      <c r="A37" s="102"/>
      <c r="B37" s="103"/>
      <c r="C37" s="5"/>
      <c r="D37" s="5"/>
      <c r="E37" s="35"/>
      <c r="F37" s="5"/>
      <c r="G37" s="5"/>
      <c r="H37" s="5"/>
      <c r="I37" s="5"/>
      <c r="J37" s="5"/>
      <c r="K37" s="5"/>
      <c r="L37" s="5"/>
      <c r="M37" s="5"/>
      <c r="N37" s="5"/>
      <c r="O37" s="5"/>
      <c r="Q37" s="5"/>
      <c r="S37" s="5"/>
      <c r="U37" s="5"/>
      <c r="V37" s="5"/>
      <c r="W37" s="5"/>
      <c r="X37" s="5"/>
      <c r="Y37" s="5"/>
      <c r="Z37" s="5"/>
      <c r="AA37" s="5"/>
      <c r="AB37" s="5"/>
      <c r="AC37" s="5"/>
      <c r="AD37" s="5"/>
      <c r="AF37" s="5"/>
      <c r="AG37" s="5"/>
      <c r="AH37" s="5"/>
      <c r="AI37" s="5"/>
      <c r="AJ37" s="104">
        <f>AVERAGE(AJ35:AJ36)</f>
        <v>0.6</v>
      </c>
      <c r="AK37" s="104">
        <f t="shared" ref="AK37:AL37" si="12">AVERAGE(AK35:AK36)</f>
        <v>0.7</v>
      </c>
      <c r="AL37" s="104">
        <f t="shared" si="12"/>
        <v>0.10000000000000003</v>
      </c>
      <c r="AN37" s="5"/>
      <c r="AO37" s="5"/>
      <c r="AP37" s="5"/>
      <c r="AQ37" s="5"/>
    </row>
    <row r="38" spans="1:44" s="8" customFormat="1" x14ac:dyDescent="0.2">
      <c r="A38" s="102"/>
      <c r="B38" s="103"/>
      <c r="C38" s="5"/>
      <c r="D38" s="5"/>
      <c r="E38" s="35"/>
      <c r="F38" s="5"/>
      <c r="G38" s="5"/>
      <c r="H38" s="5"/>
      <c r="I38" s="5"/>
      <c r="J38" s="5"/>
      <c r="K38" s="5"/>
      <c r="L38" s="5"/>
      <c r="M38" s="5"/>
      <c r="N38" s="5"/>
      <c r="O38" s="5"/>
      <c r="Q38" s="5"/>
      <c r="S38" s="5"/>
      <c r="U38" s="5"/>
      <c r="V38" s="5"/>
      <c r="W38" s="5"/>
      <c r="X38" s="5"/>
      <c r="Y38" s="5"/>
      <c r="Z38" s="5"/>
      <c r="AA38" s="5"/>
      <c r="AB38" s="5"/>
      <c r="AC38" s="5"/>
      <c r="AD38" s="5"/>
      <c r="AF38" s="5"/>
      <c r="AG38" s="5"/>
      <c r="AH38" s="5"/>
      <c r="AI38" s="5"/>
      <c r="AJ38" s="96"/>
      <c r="AK38" s="96"/>
      <c r="AL38" s="96"/>
      <c r="AN38" s="5"/>
      <c r="AO38" s="5"/>
      <c r="AP38" s="5"/>
      <c r="AQ38" s="5"/>
    </row>
    <row r="39" spans="1:44" x14ac:dyDescent="0.2">
      <c r="A39" s="71">
        <v>42791.714704618054</v>
      </c>
      <c r="B39" s="72">
        <v>11</v>
      </c>
      <c r="C39" s="73" t="s">
        <v>38</v>
      </c>
      <c r="D39" s="73" t="s">
        <v>21</v>
      </c>
      <c r="E39" s="35" t="s">
        <v>158</v>
      </c>
      <c r="F39" s="7" t="s">
        <v>22</v>
      </c>
      <c r="G39" s="4" t="s">
        <v>39</v>
      </c>
      <c r="H39" s="4" t="s">
        <v>40</v>
      </c>
      <c r="I39" s="7" t="s">
        <v>25</v>
      </c>
      <c r="J39" s="7" t="s">
        <v>34</v>
      </c>
      <c r="K39" s="7" t="s">
        <v>27</v>
      </c>
      <c r="L39" s="4" t="s">
        <v>41</v>
      </c>
      <c r="M39" s="4" t="s">
        <v>42</v>
      </c>
      <c r="N39" s="4" t="s">
        <v>43</v>
      </c>
      <c r="O39" s="4" t="s">
        <v>31</v>
      </c>
      <c r="P39" s="8"/>
      <c r="Q39" s="38">
        <v>4</v>
      </c>
      <c r="R39" s="8"/>
      <c r="S39" s="4" t="s">
        <v>44</v>
      </c>
      <c r="T39" s="8"/>
      <c r="U39" s="1" t="s">
        <v>45</v>
      </c>
      <c r="V39" s="27" t="s">
        <v>23</v>
      </c>
      <c r="W39" s="27" t="s">
        <v>46</v>
      </c>
      <c r="X39" s="27" t="s">
        <v>25</v>
      </c>
      <c r="Y39" s="1" t="s">
        <v>47</v>
      </c>
      <c r="Z39" s="27" t="s">
        <v>27</v>
      </c>
      <c r="AA39" s="27" t="s">
        <v>28</v>
      </c>
      <c r="AB39" s="27" t="s">
        <v>48</v>
      </c>
      <c r="AC39" s="1" t="s">
        <v>43</v>
      </c>
      <c r="AD39" s="27" t="s">
        <v>49</v>
      </c>
      <c r="AE39" s="8"/>
      <c r="AF39" s="38">
        <v>7</v>
      </c>
      <c r="AG39" s="5"/>
      <c r="AH39" s="24" t="s">
        <v>50</v>
      </c>
      <c r="AI39" s="5"/>
      <c r="AJ39" s="26">
        <f>(Q39/10)</f>
        <v>0.4</v>
      </c>
      <c r="AK39" s="26">
        <f>AF39/10</f>
        <v>0.7</v>
      </c>
      <c r="AL39" s="26">
        <f>AK39-AJ39</f>
        <v>0.29999999999999993</v>
      </c>
      <c r="AM39" s="5"/>
      <c r="AN39" s="4" t="s">
        <v>36</v>
      </c>
      <c r="AO39" s="4">
        <v>23</v>
      </c>
      <c r="AP39" s="4">
        <v>885</v>
      </c>
      <c r="AQ39" s="4" t="s">
        <v>37</v>
      </c>
      <c r="AR39" s="8"/>
    </row>
    <row r="40" spans="1:44" x14ac:dyDescent="0.2">
      <c r="A40" s="71">
        <v>42792.747558645831</v>
      </c>
      <c r="B40" s="72">
        <v>12</v>
      </c>
      <c r="C40" s="73" t="s">
        <v>38</v>
      </c>
      <c r="D40" s="73" t="s">
        <v>56</v>
      </c>
      <c r="E40" s="35" t="s">
        <v>158</v>
      </c>
      <c r="F40" s="4" t="s">
        <v>45</v>
      </c>
      <c r="G40" s="4" t="s">
        <v>39</v>
      </c>
      <c r="H40" s="4" t="s">
        <v>40</v>
      </c>
      <c r="I40" s="7" t="s">
        <v>25</v>
      </c>
      <c r="J40" s="4" t="s">
        <v>47</v>
      </c>
      <c r="K40" s="4" t="s">
        <v>57</v>
      </c>
      <c r="L40" s="7" t="s">
        <v>28</v>
      </c>
      <c r="M40" s="7" t="s">
        <v>58</v>
      </c>
      <c r="N40" s="4" t="s">
        <v>43</v>
      </c>
      <c r="O40" s="4" t="s">
        <v>31</v>
      </c>
      <c r="P40" s="8"/>
      <c r="Q40" s="38">
        <v>3</v>
      </c>
      <c r="R40" s="8"/>
      <c r="S40" s="4" t="s">
        <v>59</v>
      </c>
      <c r="T40" s="8"/>
      <c r="U40" s="7" t="s">
        <v>22</v>
      </c>
      <c r="V40" s="7" t="s">
        <v>23</v>
      </c>
      <c r="W40" s="7" t="s">
        <v>46</v>
      </c>
      <c r="X40" s="38" t="s">
        <v>64</v>
      </c>
      <c r="Y40" s="7" t="s">
        <v>34</v>
      </c>
      <c r="Z40" s="38" t="s">
        <v>52</v>
      </c>
      <c r="AA40" s="7" t="s">
        <v>28</v>
      </c>
      <c r="AB40" s="2" t="s">
        <v>42</v>
      </c>
      <c r="AC40" s="7" t="s">
        <v>53</v>
      </c>
      <c r="AD40" s="4" t="s">
        <v>31</v>
      </c>
      <c r="AE40" s="8"/>
      <c r="AF40" s="38">
        <v>6</v>
      </c>
      <c r="AG40" s="5"/>
      <c r="AH40" s="22" t="s">
        <v>59</v>
      </c>
      <c r="AI40" s="5"/>
      <c r="AJ40" s="26">
        <f>(Q40/10)</f>
        <v>0.3</v>
      </c>
      <c r="AK40" s="26">
        <f>AF40/10</f>
        <v>0.6</v>
      </c>
      <c r="AL40" s="26">
        <f>AK40-AJ40</f>
        <v>0.3</v>
      </c>
      <c r="AM40" s="5"/>
      <c r="AN40" s="4" t="s">
        <v>36</v>
      </c>
      <c r="AO40" s="4">
        <v>14</v>
      </c>
      <c r="AP40" s="4">
        <v>609</v>
      </c>
      <c r="AQ40" s="4" t="s">
        <v>37</v>
      </c>
      <c r="AR40" s="8"/>
    </row>
    <row r="41" spans="1:44" s="8" customFormat="1" x14ac:dyDescent="0.2">
      <c r="AJ41" s="41">
        <f>AVERAGE(AJ39:AJ40)</f>
        <v>0.35</v>
      </c>
      <c r="AK41" s="41">
        <f t="shared" ref="AK41:AL41" si="13">AVERAGE(AK39:AK40)</f>
        <v>0.64999999999999991</v>
      </c>
      <c r="AL41" s="41">
        <f t="shared" si="13"/>
        <v>0.29999999999999993</v>
      </c>
    </row>
    <row r="42" spans="1:44" x14ac:dyDescent="0.2">
      <c r="AO42" s="98" t="s">
        <v>36</v>
      </c>
      <c r="AP42" s="4" t="s">
        <v>79</v>
      </c>
      <c r="AQ42" s="98" t="s">
        <v>161</v>
      </c>
    </row>
    <row r="43" spans="1:44" x14ac:dyDescent="0.2">
      <c r="AN43" s="98" t="s">
        <v>157</v>
      </c>
      <c r="AO43" s="90">
        <v>0.19</v>
      </c>
      <c r="AP43" s="90">
        <v>0.2</v>
      </c>
      <c r="AQ43" s="90">
        <v>0.05</v>
      </c>
    </row>
    <row r="44" spans="1:44" x14ac:dyDescent="0.2">
      <c r="AN44" s="98" t="s">
        <v>158</v>
      </c>
      <c r="AO44" s="90">
        <v>0.3</v>
      </c>
      <c r="AP44" s="90">
        <v>0.1</v>
      </c>
      <c r="AQ44" s="90">
        <v>0.2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P38"/>
  <sheetViews>
    <sheetView workbookViewId="0">
      <selection activeCell="R3" sqref="R3:R5"/>
    </sheetView>
  </sheetViews>
  <sheetFormatPr defaultRowHeight="12.75" x14ac:dyDescent="0.2"/>
  <cols>
    <col min="1" max="1" width="9.140625" customWidth="1"/>
    <col min="5" max="5" width="20.85546875" customWidth="1"/>
    <col min="6" max="6" width="9.140625" style="8" customWidth="1"/>
    <col min="11" max="11" width="9.140625" customWidth="1"/>
    <col min="13" max="13" width="17.7109375" style="3" customWidth="1"/>
    <col min="15" max="15" width="20.85546875" customWidth="1"/>
    <col min="16" max="16" width="9.140625" style="8"/>
  </cols>
  <sheetData>
    <row r="1" spans="1:15" ht="26.25" x14ac:dyDescent="0.4">
      <c r="C1" s="63" t="s">
        <v>131</v>
      </c>
      <c r="D1" s="63"/>
      <c r="E1" s="63"/>
      <c r="F1" s="64"/>
      <c r="G1" s="63"/>
      <c r="H1" s="63"/>
      <c r="I1" s="63"/>
      <c r="J1" s="63"/>
      <c r="K1" s="63" t="s">
        <v>132</v>
      </c>
      <c r="L1" s="63"/>
    </row>
    <row r="2" spans="1:15" s="15" customFormat="1" x14ac:dyDescent="0.2">
      <c r="A2" s="69" t="s">
        <v>128</v>
      </c>
      <c r="B2" s="69" t="s">
        <v>129</v>
      </c>
      <c r="C2" s="69" t="s">
        <v>114</v>
      </c>
      <c r="E2" s="69" t="s">
        <v>130</v>
      </c>
      <c r="G2" s="69" t="s">
        <v>115</v>
      </c>
      <c r="H2" s="69" t="s">
        <v>134</v>
      </c>
      <c r="I2" s="69"/>
      <c r="J2" s="69" t="s">
        <v>129</v>
      </c>
      <c r="K2" s="69" t="s">
        <v>114</v>
      </c>
      <c r="M2" s="69" t="s">
        <v>133</v>
      </c>
    </row>
    <row r="3" spans="1:15" x14ac:dyDescent="0.2">
      <c r="A3" s="49">
        <v>0.5</v>
      </c>
      <c r="B3" s="49">
        <v>0.5</v>
      </c>
      <c r="C3" s="49">
        <v>0</v>
      </c>
      <c r="D3" s="51"/>
      <c r="E3" s="52" t="s">
        <v>99</v>
      </c>
      <c r="G3" s="49">
        <v>0.5</v>
      </c>
      <c r="H3" s="58" t="s">
        <v>37</v>
      </c>
      <c r="I3" s="49">
        <v>0</v>
      </c>
      <c r="J3" s="49">
        <v>0.5</v>
      </c>
      <c r="K3" s="49">
        <f>J3-G3</f>
        <v>0</v>
      </c>
      <c r="L3" s="51"/>
      <c r="M3" s="68">
        <f>J3</f>
        <v>0.5</v>
      </c>
      <c r="N3" s="51"/>
      <c r="O3" s="52" t="s">
        <v>99</v>
      </c>
    </row>
    <row r="4" spans="1:15" x14ac:dyDescent="0.2">
      <c r="A4" s="49">
        <v>0.4</v>
      </c>
      <c r="B4" s="49">
        <v>0.4</v>
      </c>
      <c r="C4" s="49">
        <v>0</v>
      </c>
      <c r="D4" s="51"/>
      <c r="E4" s="52" t="s">
        <v>99</v>
      </c>
      <c r="G4" s="49">
        <v>0.4</v>
      </c>
      <c r="H4" s="59" t="s">
        <v>37</v>
      </c>
      <c r="I4" s="49">
        <v>0</v>
      </c>
      <c r="J4" s="49">
        <v>0.4</v>
      </c>
      <c r="K4" s="49">
        <f t="shared" ref="K4:K11" si="0">J4-G4</f>
        <v>0</v>
      </c>
      <c r="L4" s="51"/>
      <c r="M4" s="68">
        <f t="shared" ref="M4:M37" si="1">J4</f>
        <v>0.4</v>
      </c>
      <c r="N4" s="51"/>
      <c r="O4" s="52" t="s">
        <v>99</v>
      </c>
    </row>
    <row r="5" spans="1:15" x14ac:dyDescent="0.2">
      <c r="A5" s="49">
        <v>0.3</v>
      </c>
      <c r="B5" s="49">
        <v>0.7</v>
      </c>
      <c r="C5" s="49">
        <v>0.4</v>
      </c>
      <c r="D5" s="51"/>
      <c r="E5" s="52" t="s">
        <v>99</v>
      </c>
      <c r="G5" s="49">
        <v>0.3</v>
      </c>
      <c r="H5" s="59" t="s">
        <v>37</v>
      </c>
      <c r="I5" s="49">
        <v>0</v>
      </c>
      <c r="J5" s="49">
        <v>0.7</v>
      </c>
      <c r="K5" s="49">
        <f t="shared" si="0"/>
        <v>0.39999999999999997</v>
      </c>
      <c r="L5" s="51"/>
      <c r="M5" s="68">
        <f t="shared" si="1"/>
        <v>0.7</v>
      </c>
      <c r="N5" s="51"/>
      <c r="O5" s="52" t="s">
        <v>99</v>
      </c>
    </row>
    <row r="6" spans="1:15" x14ac:dyDescent="0.2">
      <c r="A6" s="49">
        <v>0.4</v>
      </c>
      <c r="B6" s="49">
        <v>0.6</v>
      </c>
      <c r="C6" s="49">
        <v>0.2</v>
      </c>
      <c r="D6" s="51"/>
      <c r="E6" s="52" t="s">
        <v>99</v>
      </c>
      <c r="G6" s="49"/>
      <c r="H6" s="59"/>
      <c r="I6" s="49"/>
      <c r="J6" s="49"/>
      <c r="K6" s="49"/>
      <c r="L6" s="51"/>
      <c r="M6" s="68"/>
      <c r="N6" s="51"/>
      <c r="O6" s="52" t="s">
        <v>99</v>
      </c>
    </row>
    <row r="7" spans="1:15" x14ac:dyDescent="0.2">
      <c r="A7" s="49">
        <v>0.7</v>
      </c>
      <c r="B7" s="49">
        <v>0.9</v>
      </c>
      <c r="C7" s="49">
        <v>0.2</v>
      </c>
      <c r="D7" s="53"/>
      <c r="E7" s="52" t="s">
        <v>99</v>
      </c>
      <c r="G7" s="49"/>
      <c r="H7" s="59"/>
      <c r="I7" s="49"/>
      <c r="J7" s="49"/>
      <c r="K7" s="49"/>
      <c r="L7" s="53"/>
      <c r="M7" s="68"/>
      <c r="N7" s="53"/>
      <c r="O7" s="52" t="s">
        <v>99</v>
      </c>
    </row>
    <row r="8" spans="1:15" x14ac:dyDescent="0.2">
      <c r="A8" s="49">
        <v>1</v>
      </c>
      <c r="B8" s="49">
        <v>1</v>
      </c>
      <c r="C8" s="49">
        <v>0</v>
      </c>
      <c r="D8" s="51"/>
      <c r="E8" s="52" t="s">
        <v>99</v>
      </c>
      <c r="G8" s="49"/>
      <c r="H8" s="59"/>
      <c r="I8" s="49"/>
      <c r="J8" s="49"/>
      <c r="K8" s="49"/>
      <c r="L8" s="51"/>
      <c r="M8" s="68"/>
      <c r="N8" s="51"/>
      <c r="O8" s="52" t="s">
        <v>99</v>
      </c>
    </row>
    <row r="9" spans="1:15" x14ac:dyDescent="0.2">
      <c r="A9" s="49">
        <v>0.7</v>
      </c>
      <c r="B9" s="49">
        <v>0.6</v>
      </c>
      <c r="C9" s="49">
        <v>-0.1</v>
      </c>
      <c r="D9" s="51"/>
      <c r="E9" s="52" t="s">
        <v>99</v>
      </c>
      <c r="G9" s="49"/>
      <c r="H9" s="59"/>
      <c r="I9" s="49"/>
      <c r="J9" s="49"/>
      <c r="K9" s="49"/>
      <c r="L9" s="51"/>
      <c r="M9" s="68"/>
      <c r="N9" s="51"/>
      <c r="O9" s="52" t="s">
        <v>99</v>
      </c>
    </row>
    <row r="10" spans="1:15" x14ac:dyDescent="0.2">
      <c r="A10" s="49">
        <v>0.8</v>
      </c>
      <c r="B10" s="49">
        <v>0.5</v>
      </c>
      <c r="C10" s="49">
        <v>-0.3</v>
      </c>
      <c r="D10" s="51"/>
      <c r="E10" s="52" t="s">
        <v>99</v>
      </c>
      <c r="G10" s="49">
        <v>0.8</v>
      </c>
      <c r="H10" s="59" t="s">
        <v>37</v>
      </c>
      <c r="I10" s="49">
        <v>0</v>
      </c>
      <c r="J10" s="49">
        <v>0.5</v>
      </c>
      <c r="K10" s="49">
        <f t="shared" si="0"/>
        <v>-0.30000000000000004</v>
      </c>
      <c r="L10" s="51"/>
      <c r="M10" s="68">
        <f t="shared" si="1"/>
        <v>0.5</v>
      </c>
      <c r="N10" s="51"/>
      <c r="O10" s="52" t="s">
        <v>99</v>
      </c>
    </row>
    <row r="11" spans="1:15" x14ac:dyDescent="0.2">
      <c r="A11" s="49">
        <v>0.2</v>
      </c>
      <c r="B11" s="49">
        <v>0.6</v>
      </c>
      <c r="C11" s="49">
        <v>0.4</v>
      </c>
      <c r="D11" s="51"/>
      <c r="E11" s="52" t="s">
        <v>99</v>
      </c>
      <c r="G11" s="49">
        <v>0.2</v>
      </c>
      <c r="H11" s="59" t="s">
        <v>37</v>
      </c>
      <c r="I11" s="49">
        <v>0</v>
      </c>
      <c r="J11" s="49">
        <v>0.6</v>
      </c>
      <c r="K11" s="49">
        <f t="shared" si="0"/>
        <v>0.39999999999999997</v>
      </c>
      <c r="L11" s="51"/>
      <c r="M11" s="68">
        <f t="shared" si="1"/>
        <v>0.6</v>
      </c>
      <c r="N11" s="51"/>
      <c r="O11" s="52" t="s">
        <v>99</v>
      </c>
    </row>
    <row r="12" spans="1:15" x14ac:dyDescent="0.2">
      <c r="A12" s="49">
        <v>0.9</v>
      </c>
      <c r="B12" s="49">
        <v>1</v>
      </c>
      <c r="C12" s="49">
        <v>0.1</v>
      </c>
      <c r="D12" s="51"/>
      <c r="E12" s="52" t="s">
        <v>99</v>
      </c>
      <c r="G12" s="49"/>
      <c r="H12" s="59"/>
      <c r="I12" s="49"/>
      <c r="J12" s="49"/>
      <c r="K12" s="49"/>
      <c r="L12" s="51"/>
      <c r="M12" s="68"/>
      <c r="N12" s="51"/>
      <c r="O12" s="52" t="s">
        <v>99</v>
      </c>
    </row>
    <row r="13" spans="1:15" x14ac:dyDescent="0.2">
      <c r="A13" s="54">
        <v>0.59</v>
      </c>
      <c r="B13" s="54">
        <v>0.68</v>
      </c>
      <c r="C13" s="54">
        <v>0.09</v>
      </c>
      <c r="D13" s="55"/>
      <c r="E13" s="55"/>
      <c r="G13" s="54">
        <v>0.59</v>
      </c>
      <c r="H13" s="60"/>
      <c r="I13" s="54">
        <f>AVERAGE(I3:I12)</f>
        <v>0</v>
      </c>
      <c r="J13" s="54">
        <f>AVERAGE(J3:J12)</f>
        <v>0.54</v>
      </c>
      <c r="K13" s="54">
        <f>AVERAGE(K3:K12)</f>
        <v>9.9999999999999978E-2</v>
      </c>
      <c r="L13" s="55"/>
      <c r="M13" s="66">
        <f t="shared" si="1"/>
        <v>0.54</v>
      </c>
      <c r="N13" s="55"/>
      <c r="O13" s="55"/>
    </row>
    <row r="14" spans="1:15" x14ac:dyDescent="0.2">
      <c r="A14" s="51"/>
      <c r="B14" s="51"/>
      <c r="C14" s="51"/>
      <c r="D14" s="51"/>
      <c r="E14" s="51"/>
      <c r="G14" s="51"/>
      <c r="H14" s="61"/>
      <c r="I14" s="51"/>
      <c r="J14" s="51"/>
      <c r="K14" s="51"/>
      <c r="L14" s="51"/>
      <c r="M14" s="67"/>
      <c r="N14" s="51"/>
      <c r="O14" s="51"/>
    </row>
    <row r="15" spans="1:15" x14ac:dyDescent="0.2">
      <c r="A15" s="49">
        <v>0.7</v>
      </c>
      <c r="B15" s="49">
        <v>0.6</v>
      </c>
      <c r="C15" s="49">
        <v>-0.1</v>
      </c>
      <c r="D15" s="51"/>
      <c r="E15" s="56" t="s">
        <v>79</v>
      </c>
      <c r="G15" s="49">
        <v>0.7</v>
      </c>
      <c r="H15" s="59" t="s">
        <v>37</v>
      </c>
      <c r="I15" s="49">
        <v>0</v>
      </c>
      <c r="J15" s="49">
        <v>0.6</v>
      </c>
      <c r="K15" s="49">
        <f>J15-G15</f>
        <v>-9.9999999999999978E-2</v>
      </c>
      <c r="L15" s="51"/>
      <c r="M15" s="68">
        <f t="shared" si="1"/>
        <v>0.6</v>
      </c>
      <c r="N15" s="51"/>
      <c r="O15" s="56" t="s">
        <v>79</v>
      </c>
    </row>
    <row r="16" spans="1:15" x14ac:dyDescent="0.2">
      <c r="A16" s="49">
        <v>0.3</v>
      </c>
      <c r="B16" s="49">
        <v>0.4</v>
      </c>
      <c r="C16" s="49">
        <v>0.1</v>
      </c>
      <c r="D16" s="51"/>
      <c r="E16" s="56" t="s">
        <v>79</v>
      </c>
      <c r="G16" s="49">
        <v>0.3</v>
      </c>
      <c r="H16" s="59" t="s">
        <v>37</v>
      </c>
      <c r="I16" s="49">
        <v>0</v>
      </c>
      <c r="J16" s="49">
        <v>0.4</v>
      </c>
      <c r="K16" s="49">
        <f t="shared" ref="K16:K24" si="2">J16-G16</f>
        <v>0.10000000000000003</v>
      </c>
      <c r="L16" s="51"/>
      <c r="M16" s="68">
        <f t="shared" si="1"/>
        <v>0.4</v>
      </c>
      <c r="N16" s="51"/>
      <c r="O16" s="56" t="s">
        <v>79</v>
      </c>
    </row>
    <row r="17" spans="1:15" x14ac:dyDescent="0.2">
      <c r="A17" s="49">
        <v>0.5</v>
      </c>
      <c r="B17" s="49">
        <v>0.8</v>
      </c>
      <c r="C17" s="49">
        <v>0.3</v>
      </c>
      <c r="D17" s="51"/>
      <c r="E17" s="56" t="s">
        <v>79</v>
      </c>
      <c r="G17" s="49">
        <v>0.5</v>
      </c>
      <c r="H17" s="59" t="s">
        <v>37</v>
      </c>
      <c r="I17" s="49">
        <v>0</v>
      </c>
      <c r="J17" s="49">
        <v>0.8</v>
      </c>
      <c r="K17" s="49">
        <f t="shared" si="2"/>
        <v>0.30000000000000004</v>
      </c>
      <c r="L17" s="51"/>
      <c r="M17" s="68">
        <f t="shared" si="1"/>
        <v>0.8</v>
      </c>
      <c r="N17" s="51"/>
      <c r="O17" s="56" t="s">
        <v>79</v>
      </c>
    </row>
    <row r="18" spans="1:15" x14ac:dyDescent="0.2">
      <c r="A18" s="49">
        <v>0.4</v>
      </c>
      <c r="B18" s="49">
        <v>0.4</v>
      </c>
      <c r="C18" s="49">
        <v>0</v>
      </c>
      <c r="D18" s="51"/>
      <c r="E18" s="56" t="s">
        <v>79</v>
      </c>
      <c r="G18" s="49">
        <v>0.4</v>
      </c>
      <c r="H18" s="59" t="s">
        <v>37</v>
      </c>
      <c r="I18" s="49">
        <v>0</v>
      </c>
      <c r="J18" s="49">
        <v>0.4</v>
      </c>
      <c r="K18" s="49">
        <f t="shared" si="2"/>
        <v>0</v>
      </c>
      <c r="L18" s="51"/>
      <c r="M18" s="68">
        <f t="shared" si="1"/>
        <v>0.4</v>
      </c>
      <c r="N18" s="51"/>
      <c r="O18" s="56" t="s">
        <v>79</v>
      </c>
    </row>
    <row r="19" spans="1:15" x14ac:dyDescent="0.2">
      <c r="A19" s="49">
        <v>1</v>
      </c>
      <c r="B19" s="49">
        <v>1</v>
      </c>
      <c r="C19" s="49">
        <v>0</v>
      </c>
      <c r="D19" s="51"/>
      <c r="E19" s="56" t="s">
        <v>79</v>
      </c>
      <c r="G19" s="49"/>
      <c r="H19" s="59"/>
      <c r="I19" s="49"/>
      <c r="J19" s="49"/>
      <c r="K19" s="49"/>
      <c r="L19" s="51"/>
      <c r="M19" s="68"/>
      <c r="N19" s="51"/>
      <c r="O19" s="56" t="s">
        <v>79</v>
      </c>
    </row>
    <row r="20" spans="1:15" x14ac:dyDescent="0.2">
      <c r="A20" s="49">
        <v>0.4</v>
      </c>
      <c r="B20" s="49">
        <v>0.9</v>
      </c>
      <c r="C20" s="49">
        <v>0.5</v>
      </c>
      <c r="D20" s="53"/>
      <c r="E20" s="56" t="s">
        <v>79</v>
      </c>
      <c r="G20" s="49">
        <v>0.4</v>
      </c>
      <c r="H20" s="59" t="s">
        <v>37</v>
      </c>
      <c r="I20" s="49">
        <v>0</v>
      </c>
      <c r="J20" s="49">
        <v>0.9</v>
      </c>
      <c r="K20" s="49">
        <f t="shared" si="2"/>
        <v>0.5</v>
      </c>
      <c r="L20" s="53"/>
      <c r="M20" s="68">
        <f t="shared" si="1"/>
        <v>0.9</v>
      </c>
      <c r="N20" s="53"/>
      <c r="O20" s="56" t="s">
        <v>79</v>
      </c>
    </row>
    <row r="21" spans="1:15" x14ac:dyDescent="0.2">
      <c r="A21" s="49">
        <v>0.4</v>
      </c>
      <c r="B21" s="49">
        <v>0.4</v>
      </c>
      <c r="C21" s="49">
        <v>0</v>
      </c>
      <c r="D21" s="51"/>
      <c r="E21" s="56" t="s">
        <v>79</v>
      </c>
      <c r="G21" s="49">
        <v>0.4</v>
      </c>
      <c r="H21" s="59" t="s">
        <v>37</v>
      </c>
      <c r="I21" s="49">
        <v>0</v>
      </c>
      <c r="J21" s="49">
        <v>0.4</v>
      </c>
      <c r="K21" s="49">
        <f t="shared" si="2"/>
        <v>0</v>
      </c>
      <c r="L21" s="51"/>
      <c r="M21" s="68">
        <f t="shared" si="1"/>
        <v>0.4</v>
      </c>
      <c r="N21" s="51"/>
      <c r="O21" s="56" t="s">
        <v>79</v>
      </c>
    </row>
    <row r="22" spans="1:15" x14ac:dyDescent="0.2">
      <c r="A22" s="49">
        <v>0.3</v>
      </c>
      <c r="B22" s="49">
        <v>0.7</v>
      </c>
      <c r="C22" s="49">
        <v>0.4</v>
      </c>
      <c r="D22" s="51"/>
      <c r="E22" s="56" t="s">
        <v>79</v>
      </c>
      <c r="G22" s="49">
        <v>0.3</v>
      </c>
      <c r="H22" s="59" t="s">
        <v>37</v>
      </c>
      <c r="I22" s="49">
        <v>0</v>
      </c>
      <c r="J22" s="49">
        <v>0.7</v>
      </c>
      <c r="K22" s="49">
        <f t="shared" si="2"/>
        <v>0.39999999999999997</v>
      </c>
      <c r="L22" s="51"/>
      <c r="M22" s="68">
        <f t="shared" si="1"/>
        <v>0.7</v>
      </c>
      <c r="N22" s="51"/>
      <c r="O22" s="56" t="s">
        <v>79</v>
      </c>
    </row>
    <row r="23" spans="1:15" x14ac:dyDescent="0.2">
      <c r="A23" s="49">
        <v>0.4</v>
      </c>
      <c r="B23" s="49">
        <v>0.9</v>
      </c>
      <c r="C23" s="49">
        <v>0.5</v>
      </c>
      <c r="D23" s="51"/>
      <c r="E23" s="56" t="s">
        <v>79</v>
      </c>
      <c r="G23" s="49">
        <v>0.4</v>
      </c>
      <c r="H23" s="59" t="s">
        <v>37</v>
      </c>
      <c r="I23" s="49">
        <v>0</v>
      </c>
      <c r="J23" s="49">
        <v>0.9</v>
      </c>
      <c r="K23" s="49">
        <f t="shared" si="2"/>
        <v>0.5</v>
      </c>
      <c r="L23" s="51"/>
      <c r="M23" s="68">
        <f t="shared" si="1"/>
        <v>0.9</v>
      </c>
      <c r="N23" s="51"/>
      <c r="O23" s="56" t="s">
        <v>79</v>
      </c>
    </row>
    <row r="24" spans="1:15" ht="15" x14ac:dyDescent="0.25">
      <c r="A24" s="49">
        <v>0.4</v>
      </c>
      <c r="B24" s="49">
        <v>0.5</v>
      </c>
      <c r="C24" s="49">
        <v>0.1</v>
      </c>
      <c r="D24" s="51"/>
      <c r="E24" s="50"/>
      <c r="G24" s="49">
        <v>0.4</v>
      </c>
      <c r="H24" s="59"/>
      <c r="I24" s="49">
        <v>0</v>
      </c>
      <c r="J24" s="49">
        <v>0.5</v>
      </c>
      <c r="K24" s="49">
        <f t="shared" si="2"/>
        <v>9.9999999999999978E-2</v>
      </c>
      <c r="L24" s="51"/>
      <c r="M24" s="68">
        <f t="shared" si="1"/>
        <v>0.5</v>
      </c>
      <c r="N24" s="51"/>
      <c r="O24" s="50"/>
    </row>
    <row r="25" spans="1:15" x14ac:dyDescent="0.2">
      <c r="A25" s="54">
        <v>0.49</v>
      </c>
      <c r="B25" s="54">
        <v>0.68</v>
      </c>
      <c r="C25" s="54">
        <v>0.18</v>
      </c>
      <c r="D25" s="55"/>
      <c r="E25" s="55"/>
      <c r="G25" s="54">
        <v>0.49</v>
      </c>
      <c r="H25" s="60"/>
      <c r="I25" s="54">
        <f>AVERAGE(I15:I24)</f>
        <v>0</v>
      </c>
      <c r="J25" s="54">
        <f>AVERAGE(J15:J24)</f>
        <v>0.62222222222222223</v>
      </c>
      <c r="K25" s="54">
        <f t="shared" ref="K25" si="3">AVERAGE(K15:K24)</f>
        <v>0.19999999999999998</v>
      </c>
      <c r="L25" s="55"/>
      <c r="M25" s="66">
        <f t="shared" si="1"/>
        <v>0.62222222222222223</v>
      </c>
      <c r="N25" s="65"/>
      <c r="O25" s="55"/>
    </row>
    <row r="26" spans="1:15" x14ac:dyDescent="0.2">
      <c r="A26" s="51"/>
      <c r="B26" s="51"/>
      <c r="C26" s="51"/>
      <c r="D26" s="51"/>
      <c r="E26" s="51"/>
      <c r="G26" s="51"/>
      <c r="H26" s="61"/>
      <c r="I26" s="51"/>
      <c r="J26" s="51"/>
      <c r="K26" s="51"/>
      <c r="L26" s="51"/>
      <c r="M26" s="67"/>
      <c r="N26" s="51"/>
      <c r="O26" s="51"/>
    </row>
    <row r="27" spans="1:15" x14ac:dyDescent="0.2">
      <c r="A27" s="49">
        <v>0.5</v>
      </c>
      <c r="B27" s="49">
        <v>0.6</v>
      </c>
      <c r="C27" s="49">
        <v>0.1</v>
      </c>
      <c r="D27" s="51"/>
      <c r="E27" s="56" t="s">
        <v>36</v>
      </c>
      <c r="G27" s="49">
        <v>0.5</v>
      </c>
      <c r="H27" s="59" t="s">
        <v>37</v>
      </c>
      <c r="I27" s="49">
        <v>0</v>
      </c>
      <c r="J27" s="49">
        <v>0.6</v>
      </c>
      <c r="K27" s="49">
        <f>J27-G27</f>
        <v>9.9999999999999978E-2</v>
      </c>
      <c r="L27" s="51"/>
      <c r="M27" s="68">
        <f t="shared" si="1"/>
        <v>0.6</v>
      </c>
      <c r="N27" s="51"/>
      <c r="O27" s="56" t="s">
        <v>36</v>
      </c>
    </row>
    <row r="28" spans="1:15" x14ac:dyDescent="0.2">
      <c r="A28" s="49">
        <v>0.4</v>
      </c>
      <c r="B28" s="49">
        <v>0.7</v>
      </c>
      <c r="C28" s="49">
        <v>0.3</v>
      </c>
      <c r="D28" s="51"/>
      <c r="E28" s="56" t="s">
        <v>36</v>
      </c>
      <c r="G28" s="49">
        <v>0.4</v>
      </c>
      <c r="H28" s="59" t="s">
        <v>37</v>
      </c>
      <c r="I28" s="49">
        <v>0</v>
      </c>
      <c r="J28" s="49">
        <v>0.7</v>
      </c>
      <c r="K28" s="49">
        <f t="shared" ref="K28:K36" si="4">J28-G28</f>
        <v>0.29999999999999993</v>
      </c>
      <c r="L28" s="51"/>
      <c r="M28" s="68">
        <f t="shared" si="1"/>
        <v>0.7</v>
      </c>
      <c r="N28" s="51"/>
      <c r="O28" s="56" t="s">
        <v>36</v>
      </c>
    </row>
    <row r="29" spans="1:15" x14ac:dyDescent="0.2">
      <c r="A29" s="49">
        <v>0.5</v>
      </c>
      <c r="B29" s="49">
        <v>1</v>
      </c>
      <c r="C29" s="49">
        <v>0.5</v>
      </c>
      <c r="D29" s="51"/>
      <c r="E29" s="56" t="s">
        <v>36</v>
      </c>
      <c r="G29" s="49">
        <v>0.5</v>
      </c>
      <c r="H29" s="59" t="s">
        <v>37</v>
      </c>
      <c r="I29" s="49">
        <v>0</v>
      </c>
      <c r="J29" s="49">
        <v>1</v>
      </c>
      <c r="K29" s="49">
        <f t="shared" si="4"/>
        <v>0.5</v>
      </c>
      <c r="L29" s="51"/>
      <c r="M29" s="68">
        <f t="shared" si="1"/>
        <v>1</v>
      </c>
      <c r="N29" s="51"/>
      <c r="O29" s="56" t="s">
        <v>36</v>
      </c>
    </row>
    <row r="30" spans="1:15" x14ac:dyDescent="0.2">
      <c r="A30" s="49">
        <v>0.3</v>
      </c>
      <c r="B30" s="49">
        <v>0.6</v>
      </c>
      <c r="C30" s="49">
        <v>0.3</v>
      </c>
      <c r="D30" s="51"/>
      <c r="E30" s="56" t="s">
        <v>36</v>
      </c>
      <c r="G30" s="49">
        <v>0.3</v>
      </c>
      <c r="H30" s="59" t="s">
        <v>37</v>
      </c>
      <c r="I30" s="49">
        <v>0</v>
      </c>
      <c r="J30" s="49">
        <v>0.6</v>
      </c>
      <c r="K30" s="49">
        <f t="shared" si="4"/>
        <v>0.3</v>
      </c>
      <c r="L30" s="51"/>
      <c r="M30" s="68">
        <f t="shared" si="1"/>
        <v>0.6</v>
      </c>
      <c r="N30" s="51"/>
      <c r="O30" s="56" t="s">
        <v>36</v>
      </c>
    </row>
    <row r="31" spans="1:15" x14ac:dyDescent="0.2">
      <c r="A31" s="49">
        <v>0.6</v>
      </c>
      <c r="B31" s="49">
        <v>0.7</v>
      </c>
      <c r="C31" s="49">
        <v>0.1</v>
      </c>
      <c r="D31" s="53"/>
      <c r="E31" s="56" t="s">
        <v>36</v>
      </c>
      <c r="G31" s="49"/>
      <c r="H31" s="59"/>
      <c r="I31" s="49"/>
      <c r="J31" s="49"/>
      <c r="K31" s="49"/>
      <c r="L31" s="53"/>
      <c r="M31" s="68"/>
      <c r="N31" s="53"/>
      <c r="O31" s="56" t="s">
        <v>36</v>
      </c>
    </row>
    <row r="32" spans="1:15" x14ac:dyDescent="0.2">
      <c r="A32" s="49">
        <v>0.7</v>
      </c>
      <c r="B32" s="49">
        <v>0.8</v>
      </c>
      <c r="C32" s="49">
        <v>0.1</v>
      </c>
      <c r="D32" s="51"/>
      <c r="E32" s="56" t="s">
        <v>36</v>
      </c>
      <c r="G32" s="49"/>
      <c r="H32" s="59"/>
      <c r="I32" s="49"/>
      <c r="J32" s="49"/>
      <c r="K32" s="49"/>
      <c r="L32" s="51"/>
      <c r="M32" s="68"/>
      <c r="N32" s="51"/>
      <c r="O32" s="56" t="s">
        <v>36</v>
      </c>
    </row>
    <row r="33" spans="1:15" x14ac:dyDescent="0.2">
      <c r="A33" s="49">
        <v>0.3</v>
      </c>
      <c r="B33" s="49">
        <v>0.8</v>
      </c>
      <c r="C33" s="49">
        <v>0.5</v>
      </c>
      <c r="D33" s="51"/>
      <c r="E33" s="56" t="s">
        <v>36</v>
      </c>
      <c r="G33" s="49">
        <v>0.3</v>
      </c>
      <c r="H33" s="59" t="s">
        <v>37</v>
      </c>
      <c r="I33" s="49">
        <v>0</v>
      </c>
      <c r="J33" s="49">
        <v>0.8</v>
      </c>
      <c r="K33" s="49">
        <f t="shared" si="4"/>
        <v>0.5</v>
      </c>
      <c r="L33" s="51"/>
      <c r="M33" s="68">
        <f t="shared" si="1"/>
        <v>0.8</v>
      </c>
      <c r="N33" s="51"/>
      <c r="O33" s="56" t="s">
        <v>36</v>
      </c>
    </row>
    <row r="34" spans="1:15" x14ac:dyDescent="0.2">
      <c r="A34" s="49">
        <v>1</v>
      </c>
      <c r="B34" s="49">
        <v>1</v>
      </c>
      <c r="C34" s="49">
        <v>0</v>
      </c>
      <c r="D34" s="51"/>
      <c r="E34" s="56" t="s">
        <v>36</v>
      </c>
      <c r="G34" s="49"/>
      <c r="H34" s="59"/>
      <c r="I34" s="49"/>
      <c r="J34" s="49"/>
      <c r="K34" s="49"/>
      <c r="L34" s="51"/>
      <c r="M34" s="68"/>
      <c r="N34" s="51"/>
      <c r="O34" s="56" t="s">
        <v>36</v>
      </c>
    </row>
    <row r="35" spans="1:15" x14ac:dyDescent="0.2">
      <c r="A35" s="49">
        <v>0.2</v>
      </c>
      <c r="B35" s="49">
        <v>0.2</v>
      </c>
      <c r="C35" s="49">
        <v>0</v>
      </c>
      <c r="D35" s="51"/>
      <c r="E35" s="56" t="s">
        <v>36</v>
      </c>
      <c r="G35" s="49">
        <v>0.2</v>
      </c>
      <c r="H35" s="59" t="s">
        <v>37</v>
      </c>
      <c r="I35" s="49">
        <v>0</v>
      </c>
      <c r="J35" s="49">
        <v>0.2</v>
      </c>
      <c r="K35" s="49">
        <f t="shared" si="4"/>
        <v>0</v>
      </c>
      <c r="L35" s="51"/>
      <c r="M35" s="68">
        <f t="shared" si="1"/>
        <v>0.2</v>
      </c>
      <c r="N35" s="51"/>
      <c r="O35" s="56" t="s">
        <v>36</v>
      </c>
    </row>
    <row r="36" spans="1:15" x14ac:dyDescent="0.2">
      <c r="A36" s="49">
        <v>0.5</v>
      </c>
      <c r="B36" s="49">
        <v>0.7</v>
      </c>
      <c r="C36" s="49">
        <v>0.2</v>
      </c>
      <c r="D36" s="51"/>
      <c r="E36" s="56" t="s">
        <v>36</v>
      </c>
      <c r="G36" s="49">
        <v>0.5</v>
      </c>
      <c r="H36" s="59" t="s">
        <v>37</v>
      </c>
      <c r="I36" s="49">
        <v>0</v>
      </c>
      <c r="J36" s="49">
        <v>0.7</v>
      </c>
      <c r="K36" s="49">
        <f t="shared" si="4"/>
        <v>0.19999999999999996</v>
      </c>
      <c r="L36" s="51"/>
      <c r="M36" s="68">
        <f t="shared" si="1"/>
        <v>0.7</v>
      </c>
      <c r="N36" s="51"/>
      <c r="O36" s="56" t="s">
        <v>36</v>
      </c>
    </row>
    <row r="37" spans="1:15" x14ac:dyDescent="0.2">
      <c r="A37" s="54">
        <v>0.5</v>
      </c>
      <c r="B37" s="54">
        <v>0.71</v>
      </c>
      <c r="C37" s="54">
        <v>0.21</v>
      </c>
      <c r="D37" s="55"/>
      <c r="E37" s="55"/>
      <c r="G37" s="54">
        <v>0.5</v>
      </c>
      <c r="H37" s="62"/>
      <c r="I37" s="48">
        <f>AVERAGE(I27:I36)</f>
        <v>0</v>
      </c>
      <c r="J37" s="48">
        <f t="shared" ref="J37:K37" si="5">AVERAGE(J27:J36)</f>
        <v>0.65714285714285725</v>
      </c>
      <c r="K37" s="48">
        <f t="shared" si="5"/>
        <v>0.27142857142857141</v>
      </c>
      <c r="L37" s="55"/>
      <c r="M37" s="66">
        <f t="shared" si="1"/>
        <v>0.65714285714285725</v>
      </c>
      <c r="N37" s="55"/>
      <c r="O37" s="55"/>
    </row>
    <row r="38" spans="1:15" x14ac:dyDescent="0.2">
      <c r="A38" s="8"/>
      <c r="B38" s="8"/>
      <c r="C38" s="8"/>
      <c r="D38" s="8"/>
      <c r="E38" s="8"/>
      <c r="G38" s="8"/>
      <c r="H38" s="8"/>
      <c r="I38" s="8"/>
      <c r="J38" s="8"/>
      <c r="K38" s="8"/>
      <c r="L38" s="8"/>
      <c r="M38" s="8"/>
      <c r="N38" s="8"/>
      <c r="O38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22"/>
  <sheetViews>
    <sheetView topLeftCell="S3" zoomScale="90" zoomScaleNormal="90" workbookViewId="0">
      <selection activeCell="AL24" sqref="AL24"/>
    </sheetView>
  </sheetViews>
  <sheetFormatPr defaultRowHeight="12.75" x14ac:dyDescent="0.2"/>
  <cols>
    <col min="1" max="1" width="18.85546875" customWidth="1"/>
    <col min="2" max="2" width="11" bestFit="1" customWidth="1"/>
    <col min="3" max="3" width="21.28515625" bestFit="1" customWidth="1"/>
    <col min="4" max="4" width="19.42578125" bestFit="1" customWidth="1"/>
    <col min="5" max="5" width="11" bestFit="1" customWidth="1"/>
    <col min="6" max="6" width="75.7109375" bestFit="1" customWidth="1"/>
    <col min="7" max="7" width="39.85546875" customWidth="1"/>
    <col min="8" max="8" width="48.7109375" bestFit="1" customWidth="1"/>
    <col min="9" max="9" width="65.28515625" bestFit="1" customWidth="1"/>
    <col min="10" max="10" width="11" bestFit="1" customWidth="1"/>
    <col min="11" max="12" width="14" hidden="1" customWidth="1"/>
    <col min="13" max="13" width="14" customWidth="1"/>
    <col min="14" max="14" width="11" bestFit="1" customWidth="1"/>
    <col min="15" max="15" width="55.42578125" customWidth="1"/>
    <col min="16" max="16" width="21.85546875" customWidth="1"/>
    <col min="17" max="17" width="19.140625" customWidth="1"/>
    <col min="18" max="18" width="65.28515625" bestFit="1" customWidth="1"/>
    <col min="19" max="19" width="9.140625" customWidth="1"/>
    <col min="20" max="21" width="11.85546875" hidden="1" customWidth="1"/>
    <col min="22" max="22" width="11.85546875" style="90" customWidth="1"/>
    <col min="24" max="24" width="7.7109375" bestFit="1" customWidth="1"/>
    <col min="25" max="25" width="11.85546875" bestFit="1" customWidth="1"/>
    <col min="26" max="26" width="9.85546875" style="90" bestFit="1" customWidth="1"/>
    <col min="28" max="28" width="35.28515625" bestFit="1" customWidth="1"/>
    <col min="30" max="30" width="40.28515625" bestFit="1" customWidth="1"/>
  </cols>
  <sheetData>
    <row r="1" spans="1:37" ht="20.25" x14ac:dyDescent="0.3">
      <c r="A1" s="78" t="s">
        <v>142</v>
      </c>
      <c r="B1" s="78" t="s">
        <v>142</v>
      </c>
      <c r="C1" s="78" t="s">
        <v>142</v>
      </c>
      <c r="D1" s="78" t="s">
        <v>142</v>
      </c>
      <c r="E1" s="78" t="s">
        <v>142</v>
      </c>
      <c r="F1" s="78" t="s">
        <v>142</v>
      </c>
      <c r="G1" s="78" t="s">
        <v>142</v>
      </c>
      <c r="H1" s="78" t="s">
        <v>142</v>
      </c>
      <c r="I1" s="78" t="s">
        <v>142</v>
      </c>
      <c r="J1" s="78" t="s">
        <v>142</v>
      </c>
      <c r="K1" s="78" t="s">
        <v>142</v>
      </c>
      <c r="L1" s="78"/>
      <c r="M1" s="78"/>
      <c r="N1" s="78" t="s">
        <v>142</v>
      </c>
      <c r="O1" s="78" t="s">
        <v>142</v>
      </c>
      <c r="P1" s="78" t="s">
        <v>142</v>
      </c>
      <c r="Q1" s="78" t="s">
        <v>142</v>
      </c>
      <c r="R1" s="78" t="s">
        <v>142</v>
      </c>
      <c r="S1" s="78" t="s">
        <v>142</v>
      </c>
      <c r="T1" s="78" t="s">
        <v>142</v>
      </c>
      <c r="U1" s="78"/>
      <c r="V1" s="88"/>
      <c r="W1" s="78" t="s">
        <v>142</v>
      </c>
      <c r="X1" s="78" t="s">
        <v>142</v>
      </c>
      <c r="Y1" s="78" t="s">
        <v>142</v>
      </c>
      <c r="Z1" s="88" t="s">
        <v>142</v>
      </c>
      <c r="AA1" s="78" t="s">
        <v>142</v>
      </c>
      <c r="AB1" s="78" t="s">
        <v>142</v>
      </c>
      <c r="AC1" s="78" t="s">
        <v>142</v>
      </c>
      <c r="AD1" s="78" t="s">
        <v>142</v>
      </c>
      <c r="AE1" s="78" t="s">
        <v>142</v>
      </c>
    </row>
    <row r="2" spans="1:37" x14ac:dyDescent="0.2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84"/>
      <c r="W2" s="79"/>
      <c r="X2" s="79"/>
      <c r="Y2" s="79"/>
      <c r="Z2" s="84"/>
      <c r="AA2" s="79"/>
      <c r="AB2" s="79"/>
      <c r="AC2" s="79"/>
      <c r="AD2" s="79"/>
      <c r="AE2" s="79"/>
    </row>
    <row r="3" spans="1:37" ht="15" x14ac:dyDescent="0.2">
      <c r="A3" s="28" t="s">
        <v>0</v>
      </c>
      <c r="B3" s="28" t="s">
        <v>1</v>
      </c>
      <c r="C3" s="30" t="s">
        <v>2</v>
      </c>
      <c r="D3" s="30" t="s">
        <v>3</v>
      </c>
      <c r="E3" s="5"/>
      <c r="F3" s="29" t="s">
        <v>4</v>
      </c>
      <c r="G3" s="30" t="s">
        <v>5</v>
      </c>
      <c r="H3" s="30" t="s">
        <v>6</v>
      </c>
      <c r="I3" s="30" t="s">
        <v>7</v>
      </c>
      <c r="J3" s="30"/>
      <c r="K3" s="30" t="s">
        <v>112</v>
      </c>
      <c r="L3" s="30"/>
      <c r="M3" s="30"/>
      <c r="N3" s="31"/>
      <c r="O3" s="32" t="s">
        <v>4</v>
      </c>
      <c r="P3" s="33" t="s">
        <v>5</v>
      </c>
      <c r="Q3" s="33" t="s">
        <v>6</v>
      </c>
      <c r="R3" s="33" t="s">
        <v>7</v>
      </c>
      <c r="S3" s="33"/>
      <c r="T3" s="33" t="s">
        <v>113</v>
      </c>
      <c r="U3" s="33"/>
      <c r="V3" s="89"/>
      <c r="W3" s="33"/>
      <c r="X3" s="32" t="s">
        <v>115</v>
      </c>
      <c r="Y3" s="32" t="s">
        <v>113</v>
      </c>
      <c r="Z3" s="95" t="s">
        <v>114</v>
      </c>
      <c r="AA3" s="32"/>
      <c r="AB3" s="31" t="s">
        <v>16</v>
      </c>
      <c r="AC3" s="8"/>
      <c r="AD3" s="34" t="s">
        <v>19</v>
      </c>
      <c r="AE3" s="8"/>
      <c r="AF3" s="57"/>
      <c r="AG3" s="57" t="s">
        <v>135</v>
      </c>
      <c r="AH3" s="57" t="s">
        <v>139</v>
      </c>
      <c r="AI3" s="57" t="s">
        <v>140</v>
      </c>
      <c r="AK3" s="98" t="s">
        <v>137</v>
      </c>
    </row>
    <row r="4" spans="1:37" x14ac:dyDescent="0.2">
      <c r="A4" s="71">
        <v>42791.736947997684</v>
      </c>
      <c r="B4" s="72">
        <v>10</v>
      </c>
      <c r="C4" s="73" t="s">
        <v>38</v>
      </c>
      <c r="D4" s="73" t="s">
        <v>80</v>
      </c>
      <c r="E4" s="5"/>
      <c r="F4" s="7" t="s">
        <v>22</v>
      </c>
      <c r="G4" s="7" t="s">
        <v>23</v>
      </c>
      <c r="H4" s="4" t="s">
        <v>40</v>
      </c>
      <c r="I4" s="7" t="s">
        <v>25</v>
      </c>
      <c r="J4" s="5"/>
      <c r="K4" s="4">
        <v>3</v>
      </c>
      <c r="L4" s="4">
        <v>4</v>
      </c>
      <c r="M4" s="74">
        <f>K4/L4</f>
        <v>0.75</v>
      </c>
      <c r="N4" s="19"/>
      <c r="O4" s="10" t="s">
        <v>22</v>
      </c>
      <c r="P4" s="1" t="s">
        <v>60</v>
      </c>
      <c r="Q4" s="1" t="s">
        <v>33</v>
      </c>
      <c r="R4" s="1" t="s">
        <v>82</v>
      </c>
      <c r="S4" s="11"/>
      <c r="T4" s="4">
        <v>1</v>
      </c>
      <c r="U4" s="4">
        <v>4</v>
      </c>
      <c r="V4" s="74">
        <f t="shared" ref="V4:V37" si="0">T4/U4</f>
        <v>0.25</v>
      </c>
      <c r="W4" s="5"/>
      <c r="X4" s="91">
        <f>M4</f>
        <v>0.75</v>
      </c>
      <c r="Y4" s="91">
        <f>V4</f>
        <v>0.25</v>
      </c>
      <c r="Z4" s="26">
        <f>Y4-X4</f>
        <v>-0.5</v>
      </c>
      <c r="AA4" s="11"/>
      <c r="AB4" s="25" t="s">
        <v>99</v>
      </c>
      <c r="AC4" s="8"/>
      <c r="AD4" s="25" t="s">
        <v>37</v>
      </c>
      <c r="AE4" s="8"/>
      <c r="AF4" s="57" t="s">
        <v>137</v>
      </c>
      <c r="AG4">
        <v>3</v>
      </c>
      <c r="AH4">
        <v>23</v>
      </c>
      <c r="AI4">
        <v>20</v>
      </c>
      <c r="AK4">
        <v>3</v>
      </c>
    </row>
    <row r="5" spans="1:37" x14ac:dyDescent="0.2">
      <c r="A5" s="71">
        <v>42799.004144351857</v>
      </c>
      <c r="B5" s="72">
        <v>8</v>
      </c>
      <c r="C5" s="73" t="s">
        <v>20</v>
      </c>
      <c r="D5" s="73" t="s">
        <v>21</v>
      </c>
      <c r="E5" s="37" t="s">
        <v>116</v>
      </c>
      <c r="F5" s="4" t="s">
        <v>45</v>
      </c>
      <c r="G5" s="7" t="s">
        <v>23</v>
      </c>
      <c r="H5" s="4" t="s">
        <v>24</v>
      </c>
      <c r="I5" s="7" t="s">
        <v>25</v>
      </c>
      <c r="J5" s="5"/>
      <c r="K5" s="4">
        <v>2</v>
      </c>
      <c r="L5" s="4">
        <v>4</v>
      </c>
      <c r="M5" s="74">
        <f t="shared" ref="M5:M71" si="1">K5/L5</f>
        <v>0.5</v>
      </c>
      <c r="N5" s="5"/>
      <c r="O5" s="2" t="s">
        <v>45</v>
      </c>
      <c r="P5" s="2" t="s">
        <v>60</v>
      </c>
      <c r="Q5" s="9" t="s">
        <v>46</v>
      </c>
      <c r="R5" s="9" t="s">
        <v>25</v>
      </c>
      <c r="S5" s="5"/>
      <c r="T5" s="4">
        <v>2</v>
      </c>
      <c r="U5" s="4">
        <v>4</v>
      </c>
      <c r="V5" s="74">
        <f t="shared" si="0"/>
        <v>0.5</v>
      </c>
      <c r="W5" s="5"/>
      <c r="X5" s="91">
        <f t="shared" ref="X5:X71" si="2">M5</f>
        <v>0.5</v>
      </c>
      <c r="Y5" s="91">
        <f t="shared" ref="Y5:Y71" si="3">V5</f>
        <v>0.5</v>
      </c>
      <c r="Z5" s="26">
        <f t="shared" ref="Z5:Z37" si="4">Y5-X5</f>
        <v>0</v>
      </c>
      <c r="AA5" s="5"/>
      <c r="AB5" s="6" t="s">
        <v>99</v>
      </c>
      <c r="AC5" s="8"/>
      <c r="AD5" s="6" t="s">
        <v>37</v>
      </c>
      <c r="AE5" s="8"/>
      <c r="AF5" s="57" t="s">
        <v>138</v>
      </c>
      <c r="AG5">
        <v>23</v>
      </c>
      <c r="AH5">
        <v>10</v>
      </c>
      <c r="AI5">
        <v>20</v>
      </c>
      <c r="AK5">
        <v>23</v>
      </c>
    </row>
    <row r="6" spans="1:37" x14ac:dyDescent="0.2">
      <c r="A6" s="71">
        <v>42812.668574467592</v>
      </c>
      <c r="B6" s="72">
        <v>10</v>
      </c>
      <c r="C6" s="73" t="s">
        <v>38</v>
      </c>
      <c r="D6" s="73" t="s">
        <v>21</v>
      </c>
      <c r="E6" s="37" t="s">
        <v>117</v>
      </c>
      <c r="F6" s="7" t="s">
        <v>22</v>
      </c>
      <c r="G6" s="7" t="s">
        <v>23</v>
      </c>
      <c r="H6" s="4" t="s">
        <v>66</v>
      </c>
      <c r="I6" s="4" t="s">
        <v>64</v>
      </c>
      <c r="J6" s="5"/>
      <c r="K6" s="4">
        <v>3</v>
      </c>
      <c r="L6" s="4">
        <v>4</v>
      </c>
      <c r="M6" s="74">
        <f t="shared" si="1"/>
        <v>0.75</v>
      </c>
      <c r="N6" s="5"/>
      <c r="O6" s="7" t="s">
        <v>22</v>
      </c>
      <c r="P6" s="9" t="s">
        <v>23</v>
      </c>
      <c r="Q6" s="9" t="s">
        <v>46</v>
      </c>
      <c r="R6" s="2" t="s">
        <v>82</v>
      </c>
      <c r="S6" s="5"/>
      <c r="T6" s="4">
        <v>3</v>
      </c>
      <c r="U6" s="4">
        <v>4</v>
      </c>
      <c r="V6" s="74">
        <f t="shared" si="0"/>
        <v>0.75</v>
      </c>
      <c r="W6" s="5"/>
      <c r="X6" s="91">
        <f t="shared" si="2"/>
        <v>0.75</v>
      </c>
      <c r="Y6" s="91">
        <f t="shared" si="3"/>
        <v>0.75</v>
      </c>
      <c r="Z6" s="26">
        <f t="shared" si="4"/>
        <v>0</v>
      </c>
      <c r="AA6" s="5"/>
      <c r="AB6" s="6" t="s">
        <v>99</v>
      </c>
      <c r="AC6" s="8"/>
      <c r="AD6" s="6" t="s">
        <v>37</v>
      </c>
      <c r="AE6" s="8"/>
      <c r="AF6" s="57" t="s">
        <v>136</v>
      </c>
      <c r="AG6">
        <v>20</v>
      </c>
      <c r="AH6">
        <v>23</v>
      </c>
      <c r="AI6">
        <v>20</v>
      </c>
      <c r="AK6">
        <v>20</v>
      </c>
    </row>
    <row r="7" spans="1:37" x14ac:dyDescent="0.2">
      <c r="A7" s="71">
        <v>42812.686441180558</v>
      </c>
      <c r="B7" s="72">
        <v>10</v>
      </c>
      <c r="C7" s="73" t="s">
        <v>38</v>
      </c>
      <c r="D7" s="73" t="s">
        <v>21</v>
      </c>
      <c r="E7" s="37" t="s">
        <v>118</v>
      </c>
      <c r="F7" s="4" t="s">
        <v>45</v>
      </c>
      <c r="G7" s="4" t="s">
        <v>60</v>
      </c>
      <c r="H7" s="7" t="s">
        <v>46</v>
      </c>
      <c r="I7" s="4" t="s">
        <v>82</v>
      </c>
      <c r="J7" s="5"/>
      <c r="K7" s="4">
        <v>1</v>
      </c>
      <c r="L7" s="4">
        <v>4</v>
      </c>
      <c r="M7" s="74">
        <f t="shared" si="1"/>
        <v>0.25</v>
      </c>
      <c r="N7" s="5"/>
      <c r="O7" s="2" t="s">
        <v>45</v>
      </c>
      <c r="P7" s="9" t="s">
        <v>23</v>
      </c>
      <c r="Q7" s="9" t="s">
        <v>46</v>
      </c>
      <c r="R7" s="2" t="s">
        <v>82</v>
      </c>
      <c r="S7" s="5"/>
      <c r="T7" s="4">
        <v>2</v>
      </c>
      <c r="U7" s="4">
        <v>4</v>
      </c>
      <c r="V7" s="74">
        <f t="shared" si="0"/>
        <v>0.5</v>
      </c>
      <c r="W7" s="5"/>
      <c r="X7" s="91">
        <f t="shared" si="2"/>
        <v>0.25</v>
      </c>
      <c r="Y7" s="91">
        <f t="shared" si="3"/>
        <v>0.5</v>
      </c>
      <c r="Z7" s="26">
        <f t="shared" si="4"/>
        <v>0.25</v>
      </c>
      <c r="AA7" s="5"/>
      <c r="AB7" s="6" t="s">
        <v>99</v>
      </c>
      <c r="AC7" s="8"/>
      <c r="AD7" s="6" t="s">
        <v>62</v>
      </c>
      <c r="AE7" s="8"/>
    </row>
    <row r="8" spans="1:37" x14ac:dyDescent="0.2">
      <c r="A8" s="71">
        <v>42816.832169837959</v>
      </c>
      <c r="B8" s="72">
        <v>16</v>
      </c>
      <c r="C8" s="73" t="s">
        <v>20</v>
      </c>
      <c r="D8" s="73" t="s">
        <v>21</v>
      </c>
      <c r="E8" s="35"/>
      <c r="F8" s="7" t="s">
        <v>22</v>
      </c>
      <c r="G8" s="7" t="s">
        <v>23</v>
      </c>
      <c r="H8" s="4" t="s">
        <v>24</v>
      </c>
      <c r="I8" s="7" t="s">
        <v>25</v>
      </c>
      <c r="J8" s="5"/>
      <c r="K8" s="4">
        <v>3</v>
      </c>
      <c r="L8" s="4">
        <v>4</v>
      </c>
      <c r="M8" s="74">
        <f t="shared" si="1"/>
        <v>0.75</v>
      </c>
      <c r="N8" s="5"/>
      <c r="O8" s="7" t="s">
        <v>22</v>
      </c>
      <c r="P8" s="9" t="s">
        <v>23</v>
      </c>
      <c r="Q8" s="9" t="s">
        <v>46</v>
      </c>
      <c r="R8" s="9" t="s">
        <v>25</v>
      </c>
      <c r="S8" s="5"/>
      <c r="T8" s="4">
        <v>4</v>
      </c>
      <c r="U8" s="4">
        <v>4</v>
      </c>
      <c r="V8" s="74">
        <f t="shared" si="0"/>
        <v>1</v>
      </c>
      <c r="W8" s="5"/>
      <c r="X8" s="91">
        <f t="shared" si="2"/>
        <v>0.75</v>
      </c>
      <c r="Y8" s="91">
        <f t="shared" si="3"/>
        <v>1</v>
      </c>
      <c r="Z8" s="26">
        <f t="shared" si="4"/>
        <v>0.25</v>
      </c>
      <c r="AA8" s="41"/>
      <c r="AB8" s="6" t="s">
        <v>99</v>
      </c>
      <c r="AC8" s="8"/>
      <c r="AD8" s="6" t="s">
        <v>62</v>
      </c>
      <c r="AE8" s="8"/>
    </row>
    <row r="9" spans="1:37" x14ac:dyDescent="0.2">
      <c r="A9" s="71">
        <v>42820.654203067126</v>
      </c>
      <c r="B9" s="72">
        <v>20</v>
      </c>
      <c r="C9" s="73" t="s">
        <v>20</v>
      </c>
      <c r="D9" s="73" t="s">
        <v>21</v>
      </c>
      <c r="E9" s="5"/>
      <c r="F9" s="7" t="s">
        <v>22</v>
      </c>
      <c r="G9" s="7" t="s">
        <v>23</v>
      </c>
      <c r="H9" s="7" t="s">
        <v>46</v>
      </c>
      <c r="I9" s="7" t="s">
        <v>25</v>
      </c>
      <c r="J9" s="5"/>
      <c r="K9" s="4">
        <v>4</v>
      </c>
      <c r="L9" s="4">
        <v>4</v>
      </c>
      <c r="M9" s="74">
        <f t="shared" si="1"/>
        <v>1</v>
      </c>
      <c r="N9" s="5"/>
      <c r="O9" s="7" t="s">
        <v>22</v>
      </c>
      <c r="P9" s="9" t="s">
        <v>23</v>
      </c>
      <c r="Q9" s="9" t="s">
        <v>46</v>
      </c>
      <c r="R9" s="9" t="s">
        <v>25</v>
      </c>
      <c r="S9" s="5"/>
      <c r="T9" s="4">
        <v>4</v>
      </c>
      <c r="U9" s="4">
        <v>4</v>
      </c>
      <c r="V9" s="74">
        <f t="shared" si="0"/>
        <v>1</v>
      </c>
      <c r="W9" s="5"/>
      <c r="X9" s="91">
        <f t="shared" si="2"/>
        <v>1</v>
      </c>
      <c r="Y9" s="91">
        <f t="shared" si="3"/>
        <v>1</v>
      </c>
      <c r="Z9" s="26">
        <f t="shared" si="4"/>
        <v>0</v>
      </c>
      <c r="AA9" s="5"/>
      <c r="AB9" s="6" t="s">
        <v>99</v>
      </c>
      <c r="AC9" s="8"/>
      <c r="AD9" s="6" t="s">
        <v>62</v>
      </c>
      <c r="AE9" s="8"/>
    </row>
    <row r="10" spans="1:37" x14ac:dyDescent="0.2">
      <c r="A10" s="71">
        <v>42820.665434756942</v>
      </c>
      <c r="B10" s="72">
        <v>13</v>
      </c>
      <c r="C10" s="73" t="s">
        <v>20</v>
      </c>
      <c r="D10" s="73" t="s">
        <v>21</v>
      </c>
      <c r="E10" s="5"/>
      <c r="F10" s="7" t="s">
        <v>22</v>
      </c>
      <c r="G10" s="7" t="s">
        <v>23</v>
      </c>
      <c r="H10" s="4" t="s">
        <v>40</v>
      </c>
      <c r="I10" s="7" t="s">
        <v>25</v>
      </c>
      <c r="J10" s="5"/>
      <c r="K10" s="4">
        <v>3</v>
      </c>
      <c r="L10" s="4">
        <v>4</v>
      </c>
      <c r="M10" s="74">
        <f t="shared" si="1"/>
        <v>0.75</v>
      </c>
      <c r="N10" s="5"/>
      <c r="O10" s="7" t="s">
        <v>22</v>
      </c>
      <c r="P10" s="9" t="s">
        <v>23</v>
      </c>
      <c r="Q10" s="9" t="s">
        <v>46</v>
      </c>
      <c r="R10" s="9" t="s">
        <v>25</v>
      </c>
      <c r="S10" s="5"/>
      <c r="T10" s="4">
        <v>4</v>
      </c>
      <c r="U10" s="4">
        <v>4</v>
      </c>
      <c r="V10" s="74">
        <f t="shared" si="0"/>
        <v>1</v>
      </c>
      <c r="W10" s="5"/>
      <c r="X10" s="91">
        <f t="shared" si="2"/>
        <v>0.75</v>
      </c>
      <c r="Y10" s="91">
        <f t="shared" si="3"/>
        <v>1</v>
      </c>
      <c r="Z10" s="26">
        <f t="shared" si="4"/>
        <v>0.25</v>
      </c>
      <c r="AA10" s="5"/>
      <c r="AB10" s="6" t="s">
        <v>99</v>
      </c>
      <c r="AC10" s="8"/>
      <c r="AD10" s="6" t="s">
        <v>62</v>
      </c>
      <c r="AE10" s="8"/>
    </row>
    <row r="11" spans="1:37" x14ac:dyDescent="0.2">
      <c r="A11" s="71">
        <v>42820.922412337968</v>
      </c>
      <c r="B11" s="72">
        <v>13</v>
      </c>
      <c r="C11" s="73" t="s">
        <v>20</v>
      </c>
      <c r="D11" s="73" t="s">
        <v>21</v>
      </c>
      <c r="E11" s="5"/>
      <c r="F11" s="7" t="s">
        <v>22</v>
      </c>
      <c r="G11" s="7" t="s">
        <v>23</v>
      </c>
      <c r="H11" s="7" t="s">
        <v>46</v>
      </c>
      <c r="I11" s="4" t="s">
        <v>64</v>
      </c>
      <c r="J11" s="5"/>
      <c r="K11" s="4">
        <v>3</v>
      </c>
      <c r="L11" s="4">
        <v>4</v>
      </c>
      <c r="M11" s="74">
        <f t="shared" si="1"/>
        <v>0.75</v>
      </c>
      <c r="N11" s="5"/>
      <c r="O11" s="2" t="s">
        <v>45</v>
      </c>
      <c r="P11" s="2" t="s">
        <v>60</v>
      </c>
      <c r="Q11" s="2" t="s">
        <v>33</v>
      </c>
      <c r="R11" s="2" t="s">
        <v>64</v>
      </c>
      <c r="S11" s="5"/>
      <c r="T11" s="4">
        <v>0</v>
      </c>
      <c r="U11" s="4">
        <v>4</v>
      </c>
      <c r="V11" s="74">
        <f t="shared" si="0"/>
        <v>0</v>
      </c>
      <c r="W11" s="5"/>
      <c r="X11" s="91">
        <f t="shared" si="2"/>
        <v>0.75</v>
      </c>
      <c r="Y11" s="91">
        <f t="shared" si="3"/>
        <v>0</v>
      </c>
      <c r="Z11" s="26">
        <f t="shared" si="4"/>
        <v>-0.75</v>
      </c>
      <c r="AA11" s="5"/>
      <c r="AB11" s="6" t="s">
        <v>99</v>
      </c>
      <c r="AC11" s="8"/>
      <c r="AD11" s="6" t="s">
        <v>37</v>
      </c>
      <c r="AE11" s="8"/>
    </row>
    <row r="12" spans="1:37" x14ac:dyDescent="0.2">
      <c r="A12" s="71">
        <v>42827.856406446765</v>
      </c>
      <c r="B12" s="72">
        <v>8</v>
      </c>
      <c r="C12" s="73" t="s">
        <v>20</v>
      </c>
      <c r="D12" s="73" t="s">
        <v>21</v>
      </c>
      <c r="E12" s="5"/>
      <c r="F12" s="4" t="s">
        <v>45</v>
      </c>
      <c r="G12" s="4" t="s">
        <v>39</v>
      </c>
      <c r="H12" s="7" t="s">
        <v>46</v>
      </c>
      <c r="I12" s="4" t="s">
        <v>82</v>
      </c>
      <c r="J12" s="5"/>
      <c r="K12" s="4">
        <v>1</v>
      </c>
      <c r="L12" s="4">
        <v>4</v>
      </c>
      <c r="M12" s="74">
        <f t="shared" si="1"/>
        <v>0.25</v>
      </c>
      <c r="N12" s="5"/>
      <c r="O12" s="2" t="s">
        <v>92</v>
      </c>
      <c r="P12" s="9" t="s">
        <v>23</v>
      </c>
      <c r="Q12" s="9" t="s">
        <v>46</v>
      </c>
      <c r="R12" s="9" t="s">
        <v>25</v>
      </c>
      <c r="S12" s="5"/>
      <c r="T12" s="4">
        <v>3</v>
      </c>
      <c r="U12" s="4">
        <v>4</v>
      </c>
      <c r="V12" s="74">
        <f t="shared" si="0"/>
        <v>0.75</v>
      </c>
      <c r="W12" s="5"/>
      <c r="X12" s="91">
        <f t="shared" si="2"/>
        <v>0.25</v>
      </c>
      <c r="Y12" s="91">
        <f t="shared" si="3"/>
        <v>0.75</v>
      </c>
      <c r="Z12" s="26">
        <f t="shared" si="4"/>
        <v>0.5</v>
      </c>
      <c r="AA12" s="5"/>
      <c r="AB12" s="6" t="s">
        <v>99</v>
      </c>
      <c r="AC12" s="8"/>
      <c r="AD12" s="6" t="s">
        <v>37</v>
      </c>
      <c r="AE12" s="8"/>
      <c r="AG12" s="98" t="s">
        <v>161</v>
      </c>
      <c r="AH12" s="98" t="s">
        <v>79</v>
      </c>
      <c r="AI12" s="98" t="s">
        <v>36</v>
      </c>
    </row>
    <row r="13" spans="1:37" x14ac:dyDescent="0.2">
      <c r="A13" s="71">
        <v>42812.792291261576</v>
      </c>
      <c r="B13" s="72">
        <v>19</v>
      </c>
      <c r="C13" s="73" t="s">
        <v>20</v>
      </c>
      <c r="D13" s="73" t="s">
        <v>21</v>
      </c>
      <c r="E13" s="37"/>
      <c r="F13" s="9" t="s">
        <v>22</v>
      </c>
      <c r="G13" s="9" t="s">
        <v>23</v>
      </c>
      <c r="H13" s="4" t="s">
        <v>24</v>
      </c>
      <c r="I13" s="9" t="s">
        <v>25</v>
      </c>
      <c r="J13" s="8"/>
      <c r="K13" s="4">
        <v>3</v>
      </c>
      <c r="L13" s="4">
        <v>4</v>
      </c>
      <c r="M13" s="74">
        <f t="shared" si="1"/>
        <v>0.75</v>
      </c>
      <c r="N13" s="8"/>
      <c r="O13" s="7" t="s">
        <v>22</v>
      </c>
      <c r="P13" s="7" t="s">
        <v>23</v>
      </c>
      <c r="Q13" s="7" t="s">
        <v>46</v>
      </c>
      <c r="R13" s="7" t="s">
        <v>25</v>
      </c>
      <c r="S13" s="8"/>
      <c r="T13" s="4">
        <v>4</v>
      </c>
      <c r="U13" s="4">
        <v>4</v>
      </c>
      <c r="V13" s="74">
        <f t="shared" si="0"/>
        <v>1</v>
      </c>
      <c r="W13" s="5"/>
      <c r="X13" s="91">
        <f t="shared" si="2"/>
        <v>0.75</v>
      </c>
      <c r="Y13" s="91">
        <f t="shared" si="3"/>
        <v>1</v>
      </c>
      <c r="Z13" s="26">
        <f t="shared" si="4"/>
        <v>0.25</v>
      </c>
      <c r="AA13" s="8"/>
      <c r="AB13" s="6" t="s">
        <v>99</v>
      </c>
      <c r="AC13" s="8"/>
      <c r="AD13" s="4" t="s">
        <v>62</v>
      </c>
      <c r="AE13" s="8"/>
      <c r="AF13" s="98" t="s">
        <v>159</v>
      </c>
      <c r="AG13" s="90">
        <v>0.03</v>
      </c>
      <c r="AH13" s="90">
        <v>0.2</v>
      </c>
      <c r="AI13" s="90">
        <v>0.2</v>
      </c>
    </row>
    <row r="14" spans="1:37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75">
        <f>AVERAGE(M4:M13)</f>
        <v>0.65</v>
      </c>
      <c r="N14" s="16"/>
      <c r="O14" s="16"/>
      <c r="P14" s="16"/>
      <c r="Q14" s="16"/>
      <c r="R14" s="16"/>
      <c r="S14" s="16"/>
      <c r="T14" s="16">
        <f>AVERAGE(T4:T13)</f>
        <v>2.7</v>
      </c>
      <c r="U14" s="16"/>
      <c r="V14" s="75">
        <f>AVERAGE(V4:V13)</f>
        <v>0.67500000000000004</v>
      </c>
      <c r="W14" s="5"/>
      <c r="X14" s="93">
        <f t="shared" si="2"/>
        <v>0.65</v>
      </c>
      <c r="Y14" s="93">
        <f t="shared" si="3"/>
        <v>0.67500000000000004</v>
      </c>
      <c r="Z14" s="43">
        <f t="shared" si="4"/>
        <v>2.5000000000000022E-2</v>
      </c>
      <c r="AA14" s="16"/>
      <c r="AB14" s="16"/>
      <c r="AC14" s="8"/>
      <c r="AD14" s="16"/>
      <c r="AE14" s="8"/>
      <c r="AF14" s="98" t="s">
        <v>160</v>
      </c>
      <c r="AG14" s="90">
        <v>0</v>
      </c>
      <c r="AH14" s="90">
        <v>0.1</v>
      </c>
      <c r="AI14" s="90">
        <v>0.2</v>
      </c>
    </row>
    <row r="15" spans="1:37" x14ac:dyDescent="0.2">
      <c r="A15" s="37"/>
      <c r="B15" s="37"/>
      <c r="C15" s="37"/>
      <c r="D15" s="37"/>
      <c r="E15" s="37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6"/>
      <c r="W15" s="5"/>
      <c r="X15" s="92"/>
      <c r="Y15" s="92"/>
      <c r="Z15" s="96"/>
      <c r="AA15" s="5"/>
      <c r="AB15" s="8"/>
      <c r="AC15" s="8"/>
      <c r="AD15" s="8"/>
      <c r="AE15" s="8"/>
      <c r="AF15" s="98" t="s">
        <v>143</v>
      </c>
      <c r="AG15" s="90">
        <v>0.23</v>
      </c>
      <c r="AH15" s="90">
        <v>0.23</v>
      </c>
      <c r="AI15" s="90">
        <v>0.2</v>
      </c>
    </row>
    <row r="16" spans="1:37" x14ac:dyDescent="0.2">
      <c r="A16" s="71">
        <v>42791.665004513889</v>
      </c>
      <c r="B16" s="72">
        <v>13</v>
      </c>
      <c r="C16" s="73" t="s">
        <v>38</v>
      </c>
      <c r="D16" s="73" t="s">
        <v>21</v>
      </c>
      <c r="E16" s="37" t="s">
        <v>116</v>
      </c>
      <c r="F16" s="9" t="s">
        <v>22</v>
      </c>
      <c r="G16" s="4" t="s">
        <v>39</v>
      </c>
      <c r="H16" s="9" t="s">
        <v>46</v>
      </c>
      <c r="I16" s="4" t="s">
        <v>64</v>
      </c>
      <c r="J16" s="8"/>
      <c r="K16" s="4">
        <v>2</v>
      </c>
      <c r="L16" s="4">
        <v>4</v>
      </c>
      <c r="M16" s="74">
        <f t="shared" si="1"/>
        <v>0.5</v>
      </c>
      <c r="N16" s="8"/>
      <c r="O16" s="27" t="s">
        <v>22</v>
      </c>
      <c r="P16" s="1" t="s">
        <v>60</v>
      </c>
      <c r="Q16" s="27" t="s">
        <v>46</v>
      </c>
      <c r="R16" s="1" t="s">
        <v>51</v>
      </c>
      <c r="S16" s="8"/>
      <c r="T16" s="4">
        <v>2</v>
      </c>
      <c r="U16" s="4">
        <v>4</v>
      </c>
      <c r="V16" s="74">
        <f t="shared" si="0"/>
        <v>0.5</v>
      </c>
      <c r="W16" s="5"/>
      <c r="X16" s="91">
        <f t="shared" si="2"/>
        <v>0.5</v>
      </c>
      <c r="Y16" s="91">
        <f t="shared" si="3"/>
        <v>0.5</v>
      </c>
      <c r="Z16" s="26">
        <f t="shared" si="4"/>
        <v>0</v>
      </c>
      <c r="AA16" s="8"/>
      <c r="AB16" s="4" t="s">
        <v>79</v>
      </c>
      <c r="AC16" s="8"/>
      <c r="AD16" s="4" t="s">
        <v>37</v>
      </c>
      <c r="AE16" s="8"/>
      <c r="AG16" s="90">
        <f>AVERAGE(AG13:AG15)</f>
        <v>8.666666666666667E-2</v>
      </c>
      <c r="AH16" s="90">
        <f>AVERAGE(AH13:AH15)</f>
        <v>0.17666666666666667</v>
      </c>
      <c r="AI16" s="90">
        <f>AVERAGE(AI13:AI15)</f>
        <v>0.20000000000000004</v>
      </c>
    </row>
    <row r="17" spans="1:31" x14ac:dyDescent="0.2">
      <c r="A17" s="71">
        <v>42792.707949837961</v>
      </c>
      <c r="B17" s="72">
        <v>7</v>
      </c>
      <c r="C17" s="73" t="s">
        <v>20</v>
      </c>
      <c r="D17" s="73" t="s">
        <v>80</v>
      </c>
      <c r="E17" s="37" t="s">
        <v>119</v>
      </c>
      <c r="F17" s="9" t="s">
        <v>22</v>
      </c>
      <c r="G17" s="4" t="s">
        <v>39</v>
      </c>
      <c r="H17" s="4" t="s">
        <v>66</v>
      </c>
      <c r="I17" s="4" t="s">
        <v>64</v>
      </c>
      <c r="J17" s="8"/>
      <c r="K17" s="4">
        <v>1</v>
      </c>
      <c r="L17" s="4">
        <v>4</v>
      </c>
      <c r="M17" s="74">
        <f t="shared" si="1"/>
        <v>0.25</v>
      </c>
      <c r="N17" s="8"/>
      <c r="O17" s="2" t="s">
        <v>45</v>
      </c>
      <c r="P17" s="7" t="s">
        <v>23</v>
      </c>
      <c r="Q17" s="2" t="s">
        <v>40</v>
      </c>
      <c r="R17" s="7" t="s">
        <v>25</v>
      </c>
      <c r="S17" s="8"/>
      <c r="T17" s="4">
        <v>2</v>
      </c>
      <c r="U17" s="4">
        <v>4</v>
      </c>
      <c r="V17" s="74">
        <f t="shared" si="0"/>
        <v>0.5</v>
      </c>
      <c r="W17" s="5"/>
      <c r="X17" s="91">
        <f t="shared" si="2"/>
        <v>0.25</v>
      </c>
      <c r="Y17" s="91">
        <f t="shared" si="3"/>
        <v>0.5</v>
      </c>
      <c r="Z17" s="26">
        <f t="shared" si="4"/>
        <v>0.25</v>
      </c>
      <c r="AA17" s="8"/>
      <c r="AB17" s="4" t="s">
        <v>79</v>
      </c>
      <c r="AC17" s="8"/>
      <c r="AD17" s="4" t="s">
        <v>37</v>
      </c>
      <c r="AE17" s="8"/>
    </row>
    <row r="18" spans="1:31" x14ac:dyDescent="0.2">
      <c r="A18" s="71">
        <v>42792.758548680555</v>
      </c>
      <c r="B18" s="72">
        <v>13</v>
      </c>
      <c r="C18" s="73" t="s">
        <v>38</v>
      </c>
      <c r="D18" s="73" t="s">
        <v>21</v>
      </c>
      <c r="E18" s="37" t="s">
        <v>120</v>
      </c>
      <c r="F18" s="9" t="s">
        <v>22</v>
      </c>
      <c r="G18" s="9" t="s">
        <v>23</v>
      </c>
      <c r="H18" s="9" t="s">
        <v>46</v>
      </c>
      <c r="I18" s="4" t="s">
        <v>82</v>
      </c>
      <c r="J18" s="8"/>
      <c r="K18" s="4">
        <v>3</v>
      </c>
      <c r="L18" s="4">
        <v>4</v>
      </c>
      <c r="M18" s="74">
        <f t="shared" si="1"/>
        <v>0.75</v>
      </c>
      <c r="N18" s="8"/>
      <c r="O18" s="7" t="s">
        <v>22</v>
      </c>
      <c r="P18" s="7" t="s">
        <v>23</v>
      </c>
      <c r="Q18" s="7" t="s">
        <v>46</v>
      </c>
      <c r="R18" s="2" t="s">
        <v>82</v>
      </c>
      <c r="S18" s="8"/>
      <c r="T18" s="4">
        <v>3</v>
      </c>
      <c r="U18" s="4">
        <v>4</v>
      </c>
      <c r="V18" s="74">
        <f t="shared" si="0"/>
        <v>0.75</v>
      </c>
      <c r="W18" s="5"/>
      <c r="X18" s="91">
        <f t="shared" si="2"/>
        <v>0.75</v>
      </c>
      <c r="Y18" s="91">
        <f t="shared" si="3"/>
        <v>0.75</v>
      </c>
      <c r="Z18" s="26">
        <f t="shared" si="4"/>
        <v>0</v>
      </c>
      <c r="AA18" s="8"/>
      <c r="AB18" s="4" t="s">
        <v>79</v>
      </c>
      <c r="AC18" s="8"/>
      <c r="AD18" s="4" t="s">
        <v>37</v>
      </c>
      <c r="AE18" s="8"/>
    </row>
    <row r="19" spans="1:31" x14ac:dyDescent="0.2">
      <c r="A19" s="71">
        <v>42797.82682642361</v>
      </c>
      <c r="B19" s="72">
        <v>8</v>
      </c>
      <c r="C19" s="73" t="s">
        <v>20</v>
      </c>
      <c r="D19" s="73" t="s">
        <v>63</v>
      </c>
      <c r="E19" s="37" t="s">
        <v>121</v>
      </c>
      <c r="F19" s="9" t="s">
        <v>22</v>
      </c>
      <c r="G19" s="4" t="s">
        <v>60</v>
      </c>
      <c r="H19" s="4" t="s">
        <v>66</v>
      </c>
      <c r="I19" s="9" t="s">
        <v>25</v>
      </c>
      <c r="J19" s="8"/>
      <c r="K19" s="4">
        <v>2</v>
      </c>
      <c r="L19" s="4">
        <v>4</v>
      </c>
      <c r="M19" s="74">
        <f t="shared" si="1"/>
        <v>0.5</v>
      </c>
      <c r="N19" s="8"/>
      <c r="O19" s="7" t="s">
        <v>22</v>
      </c>
      <c r="P19" s="2" t="s">
        <v>60</v>
      </c>
      <c r="Q19" s="2" t="s">
        <v>66</v>
      </c>
      <c r="R19" s="7" t="s">
        <v>25</v>
      </c>
      <c r="S19" s="8"/>
      <c r="T19" s="4">
        <v>2</v>
      </c>
      <c r="U19" s="4">
        <v>4</v>
      </c>
      <c r="V19" s="74">
        <f t="shared" si="0"/>
        <v>0.5</v>
      </c>
      <c r="W19" s="5"/>
      <c r="X19" s="91">
        <f t="shared" si="2"/>
        <v>0.5</v>
      </c>
      <c r="Y19" s="91">
        <f t="shared" si="3"/>
        <v>0.5</v>
      </c>
      <c r="Z19" s="26">
        <f t="shared" si="4"/>
        <v>0</v>
      </c>
      <c r="AA19" s="8"/>
      <c r="AB19" s="38" t="s">
        <v>79</v>
      </c>
      <c r="AC19" s="8"/>
      <c r="AD19" s="4" t="s">
        <v>37</v>
      </c>
      <c r="AE19" s="8"/>
    </row>
    <row r="20" spans="1:31" x14ac:dyDescent="0.2">
      <c r="A20" s="71">
        <v>42798.980747060181</v>
      </c>
      <c r="B20" s="72">
        <v>20</v>
      </c>
      <c r="C20" s="73" t="s">
        <v>20</v>
      </c>
      <c r="D20" s="73" t="s">
        <v>21</v>
      </c>
      <c r="E20" s="37" t="s">
        <v>122</v>
      </c>
      <c r="F20" s="9" t="s">
        <v>22</v>
      </c>
      <c r="G20" s="9" t="s">
        <v>23</v>
      </c>
      <c r="H20" s="9" t="s">
        <v>46</v>
      </c>
      <c r="I20" s="9" t="s">
        <v>25</v>
      </c>
      <c r="J20" s="8"/>
      <c r="K20" s="4">
        <v>4</v>
      </c>
      <c r="L20" s="4">
        <v>4</v>
      </c>
      <c r="M20" s="74">
        <f t="shared" si="1"/>
        <v>1</v>
      </c>
      <c r="N20" s="8"/>
      <c r="O20" s="7" t="s">
        <v>22</v>
      </c>
      <c r="P20" s="7" t="s">
        <v>23</v>
      </c>
      <c r="Q20" s="7" t="s">
        <v>46</v>
      </c>
      <c r="R20" s="7" t="s">
        <v>25</v>
      </c>
      <c r="S20" s="8"/>
      <c r="T20" s="4">
        <v>4</v>
      </c>
      <c r="U20" s="4">
        <v>4</v>
      </c>
      <c r="V20" s="74">
        <f t="shared" si="0"/>
        <v>1</v>
      </c>
      <c r="W20" s="5"/>
      <c r="X20" s="91">
        <f t="shared" si="2"/>
        <v>1</v>
      </c>
      <c r="Y20" s="91">
        <f t="shared" si="3"/>
        <v>1</v>
      </c>
      <c r="Z20" s="26">
        <f t="shared" si="4"/>
        <v>0</v>
      </c>
      <c r="AA20" s="8"/>
      <c r="AB20" s="4" t="s">
        <v>79</v>
      </c>
      <c r="AC20" s="8"/>
      <c r="AD20" s="4" t="s">
        <v>62</v>
      </c>
      <c r="AE20" s="8"/>
    </row>
    <row r="21" spans="1:31" x14ac:dyDescent="0.2">
      <c r="A21" s="71">
        <v>42812.767562233799</v>
      </c>
      <c r="B21" s="72">
        <v>13</v>
      </c>
      <c r="C21" s="73" t="s">
        <v>20</v>
      </c>
      <c r="D21" s="73" t="s">
        <v>21</v>
      </c>
      <c r="E21" s="37" t="s">
        <v>116</v>
      </c>
      <c r="F21" s="9" t="s">
        <v>22</v>
      </c>
      <c r="G21" s="4" t="s">
        <v>39</v>
      </c>
      <c r="H21" s="9" t="s">
        <v>46</v>
      </c>
      <c r="I21" s="4" t="s">
        <v>64</v>
      </c>
      <c r="J21" s="8"/>
      <c r="K21" s="4">
        <v>2</v>
      </c>
      <c r="L21" s="4">
        <v>4</v>
      </c>
      <c r="M21" s="74">
        <f t="shared" si="1"/>
        <v>0.5</v>
      </c>
      <c r="N21" s="8"/>
      <c r="O21" s="7" t="s">
        <v>22</v>
      </c>
      <c r="P21" s="7" t="s">
        <v>23</v>
      </c>
      <c r="Q21" s="7" t="s">
        <v>46</v>
      </c>
      <c r="R21" s="7" t="s">
        <v>25</v>
      </c>
      <c r="S21" s="8"/>
      <c r="T21" s="4">
        <v>4</v>
      </c>
      <c r="U21" s="4">
        <v>4</v>
      </c>
      <c r="V21" s="74">
        <f t="shared" si="0"/>
        <v>1</v>
      </c>
      <c r="W21" s="5"/>
      <c r="X21" s="91">
        <f t="shared" si="2"/>
        <v>0.5</v>
      </c>
      <c r="Y21" s="91">
        <f t="shared" si="3"/>
        <v>1</v>
      </c>
      <c r="Z21" s="26">
        <f t="shared" si="4"/>
        <v>0.5</v>
      </c>
      <c r="AA21" s="41"/>
      <c r="AB21" s="4" t="s">
        <v>79</v>
      </c>
      <c r="AC21" s="8"/>
      <c r="AD21" s="4" t="s">
        <v>37</v>
      </c>
      <c r="AE21" s="8"/>
    </row>
    <row r="22" spans="1:31" x14ac:dyDescent="0.2">
      <c r="A22" s="71">
        <v>42827.723081018514</v>
      </c>
      <c r="B22" s="72">
        <v>8</v>
      </c>
      <c r="C22" s="73" t="s">
        <v>20</v>
      </c>
      <c r="D22" s="73" t="s">
        <v>21</v>
      </c>
      <c r="E22" s="5"/>
      <c r="F22" s="4" t="s">
        <v>92</v>
      </c>
      <c r="G22" s="9" t="s">
        <v>23</v>
      </c>
      <c r="H22" s="4" t="s">
        <v>24</v>
      </c>
      <c r="I22" s="9" t="s">
        <v>25</v>
      </c>
      <c r="J22" s="8"/>
      <c r="K22" s="4">
        <v>2</v>
      </c>
      <c r="L22" s="4">
        <v>4</v>
      </c>
      <c r="M22" s="74">
        <f t="shared" si="1"/>
        <v>0.5</v>
      </c>
      <c r="N22" s="8"/>
      <c r="O22" s="2" t="s">
        <v>92</v>
      </c>
      <c r="P22" s="7" t="s">
        <v>23</v>
      </c>
      <c r="Q22" s="4" t="s">
        <v>33</v>
      </c>
      <c r="R22" s="7" t="s">
        <v>25</v>
      </c>
      <c r="S22" s="8"/>
      <c r="T22" s="4">
        <v>2</v>
      </c>
      <c r="U22" s="4">
        <v>4</v>
      </c>
      <c r="V22" s="74">
        <f t="shared" si="0"/>
        <v>0.5</v>
      </c>
      <c r="W22" s="5"/>
      <c r="X22" s="91">
        <f t="shared" si="2"/>
        <v>0.5</v>
      </c>
      <c r="Y22" s="91">
        <f t="shared" si="3"/>
        <v>0.5</v>
      </c>
      <c r="Z22" s="26">
        <f t="shared" si="4"/>
        <v>0</v>
      </c>
      <c r="AA22" s="8"/>
      <c r="AB22" s="4" t="s">
        <v>79</v>
      </c>
      <c r="AC22" s="8"/>
      <c r="AD22" s="4" t="s">
        <v>37</v>
      </c>
      <c r="AE22" s="8"/>
    </row>
    <row r="23" spans="1:31" x14ac:dyDescent="0.2">
      <c r="A23" s="71">
        <v>42835.588766273147</v>
      </c>
      <c r="B23" s="72">
        <v>10</v>
      </c>
      <c r="C23" s="73" t="s">
        <v>20</v>
      </c>
      <c r="D23" s="73" t="s">
        <v>21</v>
      </c>
      <c r="E23" s="5"/>
      <c r="F23" s="4" t="s">
        <v>45</v>
      </c>
      <c r="G23" s="4" t="s">
        <v>60</v>
      </c>
      <c r="H23" s="4" t="s">
        <v>40</v>
      </c>
      <c r="I23" s="4" t="s">
        <v>64</v>
      </c>
      <c r="J23" s="8"/>
      <c r="K23" s="4">
        <v>0</v>
      </c>
      <c r="L23" s="4">
        <v>4</v>
      </c>
      <c r="M23" s="74">
        <f t="shared" si="1"/>
        <v>0</v>
      </c>
      <c r="N23" s="8"/>
      <c r="O23" s="7" t="s">
        <v>22</v>
      </c>
      <c r="P23" s="2" t="s">
        <v>60</v>
      </c>
      <c r="Q23" s="4" t="s">
        <v>33</v>
      </c>
      <c r="R23" s="7" t="s">
        <v>25</v>
      </c>
      <c r="S23" s="8"/>
      <c r="T23" s="4">
        <v>2</v>
      </c>
      <c r="U23" s="4">
        <v>4</v>
      </c>
      <c r="V23" s="74">
        <f t="shared" si="0"/>
        <v>0.5</v>
      </c>
      <c r="W23" s="5"/>
      <c r="X23" s="91">
        <f t="shared" si="2"/>
        <v>0</v>
      </c>
      <c r="Y23" s="91">
        <f t="shared" si="3"/>
        <v>0.5</v>
      </c>
      <c r="Z23" s="26">
        <f t="shared" si="4"/>
        <v>0.5</v>
      </c>
      <c r="AA23" s="8"/>
      <c r="AB23" s="4" t="s">
        <v>79</v>
      </c>
      <c r="AC23" s="8"/>
      <c r="AD23" s="4" t="s">
        <v>37</v>
      </c>
      <c r="AE23" s="8"/>
    </row>
    <row r="24" spans="1:31" x14ac:dyDescent="0.2">
      <c r="A24" s="71">
        <v>42835.743166851855</v>
      </c>
      <c r="B24" s="72">
        <v>13</v>
      </c>
      <c r="C24" s="73" t="s">
        <v>20</v>
      </c>
      <c r="D24" s="73" t="s">
        <v>21</v>
      </c>
      <c r="E24" s="5"/>
      <c r="F24" s="9" t="s">
        <v>22</v>
      </c>
      <c r="G24" s="9" t="s">
        <v>23</v>
      </c>
      <c r="H24" s="4" t="s">
        <v>40</v>
      </c>
      <c r="I24" s="4" t="s">
        <v>51</v>
      </c>
      <c r="J24" s="8"/>
      <c r="K24" s="4">
        <v>2</v>
      </c>
      <c r="L24" s="4">
        <v>4</v>
      </c>
      <c r="M24" s="74">
        <f t="shared" si="1"/>
        <v>0.5</v>
      </c>
      <c r="N24" s="8"/>
      <c r="O24" s="7" t="s">
        <v>22</v>
      </c>
      <c r="P24" s="7" t="s">
        <v>23</v>
      </c>
      <c r="Q24" s="7" t="s">
        <v>46</v>
      </c>
      <c r="R24" s="7" t="s">
        <v>25</v>
      </c>
      <c r="S24" s="8"/>
      <c r="T24" s="4">
        <v>4</v>
      </c>
      <c r="U24" s="4">
        <v>4</v>
      </c>
      <c r="V24" s="74">
        <f t="shared" si="0"/>
        <v>1</v>
      </c>
      <c r="W24" s="5"/>
      <c r="X24" s="91">
        <f t="shared" si="2"/>
        <v>0.5</v>
      </c>
      <c r="Y24" s="91">
        <f t="shared" si="3"/>
        <v>1</v>
      </c>
      <c r="Z24" s="26">
        <f t="shared" si="4"/>
        <v>0.5</v>
      </c>
      <c r="AA24" s="8"/>
      <c r="AB24" s="4" t="s">
        <v>79</v>
      </c>
      <c r="AC24" s="8"/>
      <c r="AD24" s="4" t="s">
        <v>37</v>
      </c>
      <c r="AE24" s="8"/>
    </row>
    <row r="25" spans="1:31" x14ac:dyDescent="0.2">
      <c r="A25" s="47" t="s">
        <v>127</v>
      </c>
      <c r="B25" s="47" t="s">
        <v>127</v>
      </c>
      <c r="C25" s="47" t="s">
        <v>127</v>
      </c>
      <c r="D25" s="47" t="s">
        <v>127</v>
      </c>
      <c r="E25" s="47" t="s">
        <v>127</v>
      </c>
      <c r="F25" s="47" t="s">
        <v>127</v>
      </c>
      <c r="G25" s="47" t="s">
        <v>127</v>
      </c>
      <c r="H25" s="47" t="s">
        <v>127</v>
      </c>
      <c r="I25" s="47" t="s">
        <v>127</v>
      </c>
      <c r="J25" s="47" t="s">
        <v>127</v>
      </c>
      <c r="K25" s="47">
        <v>3</v>
      </c>
      <c r="L25" s="70"/>
      <c r="M25" s="87">
        <f>AVERAGE(M16:M24)</f>
        <v>0.5</v>
      </c>
      <c r="N25" s="47" t="s">
        <v>127</v>
      </c>
      <c r="O25" s="47" t="s">
        <v>127</v>
      </c>
      <c r="P25" s="47" t="s">
        <v>127</v>
      </c>
      <c r="Q25" s="47" t="s">
        <v>127</v>
      </c>
      <c r="R25" s="47" t="s">
        <v>127</v>
      </c>
      <c r="S25" s="8"/>
      <c r="T25" s="4">
        <v>3</v>
      </c>
      <c r="U25" s="4">
        <v>4</v>
      </c>
      <c r="V25" s="74">
        <f t="shared" si="0"/>
        <v>0.75</v>
      </c>
      <c r="W25" s="5"/>
      <c r="X25" s="91">
        <f t="shared" si="2"/>
        <v>0.5</v>
      </c>
      <c r="Y25" s="91">
        <f t="shared" si="3"/>
        <v>0.75</v>
      </c>
      <c r="Z25" s="26">
        <f t="shared" si="4"/>
        <v>0.25</v>
      </c>
      <c r="AA25" s="8"/>
      <c r="AB25" s="4"/>
      <c r="AC25" s="8"/>
      <c r="AD25" s="4"/>
      <c r="AE25" s="8"/>
    </row>
    <row r="26" spans="1:31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5"/>
      <c r="K26" s="16">
        <f>AVERAGE(K16:K25)</f>
        <v>2.1</v>
      </c>
      <c r="L26" s="16"/>
      <c r="M26" s="75">
        <f>AVERAGE(M16:M25)</f>
        <v>0.5</v>
      </c>
      <c r="N26" s="15"/>
      <c r="O26" s="16"/>
      <c r="P26" s="16"/>
      <c r="Q26" s="16"/>
      <c r="R26" s="16"/>
      <c r="S26" s="15"/>
      <c r="T26" s="16">
        <f>AVERAGE(T16:T25)</f>
        <v>2.8</v>
      </c>
      <c r="U26" s="16"/>
      <c r="V26" s="75">
        <f>AVERAGE(V16:V25)</f>
        <v>0.7</v>
      </c>
      <c r="W26" s="5"/>
      <c r="X26" s="93">
        <f t="shared" si="2"/>
        <v>0.5</v>
      </c>
      <c r="Y26" s="93">
        <f t="shared" si="3"/>
        <v>0.7</v>
      </c>
      <c r="Z26" s="97">
        <f>AVERAGE(Z16:Z25)</f>
        <v>0.2</v>
      </c>
      <c r="AA26" s="15"/>
      <c r="AB26" s="15"/>
      <c r="AC26" s="8"/>
      <c r="AD26" s="15"/>
      <c r="AE26" s="8"/>
    </row>
    <row r="27" spans="1:31" x14ac:dyDescent="0.2">
      <c r="A27" s="37"/>
      <c r="B27" s="37"/>
      <c r="C27" s="37"/>
      <c r="D27" s="37"/>
      <c r="E27" s="37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6"/>
      <c r="W27" s="5"/>
      <c r="X27" s="92"/>
      <c r="Y27" s="92"/>
      <c r="Z27" s="96"/>
      <c r="AA27" s="5"/>
      <c r="AB27" s="8"/>
      <c r="AC27" s="8"/>
      <c r="AD27" s="8"/>
      <c r="AE27" s="8"/>
    </row>
    <row r="28" spans="1:31" x14ac:dyDescent="0.2">
      <c r="A28" s="71">
        <v>42791.692862025462</v>
      </c>
      <c r="B28" s="72">
        <v>11</v>
      </c>
      <c r="C28" s="73" t="s">
        <v>20</v>
      </c>
      <c r="D28" s="73" t="s">
        <v>21</v>
      </c>
      <c r="E28" s="37"/>
      <c r="F28" s="7" t="s">
        <v>22</v>
      </c>
      <c r="G28" s="7" t="s">
        <v>23</v>
      </c>
      <c r="H28" s="4" t="s">
        <v>24</v>
      </c>
      <c r="I28" s="7" t="s">
        <v>25</v>
      </c>
      <c r="J28" s="8"/>
      <c r="K28" s="38">
        <v>3</v>
      </c>
      <c r="L28" s="4">
        <v>4</v>
      </c>
      <c r="M28" s="74">
        <f t="shared" si="1"/>
        <v>0.75</v>
      </c>
      <c r="N28" s="8"/>
      <c r="O28" s="40" t="s">
        <v>22</v>
      </c>
      <c r="P28" s="27" t="s">
        <v>23</v>
      </c>
      <c r="Q28" s="1" t="s">
        <v>33</v>
      </c>
      <c r="R28" s="27" t="s">
        <v>25</v>
      </c>
      <c r="S28" s="8"/>
      <c r="T28" s="38">
        <v>3</v>
      </c>
      <c r="U28" s="38">
        <v>4</v>
      </c>
      <c r="V28" s="74">
        <f t="shared" si="0"/>
        <v>0.75</v>
      </c>
      <c r="W28" s="5"/>
      <c r="X28" s="91">
        <f t="shared" si="2"/>
        <v>0.75</v>
      </c>
      <c r="Y28" s="91">
        <f t="shared" si="3"/>
        <v>0.75</v>
      </c>
      <c r="Z28" s="26">
        <f t="shared" si="4"/>
        <v>0</v>
      </c>
      <c r="AA28" s="5"/>
      <c r="AB28" s="4" t="s">
        <v>36</v>
      </c>
      <c r="AC28" s="8"/>
      <c r="AD28" s="4" t="s">
        <v>37</v>
      </c>
      <c r="AE28" s="8"/>
    </row>
    <row r="29" spans="1:31" x14ac:dyDescent="0.2">
      <c r="A29" s="71">
        <v>42791.714704618054</v>
      </c>
      <c r="B29" s="72">
        <v>11</v>
      </c>
      <c r="C29" s="73" t="s">
        <v>38</v>
      </c>
      <c r="D29" s="73" t="s">
        <v>21</v>
      </c>
      <c r="E29" s="37" t="s">
        <v>122</v>
      </c>
      <c r="F29" s="7" t="s">
        <v>22</v>
      </c>
      <c r="G29" s="4" t="s">
        <v>39</v>
      </c>
      <c r="H29" s="4" t="s">
        <v>40</v>
      </c>
      <c r="I29" s="7" t="s">
        <v>25</v>
      </c>
      <c r="J29" s="8"/>
      <c r="K29" s="38">
        <v>2</v>
      </c>
      <c r="L29" s="4">
        <v>4</v>
      </c>
      <c r="M29" s="74">
        <f t="shared" si="1"/>
        <v>0.5</v>
      </c>
      <c r="N29" s="8"/>
      <c r="O29" s="1" t="s">
        <v>45</v>
      </c>
      <c r="P29" s="27" t="s">
        <v>23</v>
      </c>
      <c r="Q29" s="27" t="s">
        <v>46</v>
      </c>
      <c r="R29" s="27" t="s">
        <v>25</v>
      </c>
      <c r="S29" s="8"/>
      <c r="T29" s="38">
        <v>3</v>
      </c>
      <c r="U29" s="38">
        <v>4</v>
      </c>
      <c r="V29" s="74">
        <f t="shared" si="0"/>
        <v>0.75</v>
      </c>
      <c r="W29" s="5"/>
      <c r="X29" s="91">
        <f t="shared" si="2"/>
        <v>0.5</v>
      </c>
      <c r="Y29" s="91">
        <f t="shared" si="3"/>
        <v>0.75</v>
      </c>
      <c r="Z29" s="26">
        <f t="shared" si="4"/>
        <v>0.25</v>
      </c>
      <c r="AA29" s="5"/>
      <c r="AB29" s="4" t="s">
        <v>36</v>
      </c>
      <c r="AC29" s="8"/>
      <c r="AD29" s="4" t="s">
        <v>37</v>
      </c>
      <c r="AE29" s="8"/>
    </row>
    <row r="30" spans="1:31" x14ac:dyDescent="0.2">
      <c r="A30" s="71">
        <v>42792.725909791669</v>
      </c>
      <c r="B30" s="72">
        <v>15</v>
      </c>
      <c r="C30" s="73" t="s">
        <v>20</v>
      </c>
      <c r="D30" s="73" t="s">
        <v>21</v>
      </c>
      <c r="E30" s="37" t="s">
        <v>123</v>
      </c>
      <c r="F30" s="4" t="s">
        <v>45</v>
      </c>
      <c r="G30" s="7" t="s">
        <v>23</v>
      </c>
      <c r="H30" s="4" t="s">
        <v>24</v>
      </c>
      <c r="I30" s="4" t="s">
        <v>51</v>
      </c>
      <c r="J30" s="8"/>
      <c r="K30" s="38">
        <v>1</v>
      </c>
      <c r="L30" s="4">
        <v>4</v>
      </c>
      <c r="M30" s="74">
        <f t="shared" si="1"/>
        <v>0.25</v>
      </c>
      <c r="N30" s="8"/>
      <c r="O30" s="7" t="s">
        <v>22</v>
      </c>
      <c r="P30" s="7" t="s">
        <v>23</v>
      </c>
      <c r="Q30" s="7" t="s">
        <v>46</v>
      </c>
      <c r="R30" s="7" t="s">
        <v>25</v>
      </c>
      <c r="S30" s="8"/>
      <c r="T30" s="38">
        <v>4</v>
      </c>
      <c r="U30" s="38">
        <v>4</v>
      </c>
      <c r="V30" s="74">
        <f t="shared" si="0"/>
        <v>1</v>
      </c>
      <c r="W30" s="5"/>
      <c r="X30" s="91">
        <f t="shared" si="2"/>
        <v>0.25</v>
      </c>
      <c r="Y30" s="91">
        <f t="shared" si="3"/>
        <v>1</v>
      </c>
      <c r="Z30" s="26">
        <f t="shared" si="4"/>
        <v>0.75</v>
      </c>
      <c r="AA30" s="5"/>
      <c r="AB30" s="4" t="s">
        <v>36</v>
      </c>
      <c r="AC30" s="8"/>
      <c r="AD30" s="4" t="s">
        <v>37</v>
      </c>
      <c r="AE30" s="8"/>
    </row>
    <row r="31" spans="1:31" x14ac:dyDescent="0.2">
      <c r="A31" s="71">
        <v>42792.747558645831</v>
      </c>
      <c r="B31" s="72">
        <v>12</v>
      </c>
      <c r="C31" s="73" t="s">
        <v>38</v>
      </c>
      <c r="D31" s="73" t="s">
        <v>56</v>
      </c>
      <c r="E31" s="37" t="s">
        <v>116</v>
      </c>
      <c r="F31" s="4" t="s">
        <v>45</v>
      </c>
      <c r="G31" s="4" t="s">
        <v>39</v>
      </c>
      <c r="H31" s="4" t="s">
        <v>40</v>
      </c>
      <c r="I31" s="7" t="s">
        <v>25</v>
      </c>
      <c r="J31" s="8"/>
      <c r="K31" s="38">
        <v>1</v>
      </c>
      <c r="L31" s="4">
        <v>4</v>
      </c>
      <c r="M31" s="74">
        <f t="shared" si="1"/>
        <v>0.25</v>
      </c>
      <c r="N31" s="8"/>
      <c r="O31" s="7" t="s">
        <v>22</v>
      </c>
      <c r="P31" s="7" t="s">
        <v>23</v>
      </c>
      <c r="Q31" s="7" t="s">
        <v>46</v>
      </c>
      <c r="R31" s="38" t="s">
        <v>64</v>
      </c>
      <c r="S31" s="8"/>
      <c r="T31" s="38">
        <v>2</v>
      </c>
      <c r="U31" s="38">
        <v>4</v>
      </c>
      <c r="V31" s="74">
        <f t="shared" si="0"/>
        <v>0.5</v>
      </c>
      <c r="W31" s="5"/>
      <c r="X31" s="91">
        <f t="shared" si="2"/>
        <v>0.25</v>
      </c>
      <c r="Y31" s="91">
        <f t="shared" si="3"/>
        <v>0.5</v>
      </c>
      <c r="Z31" s="26">
        <f t="shared" si="4"/>
        <v>0.25</v>
      </c>
      <c r="AA31" s="5"/>
      <c r="AB31" s="4" t="s">
        <v>36</v>
      </c>
      <c r="AC31" s="8"/>
      <c r="AD31" s="4" t="s">
        <v>37</v>
      </c>
      <c r="AE31" s="8"/>
    </row>
    <row r="32" spans="1:31" x14ac:dyDescent="0.2">
      <c r="A32" s="71">
        <v>42792.874866180558</v>
      </c>
      <c r="B32" s="72">
        <v>13</v>
      </c>
      <c r="C32" s="73" t="s">
        <v>20</v>
      </c>
      <c r="D32" s="73" t="s">
        <v>21</v>
      </c>
      <c r="E32" s="37" t="s">
        <v>118</v>
      </c>
      <c r="F32" s="7" t="s">
        <v>22</v>
      </c>
      <c r="G32" s="4" t="s">
        <v>60</v>
      </c>
      <c r="H32" s="4" t="s">
        <v>24</v>
      </c>
      <c r="I32" s="7" t="s">
        <v>25</v>
      </c>
      <c r="J32" s="8"/>
      <c r="K32" s="38">
        <v>2</v>
      </c>
      <c r="L32" s="4">
        <v>4</v>
      </c>
      <c r="M32" s="74">
        <f t="shared" si="1"/>
        <v>0.5</v>
      </c>
      <c r="N32" s="8"/>
      <c r="O32" s="7" t="s">
        <v>22</v>
      </c>
      <c r="P32" s="2" t="s">
        <v>60</v>
      </c>
      <c r="Q32" s="2" t="s">
        <v>33</v>
      </c>
      <c r="R32" s="7" t="s">
        <v>25</v>
      </c>
      <c r="S32" s="8"/>
      <c r="T32" s="38">
        <v>2</v>
      </c>
      <c r="U32" s="38">
        <v>4</v>
      </c>
      <c r="V32" s="74">
        <f t="shared" si="0"/>
        <v>0.5</v>
      </c>
      <c r="W32" s="5"/>
      <c r="X32" s="91">
        <f t="shared" si="2"/>
        <v>0.5</v>
      </c>
      <c r="Y32" s="91">
        <f t="shared" si="3"/>
        <v>0.5</v>
      </c>
      <c r="Z32" s="26">
        <f t="shared" si="4"/>
        <v>0</v>
      </c>
      <c r="AA32" s="41"/>
      <c r="AB32" s="4" t="s">
        <v>36</v>
      </c>
      <c r="AC32" s="8"/>
      <c r="AD32" s="4" t="s">
        <v>62</v>
      </c>
      <c r="AE32" s="8"/>
    </row>
    <row r="33" spans="1:37" x14ac:dyDescent="0.2">
      <c r="A33" s="71">
        <v>42797.821029085651</v>
      </c>
      <c r="B33" s="72">
        <v>15</v>
      </c>
      <c r="C33" s="73" t="s">
        <v>20</v>
      </c>
      <c r="D33" s="73" t="s">
        <v>63</v>
      </c>
      <c r="E33" s="37" t="s">
        <v>119</v>
      </c>
      <c r="F33" s="7" t="s">
        <v>22</v>
      </c>
      <c r="G33" s="7" t="s">
        <v>23</v>
      </c>
      <c r="H33" s="4" t="s">
        <v>24</v>
      </c>
      <c r="I33" s="4" t="s">
        <v>64</v>
      </c>
      <c r="J33" s="8"/>
      <c r="K33" s="38">
        <v>2</v>
      </c>
      <c r="L33" s="4">
        <v>4</v>
      </c>
      <c r="M33" s="74">
        <f t="shared" si="1"/>
        <v>0.5</v>
      </c>
      <c r="N33" s="8"/>
      <c r="O33" s="7" t="s">
        <v>22</v>
      </c>
      <c r="P33" s="7" t="s">
        <v>23</v>
      </c>
      <c r="Q33" s="2" t="s">
        <v>33</v>
      </c>
      <c r="R33" s="2" t="s">
        <v>64</v>
      </c>
      <c r="S33" s="8"/>
      <c r="T33" s="38">
        <v>2</v>
      </c>
      <c r="U33" s="38">
        <v>4</v>
      </c>
      <c r="V33" s="74">
        <f t="shared" si="0"/>
        <v>0.5</v>
      </c>
      <c r="W33" s="5"/>
      <c r="X33" s="91">
        <f t="shared" si="2"/>
        <v>0.5</v>
      </c>
      <c r="Y33" s="91">
        <f t="shared" si="3"/>
        <v>0.5</v>
      </c>
      <c r="Z33" s="26">
        <f t="shared" si="4"/>
        <v>0</v>
      </c>
      <c r="AA33" s="5"/>
      <c r="AB33" s="4" t="s">
        <v>36</v>
      </c>
      <c r="AC33" s="8"/>
      <c r="AD33" s="4" t="s">
        <v>62</v>
      </c>
      <c r="AE33" s="8"/>
    </row>
    <row r="34" spans="1:37" x14ac:dyDescent="0.2">
      <c r="A34" s="71">
        <v>42820.704151875005</v>
      </c>
      <c r="B34" s="72">
        <v>11</v>
      </c>
      <c r="C34" s="73" t="s">
        <v>20</v>
      </c>
      <c r="D34" s="73" t="s">
        <v>56</v>
      </c>
      <c r="E34" s="37" t="s">
        <v>120</v>
      </c>
      <c r="F34" s="7" t="s">
        <v>22</v>
      </c>
      <c r="G34" s="4" t="s">
        <v>39</v>
      </c>
      <c r="H34" s="4" t="s">
        <v>66</v>
      </c>
      <c r="I34" s="7" t="s">
        <v>25</v>
      </c>
      <c r="J34" s="8"/>
      <c r="K34" s="38">
        <v>2</v>
      </c>
      <c r="L34" s="4">
        <v>4</v>
      </c>
      <c r="M34" s="74">
        <f t="shared" si="1"/>
        <v>0.5</v>
      </c>
      <c r="N34" s="8"/>
      <c r="O34" s="7" t="s">
        <v>22</v>
      </c>
      <c r="P34" s="7" t="s">
        <v>23</v>
      </c>
      <c r="Q34" s="7" t="s">
        <v>46</v>
      </c>
      <c r="R34" s="7" t="s">
        <v>25</v>
      </c>
      <c r="S34" s="8"/>
      <c r="T34" s="38">
        <v>4</v>
      </c>
      <c r="U34" s="38">
        <v>4</v>
      </c>
      <c r="V34" s="74">
        <f t="shared" si="0"/>
        <v>1</v>
      </c>
      <c r="W34" s="5"/>
      <c r="X34" s="91">
        <f t="shared" si="2"/>
        <v>0.5</v>
      </c>
      <c r="Y34" s="91">
        <f t="shared" si="3"/>
        <v>1</v>
      </c>
      <c r="Z34" s="26">
        <f t="shared" si="4"/>
        <v>0.5</v>
      </c>
      <c r="AA34" s="5"/>
      <c r="AB34" s="4" t="s">
        <v>36</v>
      </c>
      <c r="AC34" s="8"/>
      <c r="AD34" s="4" t="s">
        <v>37</v>
      </c>
      <c r="AE34" s="8"/>
    </row>
    <row r="35" spans="1:37" x14ac:dyDescent="0.2">
      <c r="A35" s="71">
        <v>42835.550536400464</v>
      </c>
      <c r="B35" s="72">
        <v>20</v>
      </c>
      <c r="C35" s="73" t="s">
        <v>20</v>
      </c>
      <c r="D35" s="73" t="s">
        <v>21</v>
      </c>
      <c r="E35" s="37" t="s">
        <v>124</v>
      </c>
      <c r="F35" s="7" t="s">
        <v>22</v>
      </c>
      <c r="G35" s="7" t="s">
        <v>23</v>
      </c>
      <c r="H35" s="7" t="s">
        <v>46</v>
      </c>
      <c r="I35" s="7" t="s">
        <v>25</v>
      </c>
      <c r="J35" s="8"/>
      <c r="K35" s="38">
        <v>4</v>
      </c>
      <c r="L35" s="4">
        <v>4</v>
      </c>
      <c r="M35" s="74">
        <f t="shared" si="1"/>
        <v>1</v>
      </c>
      <c r="N35" s="8"/>
      <c r="O35" s="7" t="s">
        <v>22</v>
      </c>
      <c r="P35" s="7" t="s">
        <v>23</v>
      </c>
      <c r="Q35" s="7" t="s">
        <v>46</v>
      </c>
      <c r="R35" s="7" t="s">
        <v>25</v>
      </c>
      <c r="S35" s="8"/>
      <c r="T35" s="38">
        <v>4</v>
      </c>
      <c r="U35" s="38">
        <v>4</v>
      </c>
      <c r="V35" s="74">
        <f t="shared" si="0"/>
        <v>1</v>
      </c>
      <c r="W35" s="5"/>
      <c r="X35" s="91">
        <f t="shared" si="2"/>
        <v>1</v>
      </c>
      <c r="Y35" s="91">
        <f t="shared" si="3"/>
        <v>1</v>
      </c>
      <c r="Z35" s="26">
        <f t="shared" si="4"/>
        <v>0</v>
      </c>
      <c r="AA35" s="5"/>
      <c r="AB35" s="4" t="s">
        <v>36</v>
      </c>
      <c r="AC35" s="8"/>
      <c r="AD35" s="4" t="s">
        <v>62</v>
      </c>
      <c r="AE35" s="8"/>
      <c r="AK35" s="98" t="s">
        <v>164</v>
      </c>
    </row>
    <row r="36" spans="1:37" x14ac:dyDescent="0.2">
      <c r="A36" s="71">
        <v>42835.601585428245</v>
      </c>
      <c r="B36" s="72">
        <v>4</v>
      </c>
      <c r="C36" s="73" t="s">
        <v>20</v>
      </c>
      <c r="D36" s="73" t="s">
        <v>21</v>
      </c>
      <c r="E36" s="37" t="s">
        <v>116</v>
      </c>
      <c r="F36" s="4" t="s">
        <v>45</v>
      </c>
      <c r="G36" s="7" t="s">
        <v>23</v>
      </c>
      <c r="H36" s="4" t="s">
        <v>40</v>
      </c>
      <c r="I36" s="4" t="s">
        <v>51</v>
      </c>
      <c r="J36" s="8"/>
      <c r="K36" s="38">
        <v>1</v>
      </c>
      <c r="L36" s="4">
        <v>4</v>
      </c>
      <c r="M36" s="74">
        <f t="shared" si="1"/>
        <v>0.25</v>
      </c>
      <c r="N36" s="8"/>
      <c r="O36" s="7" t="s">
        <v>22</v>
      </c>
      <c r="P36" s="2" t="s">
        <v>39</v>
      </c>
      <c r="Q36" s="7" t="s">
        <v>46</v>
      </c>
      <c r="R36" s="2" t="s">
        <v>51</v>
      </c>
      <c r="S36" s="8"/>
      <c r="T36" s="38">
        <v>2</v>
      </c>
      <c r="U36" s="38">
        <v>4</v>
      </c>
      <c r="V36" s="74">
        <f t="shared" si="0"/>
        <v>0.5</v>
      </c>
      <c r="W36" s="5"/>
      <c r="X36" s="91">
        <f t="shared" si="2"/>
        <v>0.25</v>
      </c>
      <c r="Y36" s="91">
        <f t="shared" si="3"/>
        <v>0.5</v>
      </c>
      <c r="Z36" s="26">
        <f t="shared" si="4"/>
        <v>0.25</v>
      </c>
      <c r="AA36" s="5"/>
      <c r="AB36" s="4" t="s">
        <v>36</v>
      </c>
      <c r="AC36" s="8"/>
      <c r="AD36" s="4" t="s">
        <v>37</v>
      </c>
      <c r="AE36" s="8"/>
    </row>
    <row r="37" spans="1:37" x14ac:dyDescent="0.2">
      <c r="A37" s="71">
        <v>42835.721539409722</v>
      </c>
      <c r="B37" s="72">
        <v>12</v>
      </c>
      <c r="C37" s="73" t="s">
        <v>20</v>
      </c>
      <c r="D37" s="73" t="s">
        <v>21</v>
      </c>
      <c r="E37" s="37" t="s">
        <v>122</v>
      </c>
      <c r="F37" s="7" t="s">
        <v>22</v>
      </c>
      <c r="G37" s="7" t="s">
        <v>23</v>
      </c>
      <c r="H37" s="4" t="s">
        <v>40</v>
      </c>
      <c r="I37" s="4" t="s">
        <v>51</v>
      </c>
      <c r="J37" s="8"/>
      <c r="K37" s="38">
        <v>2</v>
      </c>
      <c r="L37" s="4">
        <v>4</v>
      </c>
      <c r="M37" s="74">
        <f t="shared" si="1"/>
        <v>0.5</v>
      </c>
      <c r="N37" s="8"/>
      <c r="O37" s="7" t="s">
        <v>22</v>
      </c>
      <c r="P37" s="2" t="s">
        <v>60</v>
      </c>
      <c r="Q37" s="2" t="s">
        <v>40</v>
      </c>
      <c r="R37" s="7" t="s">
        <v>25</v>
      </c>
      <c r="S37" s="8"/>
      <c r="T37" s="38">
        <v>2</v>
      </c>
      <c r="U37" s="38">
        <v>4</v>
      </c>
      <c r="V37" s="74">
        <f t="shared" si="0"/>
        <v>0.5</v>
      </c>
      <c r="W37" s="5"/>
      <c r="X37" s="91">
        <f t="shared" si="2"/>
        <v>0.5</v>
      </c>
      <c r="Y37" s="91">
        <f t="shared" si="3"/>
        <v>0.5</v>
      </c>
      <c r="Z37" s="26">
        <f t="shared" si="4"/>
        <v>0</v>
      </c>
      <c r="AA37" s="5"/>
      <c r="AB37" s="4" t="s">
        <v>36</v>
      </c>
      <c r="AC37" s="8"/>
      <c r="AD37" s="4" t="s">
        <v>37</v>
      </c>
      <c r="AE37" s="8"/>
    </row>
    <row r="38" spans="1:37" x14ac:dyDescent="0.2">
      <c r="A38" s="17"/>
      <c r="B38" s="18"/>
      <c r="C38" s="16"/>
      <c r="D38" s="16"/>
      <c r="E38" s="36" t="s">
        <v>125</v>
      </c>
      <c r="F38" s="16"/>
      <c r="G38" s="16"/>
      <c r="H38" s="16"/>
      <c r="I38" s="16"/>
      <c r="J38" s="15"/>
      <c r="K38" s="46">
        <f>AVERAGE(K28:K37)</f>
        <v>2</v>
      </c>
      <c r="L38" s="46"/>
      <c r="M38" s="85">
        <f>AVERAGE(M28:M37)</f>
        <v>0.5</v>
      </c>
      <c r="N38" s="15"/>
      <c r="O38" s="16"/>
      <c r="P38" s="16"/>
      <c r="Q38" s="16"/>
      <c r="R38" s="16"/>
      <c r="S38" s="15"/>
      <c r="T38" s="46">
        <f>AVERAGE(T28:T37)</f>
        <v>2.8</v>
      </c>
      <c r="U38" s="46"/>
      <c r="V38" s="77">
        <f>AVERAGE(V28:V37)</f>
        <v>0.7</v>
      </c>
      <c r="W38" s="5"/>
      <c r="X38" s="93">
        <f t="shared" si="2"/>
        <v>0.5</v>
      </c>
      <c r="Y38" s="93">
        <f t="shared" si="3"/>
        <v>0.7</v>
      </c>
      <c r="Z38" s="43">
        <f>AVERAGE(Z28:Z37)</f>
        <v>0.2</v>
      </c>
      <c r="AA38" s="16"/>
      <c r="AB38" s="15"/>
      <c r="AC38" s="8"/>
      <c r="AD38" s="15"/>
      <c r="AE38" s="8"/>
    </row>
    <row r="39" spans="1:37" x14ac:dyDescent="0.2">
      <c r="A39" s="5"/>
      <c r="B39" s="5"/>
      <c r="C39" s="5"/>
      <c r="D39" s="5"/>
      <c r="E39" s="36" t="s">
        <v>125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76"/>
      <c r="W39" s="5"/>
      <c r="X39" s="92"/>
      <c r="Y39" s="92"/>
      <c r="Z39" s="76"/>
      <c r="AA39" s="8"/>
      <c r="AB39" s="8"/>
      <c r="AC39" s="8"/>
      <c r="AD39" s="8"/>
      <c r="AE39" s="8"/>
    </row>
    <row r="40" spans="1:37" x14ac:dyDescent="0.2">
      <c r="A40" s="5"/>
      <c r="B40" s="5"/>
      <c r="C40" s="5"/>
      <c r="D40" s="5"/>
      <c r="E40" s="36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76"/>
      <c r="W40" s="5"/>
      <c r="X40" s="92"/>
      <c r="Y40" s="92"/>
      <c r="Z40" s="76"/>
      <c r="AA40" s="8"/>
      <c r="AB40" s="8"/>
      <c r="AC40" s="8"/>
      <c r="AD40" s="8"/>
      <c r="AE40" s="8"/>
    </row>
    <row r="41" spans="1:37" x14ac:dyDescent="0.2">
      <c r="A41" s="5"/>
      <c r="B41" s="5"/>
      <c r="C41" s="5"/>
      <c r="D41" s="5"/>
      <c r="E41" s="3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76"/>
      <c r="W41" s="5"/>
      <c r="X41" s="92"/>
      <c r="Y41" s="92"/>
      <c r="Z41" s="76"/>
      <c r="AA41" s="8"/>
      <c r="AB41" s="8"/>
      <c r="AC41" s="8"/>
      <c r="AD41" s="8"/>
      <c r="AE41" s="8"/>
    </row>
    <row r="42" spans="1:37" x14ac:dyDescent="0.2">
      <c r="A42" s="5"/>
      <c r="B42" s="5"/>
      <c r="C42" s="5"/>
      <c r="D42" s="5"/>
      <c r="E42" s="3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76"/>
      <c r="W42" s="5"/>
      <c r="X42" s="92"/>
      <c r="Y42" s="92"/>
      <c r="Z42" s="76"/>
      <c r="AA42" s="8"/>
      <c r="AB42" s="8"/>
      <c r="AC42" s="8"/>
      <c r="AD42" s="8"/>
      <c r="AE42" s="8"/>
    </row>
    <row r="43" spans="1:37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76"/>
      <c r="W43" s="8"/>
      <c r="X43" s="92"/>
      <c r="Y43" s="92"/>
      <c r="Z43" s="76"/>
      <c r="AA43" s="8"/>
      <c r="AB43" s="8"/>
      <c r="AC43" s="8"/>
      <c r="AD43" s="8"/>
      <c r="AE43" s="8"/>
    </row>
    <row r="44" spans="1:37" ht="18" x14ac:dyDescent="0.25">
      <c r="A44" s="80" t="s">
        <v>141</v>
      </c>
      <c r="B44" s="80" t="s">
        <v>141</v>
      </c>
      <c r="C44" s="80" t="s">
        <v>141</v>
      </c>
      <c r="D44" s="80" t="s">
        <v>141</v>
      </c>
      <c r="E44" s="80" t="s">
        <v>141</v>
      </c>
      <c r="F44" s="80" t="s">
        <v>141</v>
      </c>
      <c r="G44" s="80" t="s">
        <v>141</v>
      </c>
      <c r="H44" s="80" t="s">
        <v>141</v>
      </c>
      <c r="I44" s="80" t="s">
        <v>141</v>
      </c>
      <c r="J44" s="80" t="s">
        <v>141</v>
      </c>
      <c r="K44" s="80" t="s">
        <v>141</v>
      </c>
      <c r="L44" s="80"/>
      <c r="M44" s="80"/>
      <c r="N44" s="80" t="s">
        <v>141</v>
      </c>
      <c r="O44" s="80" t="s">
        <v>141</v>
      </c>
      <c r="P44" s="80" t="s">
        <v>141</v>
      </c>
      <c r="Q44" s="80" t="s">
        <v>141</v>
      </c>
      <c r="R44" s="80" t="s">
        <v>141</v>
      </c>
      <c r="S44" s="80" t="s">
        <v>141</v>
      </c>
      <c r="T44" s="80" t="s">
        <v>141</v>
      </c>
      <c r="U44" s="80"/>
      <c r="V44" s="83"/>
      <c r="W44" s="80" t="s">
        <v>141</v>
      </c>
      <c r="X44" s="80" t="s">
        <v>141</v>
      </c>
      <c r="Y44" s="80" t="s">
        <v>141</v>
      </c>
      <c r="Z44" s="83" t="s">
        <v>141</v>
      </c>
      <c r="AA44" s="80" t="s">
        <v>141</v>
      </c>
      <c r="AB44" s="80" t="s">
        <v>141</v>
      </c>
      <c r="AC44" s="80" t="s">
        <v>141</v>
      </c>
      <c r="AD44" s="80" t="s">
        <v>141</v>
      </c>
      <c r="AE44" s="80" t="s">
        <v>141</v>
      </c>
    </row>
    <row r="45" spans="1:37" ht="15" x14ac:dyDescent="0.2">
      <c r="A45" s="79"/>
      <c r="B45" s="79"/>
      <c r="C45" s="79"/>
      <c r="D45" s="79"/>
      <c r="E45" s="79"/>
      <c r="F45" s="81" t="s">
        <v>8</v>
      </c>
      <c r="G45" s="81" t="s">
        <v>9</v>
      </c>
      <c r="H45" s="81" t="s">
        <v>10</v>
      </c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84"/>
      <c r="W45" s="79"/>
      <c r="X45" s="79"/>
      <c r="Y45" s="79"/>
      <c r="Z45" s="84"/>
      <c r="AA45" s="79"/>
      <c r="AB45" s="79"/>
      <c r="AC45" s="79"/>
      <c r="AD45" s="79"/>
      <c r="AE45" s="79"/>
    </row>
    <row r="46" spans="1:37" x14ac:dyDescent="0.2">
      <c r="A46" s="71">
        <v>42791.736947997684</v>
      </c>
      <c r="B46" s="72">
        <v>10</v>
      </c>
      <c r="C46" s="73" t="s">
        <v>38</v>
      </c>
      <c r="D46" s="73" t="s">
        <v>80</v>
      </c>
      <c r="E46" s="5"/>
      <c r="F46" s="7" t="s">
        <v>34</v>
      </c>
      <c r="G46" s="4" t="s">
        <v>95</v>
      </c>
      <c r="H46" s="4" t="s">
        <v>74</v>
      </c>
      <c r="I46" s="5"/>
      <c r="J46" s="5"/>
      <c r="K46" s="4">
        <v>1</v>
      </c>
      <c r="L46" s="4">
        <v>3</v>
      </c>
      <c r="M46" s="74">
        <f t="shared" si="1"/>
        <v>0.33333333333333331</v>
      </c>
      <c r="N46" s="19"/>
      <c r="O46" s="10" t="s">
        <v>34</v>
      </c>
      <c r="P46" s="1" t="s">
        <v>52</v>
      </c>
      <c r="Q46" s="1" t="s">
        <v>41</v>
      </c>
      <c r="R46" s="11"/>
      <c r="S46" s="11"/>
      <c r="T46" s="4">
        <v>1</v>
      </c>
      <c r="U46" s="4">
        <v>3</v>
      </c>
      <c r="V46" s="74">
        <f>T46/U46</f>
        <v>0.33333333333333331</v>
      </c>
      <c r="W46" s="5"/>
      <c r="X46" s="91">
        <f t="shared" si="2"/>
        <v>0.33333333333333331</v>
      </c>
      <c r="Y46" s="91">
        <f t="shared" si="3"/>
        <v>0.33333333333333331</v>
      </c>
      <c r="Z46" s="26">
        <f>Y46-X46</f>
        <v>0</v>
      </c>
      <c r="AA46" s="11"/>
      <c r="AB46" s="25" t="s">
        <v>99</v>
      </c>
      <c r="AC46" s="8"/>
      <c r="AD46" s="25" t="s">
        <v>37</v>
      </c>
      <c r="AE46" s="8"/>
    </row>
    <row r="47" spans="1:37" x14ac:dyDescent="0.2">
      <c r="A47" s="71">
        <v>42799.004144351857</v>
      </c>
      <c r="B47" s="72">
        <v>8</v>
      </c>
      <c r="C47" s="73" t="s">
        <v>20</v>
      </c>
      <c r="D47" s="73" t="s">
        <v>21</v>
      </c>
      <c r="E47" s="37" t="s">
        <v>116</v>
      </c>
      <c r="F47" s="7" t="s">
        <v>34</v>
      </c>
      <c r="G47" s="4" t="s">
        <v>52</v>
      </c>
      <c r="H47" s="4" t="s">
        <v>74</v>
      </c>
      <c r="I47" s="5"/>
      <c r="J47" s="5"/>
      <c r="K47" s="4">
        <v>1</v>
      </c>
      <c r="L47" s="4">
        <v>3</v>
      </c>
      <c r="M47" s="74">
        <f t="shared" si="1"/>
        <v>0.33333333333333331</v>
      </c>
      <c r="N47" s="5"/>
      <c r="O47" s="9" t="s">
        <v>34</v>
      </c>
      <c r="P47" s="2" t="s">
        <v>52</v>
      </c>
      <c r="Q47" s="2" t="s">
        <v>74</v>
      </c>
      <c r="R47" s="5"/>
      <c r="S47" s="5"/>
      <c r="T47" s="4">
        <v>1</v>
      </c>
      <c r="U47" s="4">
        <v>3</v>
      </c>
      <c r="V47" s="74">
        <f t="shared" ref="V47:V113" si="5">T47/U47</f>
        <v>0.33333333333333331</v>
      </c>
      <c r="W47" s="5"/>
      <c r="X47" s="91">
        <f t="shared" si="2"/>
        <v>0.33333333333333331</v>
      </c>
      <c r="Y47" s="91">
        <f t="shared" si="3"/>
        <v>0.33333333333333331</v>
      </c>
      <c r="Z47" s="26">
        <f t="shared" ref="Z47:Z67" si="6">Y47-X47</f>
        <v>0</v>
      </c>
      <c r="AA47" s="5"/>
      <c r="AB47" s="6" t="s">
        <v>99</v>
      </c>
      <c r="AC47" s="8"/>
      <c r="AD47" s="6" t="s">
        <v>37</v>
      </c>
      <c r="AE47" s="8"/>
    </row>
    <row r="48" spans="1:37" x14ac:dyDescent="0.2">
      <c r="A48" s="71">
        <v>42812.668574467592</v>
      </c>
      <c r="B48" s="72">
        <v>10</v>
      </c>
      <c r="C48" s="73" t="s">
        <v>38</v>
      </c>
      <c r="D48" s="73" t="s">
        <v>21</v>
      </c>
      <c r="E48" s="37" t="s">
        <v>117</v>
      </c>
      <c r="F48" s="7" t="s">
        <v>34</v>
      </c>
      <c r="G48" s="4" t="s">
        <v>52</v>
      </c>
      <c r="H48" s="4" t="s">
        <v>74</v>
      </c>
      <c r="I48" s="5"/>
      <c r="J48" s="5"/>
      <c r="K48" s="4">
        <v>1</v>
      </c>
      <c r="L48" s="4">
        <v>3</v>
      </c>
      <c r="M48" s="74">
        <f t="shared" si="1"/>
        <v>0.33333333333333331</v>
      </c>
      <c r="N48" s="5"/>
      <c r="O48" s="2" t="s">
        <v>67</v>
      </c>
      <c r="P48" s="9" t="s">
        <v>27</v>
      </c>
      <c r="Q48" s="9" t="s">
        <v>28</v>
      </c>
      <c r="R48" s="5"/>
      <c r="S48" s="5"/>
      <c r="T48" s="4">
        <v>2</v>
      </c>
      <c r="U48" s="4">
        <v>3</v>
      </c>
      <c r="V48" s="74">
        <f t="shared" si="5"/>
        <v>0.66666666666666663</v>
      </c>
      <c r="W48" s="5"/>
      <c r="X48" s="91">
        <f t="shared" si="2"/>
        <v>0.33333333333333331</v>
      </c>
      <c r="Y48" s="91">
        <f t="shared" si="3"/>
        <v>0.66666666666666663</v>
      </c>
      <c r="Z48" s="26">
        <f t="shared" si="6"/>
        <v>0.33333333333333331</v>
      </c>
      <c r="AA48" s="5"/>
      <c r="AB48" s="6" t="s">
        <v>99</v>
      </c>
      <c r="AC48" s="8"/>
      <c r="AD48" s="6" t="s">
        <v>37</v>
      </c>
      <c r="AE48" s="8"/>
    </row>
    <row r="49" spans="1:31" x14ac:dyDescent="0.2">
      <c r="A49" s="71">
        <v>42812.686441180558</v>
      </c>
      <c r="B49" s="72">
        <v>10</v>
      </c>
      <c r="C49" s="73" t="s">
        <v>38</v>
      </c>
      <c r="D49" s="73" t="s">
        <v>21</v>
      </c>
      <c r="E49" s="37" t="s">
        <v>118</v>
      </c>
      <c r="F49" s="7" t="s">
        <v>34</v>
      </c>
      <c r="G49" s="4" t="s">
        <v>57</v>
      </c>
      <c r="H49" s="7" t="s">
        <v>71</v>
      </c>
      <c r="I49" s="5"/>
      <c r="J49" s="5"/>
      <c r="K49" s="4">
        <v>2</v>
      </c>
      <c r="L49" s="4">
        <v>3</v>
      </c>
      <c r="M49" s="74">
        <f t="shared" si="1"/>
        <v>0.66666666666666663</v>
      </c>
      <c r="N49" s="5"/>
      <c r="O49" s="2" t="s">
        <v>67</v>
      </c>
      <c r="P49" s="9" t="s">
        <v>27</v>
      </c>
      <c r="Q49" s="9" t="s">
        <v>28</v>
      </c>
      <c r="R49" s="5"/>
      <c r="S49" s="5"/>
      <c r="T49" s="4">
        <v>2</v>
      </c>
      <c r="U49" s="4">
        <v>3</v>
      </c>
      <c r="V49" s="74">
        <f t="shared" si="5"/>
        <v>0.66666666666666663</v>
      </c>
      <c r="W49" s="5"/>
      <c r="X49" s="91">
        <f t="shared" si="2"/>
        <v>0.66666666666666663</v>
      </c>
      <c r="Y49" s="91">
        <f t="shared" si="3"/>
        <v>0.66666666666666663</v>
      </c>
      <c r="Z49" s="26">
        <f t="shared" si="6"/>
        <v>0</v>
      </c>
      <c r="AA49" s="5"/>
      <c r="AB49" s="6" t="s">
        <v>99</v>
      </c>
      <c r="AC49" s="8"/>
      <c r="AD49" s="6" t="s">
        <v>62</v>
      </c>
      <c r="AE49" s="8"/>
    </row>
    <row r="50" spans="1:31" x14ac:dyDescent="0.2">
      <c r="A50" s="71">
        <v>42816.832169837959</v>
      </c>
      <c r="B50" s="72">
        <v>16</v>
      </c>
      <c r="C50" s="73" t="s">
        <v>20</v>
      </c>
      <c r="D50" s="73" t="s">
        <v>21</v>
      </c>
      <c r="E50" s="35"/>
      <c r="F50" s="7" t="s">
        <v>34</v>
      </c>
      <c r="G50" s="4" t="s">
        <v>52</v>
      </c>
      <c r="H50" s="7" t="s">
        <v>71</v>
      </c>
      <c r="I50" s="5"/>
      <c r="J50" s="5"/>
      <c r="K50" s="4">
        <v>2</v>
      </c>
      <c r="L50" s="4">
        <v>3</v>
      </c>
      <c r="M50" s="74">
        <f t="shared" si="1"/>
        <v>0.66666666666666663</v>
      </c>
      <c r="N50" s="5"/>
      <c r="O50" s="9" t="s">
        <v>34</v>
      </c>
      <c r="P50" s="2" t="s">
        <v>52</v>
      </c>
      <c r="Q50" s="9" t="s">
        <v>28</v>
      </c>
      <c r="R50" s="5"/>
      <c r="S50" s="5"/>
      <c r="T50" s="4">
        <v>2</v>
      </c>
      <c r="U50" s="4">
        <v>3</v>
      </c>
      <c r="V50" s="74">
        <f t="shared" si="5"/>
        <v>0.66666666666666663</v>
      </c>
      <c r="W50" s="5"/>
      <c r="X50" s="91">
        <f t="shared" si="2"/>
        <v>0.66666666666666663</v>
      </c>
      <c r="Y50" s="91">
        <f t="shared" si="3"/>
        <v>0.66666666666666663</v>
      </c>
      <c r="Z50" s="26">
        <f t="shared" si="6"/>
        <v>0</v>
      </c>
      <c r="AA50" s="41"/>
      <c r="AB50" s="6" t="s">
        <v>99</v>
      </c>
      <c r="AC50" s="8"/>
      <c r="AD50" s="6" t="s">
        <v>62</v>
      </c>
      <c r="AE50" s="8"/>
    </row>
    <row r="51" spans="1:31" x14ac:dyDescent="0.2">
      <c r="A51" s="71">
        <v>42820.654203067126</v>
      </c>
      <c r="B51" s="72">
        <v>20</v>
      </c>
      <c r="C51" s="73" t="s">
        <v>20</v>
      </c>
      <c r="D51" s="73" t="s">
        <v>21</v>
      </c>
      <c r="E51" s="5"/>
      <c r="F51" s="7" t="s">
        <v>34</v>
      </c>
      <c r="G51" s="7" t="s">
        <v>27</v>
      </c>
      <c r="H51" s="7" t="s">
        <v>71</v>
      </c>
      <c r="I51" s="5"/>
      <c r="J51" s="5"/>
      <c r="K51" s="4">
        <v>3</v>
      </c>
      <c r="L51" s="4">
        <v>3</v>
      </c>
      <c r="M51" s="74">
        <f t="shared" si="1"/>
        <v>1</v>
      </c>
      <c r="N51" s="5"/>
      <c r="O51" s="9" t="s">
        <v>34</v>
      </c>
      <c r="P51" s="9" t="s">
        <v>27</v>
      </c>
      <c r="Q51" s="9" t="s">
        <v>28</v>
      </c>
      <c r="R51" s="5"/>
      <c r="S51" s="5"/>
      <c r="T51" s="4">
        <v>3</v>
      </c>
      <c r="U51" s="4">
        <v>3</v>
      </c>
      <c r="V51" s="74">
        <f t="shared" si="5"/>
        <v>1</v>
      </c>
      <c r="W51" s="5"/>
      <c r="X51" s="91">
        <f t="shared" si="2"/>
        <v>1</v>
      </c>
      <c r="Y51" s="91">
        <f t="shared" si="3"/>
        <v>1</v>
      </c>
      <c r="Z51" s="26">
        <f t="shared" si="6"/>
        <v>0</v>
      </c>
      <c r="AA51" s="5"/>
      <c r="AB51" s="6" t="s">
        <v>99</v>
      </c>
      <c r="AC51" s="8"/>
      <c r="AD51" s="6" t="s">
        <v>62</v>
      </c>
      <c r="AE51" s="8"/>
    </row>
    <row r="52" spans="1:31" x14ac:dyDescent="0.2">
      <c r="A52" s="71">
        <v>42820.665434756942</v>
      </c>
      <c r="B52" s="72">
        <v>13</v>
      </c>
      <c r="C52" s="73" t="s">
        <v>20</v>
      </c>
      <c r="D52" s="73" t="s">
        <v>21</v>
      </c>
      <c r="E52" s="5"/>
      <c r="F52" s="7" t="s">
        <v>34</v>
      </c>
      <c r="G52" s="4" t="s">
        <v>52</v>
      </c>
      <c r="H52" s="7" t="s">
        <v>71</v>
      </c>
      <c r="I52" s="5"/>
      <c r="J52" s="5"/>
      <c r="K52" s="4">
        <v>2</v>
      </c>
      <c r="L52" s="4">
        <v>3</v>
      </c>
      <c r="M52" s="74">
        <f t="shared" si="1"/>
        <v>0.66666666666666663</v>
      </c>
      <c r="N52" s="5"/>
      <c r="O52" s="2" t="s">
        <v>26</v>
      </c>
      <c r="P52" s="9" t="s">
        <v>27</v>
      </c>
      <c r="Q52" s="2" t="s">
        <v>74</v>
      </c>
      <c r="R52" s="5"/>
      <c r="S52" s="5"/>
      <c r="T52" s="4">
        <v>1</v>
      </c>
      <c r="U52" s="4">
        <v>3</v>
      </c>
      <c r="V52" s="74">
        <f t="shared" si="5"/>
        <v>0.33333333333333331</v>
      </c>
      <c r="W52" s="5"/>
      <c r="X52" s="91">
        <f t="shared" si="2"/>
        <v>0.66666666666666663</v>
      </c>
      <c r="Y52" s="91">
        <f t="shared" si="3"/>
        <v>0.33333333333333331</v>
      </c>
      <c r="Z52" s="26">
        <f t="shared" si="6"/>
        <v>-0.33333333333333331</v>
      </c>
      <c r="AA52" s="5"/>
      <c r="AB52" s="6" t="s">
        <v>99</v>
      </c>
      <c r="AC52" s="8"/>
      <c r="AD52" s="6" t="s">
        <v>62</v>
      </c>
      <c r="AE52" s="8"/>
    </row>
    <row r="53" spans="1:31" x14ac:dyDescent="0.2">
      <c r="A53" s="71">
        <v>42820.922412337968</v>
      </c>
      <c r="B53" s="72">
        <v>13</v>
      </c>
      <c r="C53" s="73" t="s">
        <v>20</v>
      </c>
      <c r="D53" s="73" t="s">
        <v>21</v>
      </c>
      <c r="E53" s="5"/>
      <c r="F53" s="7" t="s">
        <v>34</v>
      </c>
      <c r="G53" s="4" t="s">
        <v>95</v>
      </c>
      <c r="H53" s="7" t="s">
        <v>71</v>
      </c>
      <c r="I53" s="5"/>
      <c r="J53" s="5"/>
      <c r="K53" s="4">
        <v>2</v>
      </c>
      <c r="L53" s="4">
        <v>3</v>
      </c>
      <c r="M53" s="74">
        <f t="shared" si="1"/>
        <v>0.66666666666666663</v>
      </c>
      <c r="N53" s="5"/>
      <c r="O53" s="9" t="s">
        <v>34</v>
      </c>
      <c r="P53" s="9" t="s">
        <v>27</v>
      </c>
      <c r="Q53" s="2" t="s">
        <v>41</v>
      </c>
      <c r="R53" s="5"/>
      <c r="S53" s="5"/>
      <c r="T53" s="4">
        <v>2</v>
      </c>
      <c r="U53" s="4">
        <v>3</v>
      </c>
      <c r="V53" s="74">
        <f t="shared" si="5"/>
        <v>0.66666666666666663</v>
      </c>
      <c r="W53" s="5"/>
      <c r="X53" s="91">
        <f t="shared" si="2"/>
        <v>0.66666666666666663</v>
      </c>
      <c r="Y53" s="91">
        <f t="shared" si="3"/>
        <v>0.66666666666666663</v>
      </c>
      <c r="Z53" s="26">
        <f t="shared" si="6"/>
        <v>0</v>
      </c>
      <c r="AA53" s="5"/>
      <c r="AB53" s="6" t="s">
        <v>99</v>
      </c>
      <c r="AC53" s="8"/>
      <c r="AD53" s="6" t="s">
        <v>37</v>
      </c>
      <c r="AE53" s="8"/>
    </row>
    <row r="54" spans="1:31" x14ac:dyDescent="0.2">
      <c r="A54" s="71">
        <v>42827.856406446765</v>
      </c>
      <c r="B54" s="72">
        <v>8</v>
      </c>
      <c r="C54" s="73" t="s">
        <v>20</v>
      </c>
      <c r="D54" s="73" t="s">
        <v>21</v>
      </c>
      <c r="E54" s="5"/>
      <c r="F54" s="7" t="s">
        <v>34</v>
      </c>
      <c r="G54" s="4" t="s">
        <v>57</v>
      </c>
      <c r="H54" s="4" t="s">
        <v>74</v>
      </c>
      <c r="I54" s="5"/>
      <c r="J54" s="5"/>
      <c r="K54" s="4">
        <v>1</v>
      </c>
      <c r="L54" s="4">
        <v>3</v>
      </c>
      <c r="M54" s="74">
        <f t="shared" si="1"/>
        <v>0.33333333333333331</v>
      </c>
      <c r="N54" s="5"/>
      <c r="O54" s="2" t="s">
        <v>26</v>
      </c>
      <c r="P54" s="9" t="s">
        <v>27</v>
      </c>
      <c r="Q54" s="2" t="s">
        <v>74</v>
      </c>
      <c r="R54" s="5"/>
      <c r="S54" s="5"/>
      <c r="T54" s="4">
        <v>1</v>
      </c>
      <c r="U54" s="4">
        <v>3</v>
      </c>
      <c r="V54" s="74">
        <f t="shared" si="5"/>
        <v>0.33333333333333331</v>
      </c>
      <c r="W54" s="5"/>
      <c r="X54" s="91">
        <f t="shared" si="2"/>
        <v>0.33333333333333331</v>
      </c>
      <c r="Y54" s="91">
        <f t="shared" si="3"/>
        <v>0.33333333333333331</v>
      </c>
      <c r="Z54" s="26">
        <f t="shared" si="6"/>
        <v>0</v>
      </c>
      <c r="AA54" s="5"/>
      <c r="AB54" s="6" t="s">
        <v>99</v>
      </c>
      <c r="AC54" s="8"/>
      <c r="AD54" s="6" t="s">
        <v>37</v>
      </c>
      <c r="AE54" s="8"/>
    </row>
    <row r="55" spans="1:31" x14ac:dyDescent="0.2">
      <c r="A55" s="71">
        <v>42812.792291261576</v>
      </c>
      <c r="B55" s="72">
        <v>19</v>
      </c>
      <c r="C55" s="73" t="s">
        <v>20</v>
      </c>
      <c r="D55" s="73" t="s">
        <v>21</v>
      </c>
      <c r="E55" s="37"/>
      <c r="F55" s="9" t="s">
        <v>34</v>
      </c>
      <c r="G55" s="9" t="s">
        <v>27</v>
      </c>
      <c r="H55" s="9" t="s">
        <v>71</v>
      </c>
      <c r="I55" s="5"/>
      <c r="J55" s="5"/>
      <c r="K55" s="4">
        <v>3</v>
      </c>
      <c r="L55" s="4">
        <v>3</v>
      </c>
      <c r="M55" s="74">
        <f t="shared" si="1"/>
        <v>1</v>
      </c>
      <c r="N55" s="8"/>
      <c r="O55" s="7" t="s">
        <v>34</v>
      </c>
      <c r="P55" s="7" t="s">
        <v>27</v>
      </c>
      <c r="Q55" s="7" t="s">
        <v>28</v>
      </c>
      <c r="R55" s="5"/>
      <c r="S55" s="5"/>
      <c r="T55" s="4">
        <v>3</v>
      </c>
      <c r="U55" s="4">
        <v>3</v>
      </c>
      <c r="V55" s="74">
        <f t="shared" si="5"/>
        <v>1</v>
      </c>
      <c r="W55" s="5"/>
      <c r="X55" s="91">
        <f t="shared" si="2"/>
        <v>1</v>
      </c>
      <c r="Y55" s="91">
        <f t="shared" si="3"/>
        <v>1</v>
      </c>
      <c r="Z55" s="26">
        <f t="shared" si="6"/>
        <v>0</v>
      </c>
      <c r="AA55" s="8"/>
      <c r="AB55" s="6" t="s">
        <v>99</v>
      </c>
      <c r="AC55" s="8"/>
      <c r="AD55" s="4" t="s">
        <v>62</v>
      </c>
      <c r="AE55" s="8"/>
    </row>
    <row r="56" spans="1:31" x14ac:dyDescent="0.2">
      <c r="A56" s="16"/>
      <c r="B56" s="16"/>
      <c r="C56" s="16"/>
      <c r="D56" s="16"/>
      <c r="E56" s="16"/>
      <c r="F56" s="16"/>
      <c r="G56" s="16"/>
      <c r="H56" s="16"/>
      <c r="I56" s="5"/>
      <c r="J56" s="5"/>
      <c r="K56" s="16"/>
      <c r="L56" s="16"/>
      <c r="M56" s="45">
        <f>AVERAGE(M46:M55)</f>
        <v>0.59999999999999987</v>
      </c>
      <c r="N56" s="16"/>
      <c r="O56" s="16"/>
      <c r="P56" s="16"/>
      <c r="Q56" s="16"/>
      <c r="R56" s="5"/>
      <c r="S56" s="5"/>
      <c r="T56" s="16"/>
      <c r="U56" s="16"/>
      <c r="V56" s="75">
        <f>AVERAGE(V46:V55)</f>
        <v>0.6</v>
      </c>
      <c r="W56" s="5"/>
      <c r="X56" s="93">
        <f t="shared" si="2"/>
        <v>0.59999999999999987</v>
      </c>
      <c r="Y56" s="93">
        <f t="shared" si="3"/>
        <v>0.6</v>
      </c>
      <c r="Z56" s="43">
        <f t="shared" si="6"/>
        <v>0</v>
      </c>
      <c r="AA56" s="16"/>
      <c r="AB56" s="16"/>
      <c r="AC56" s="8"/>
      <c r="AD56" s="16"/>
      <c r="AE56" s="8"/>
    </row>
    <row r="57" spans="1:31" x14ac:dyDescent="0.2">
      <c r="A57" s="37"/>
      <c r="B57" s="37"/>
      <c r="C57" s="37"/>
      <c r="D57" s="37"/>
      <c r="E57" s="37"/>
      <c r="F57" s="8"/>
      <c r="G57" s="8"/>
      <c r="H57" s="8"/>
      <c r="I57" s="8"/>
      <c r="J57" s="5"/>
      <c r="K57" s="8"/>
      <c r="L57" s="5"/>
      <c r="M57" s="86"/>
      <c r="N57" s="8"/>
      <c r="O57" s="8"/>
      <c r="P57" s="8"/>
      <c r="Q57" s="8"/>
      <c r="R57" s="8"/>
      <c r="S57" s="5"/>
      <c r="T57" s="8"/>
      <c r="U57" s="8"/>
      <c r="V57" s="76"/>
      <c r="W57" s="5"/>
      <c r="X57" s="92"/>
      <c r="Y57" s="92"/>
      <c r="Z57" s="96">
        <f t="shared" si="6"/>
        <v>0</v>
      </c>
      <c r="AA57" s="5"/>
      <c r="AB57" s="8"/>
      <c r="AC57" s="8"/>
      <c r="AD57" s="8"/>
      <c r="AE57" s="8"/>
    </row>
    <row r="58" spans="1:31" x14ac:dyDescent="0.2">
      <c r="A58" s="71">
        <v>42791.665004513889</v>
      </c>
      <c r="B58" s="72">
        <v>13</v>
      </c>
      <c r="C58" s="73" t="s">
        <v>38</v>
      </c>
      <c r="D58" s="73" t="s">
        <v>21</v>
      </c>
      <c r="E58" s="37" t="s">
        <v>116</v>
      </c>
      <c r="F58" s="4" t="s">
        <v>26</v>
      </c>
      <c r="G58" s="9" t="s">
        <v>27</v>
      </c>
      <c r="H58" s="9" t="s">
        <v>28</v>
      </c>
      <c r="I58" s="5"/>
      <c r="J58" s="5"/>
      <c r="K58" s="4">
        <v>2</v>
      </c>
      <c r="L58" s="4">
        <v>3</v>
      </c>
      <c r="M58" s="74">
        <f t="shared" si="1"/>
        <v>0.66666666666666663</v>
      </c>
      <c r="N58" s="8"/>
      <c r="O58" s="1" t="s">
        <v>26</v>
      </c>
      <c r="P58" s="1" t="s">
        <v>52</v>
      </c>
      <c r="Q58" s="27" t="s">
        <v>28</v>
      </c>
      <c r="R58" s="11"/>
      <c r="S58" s="5"/>
      <c r="T58" s="4">
        <v>1</v>
      </c>
      <c r="U58" s="4">
        <v>3</v>
      </c>
      <c r="V58" s="74">
        <f t="shared" si="5"/>
        <v>0.33333333333333331</v>
      </c>
      <c r="W58" s="5"/>
      <c r="X58" s="91">
        <f t="shared" si="2"/>
        <v>0.66666666666666663</v>
      </c>
      <c r="Y58" s="91">
        <f t="shared" si="3"/>
        <v>0.33333333333333331</v>
      </c>
      <c r="Z58" s="26">
        <f t="shared" si="6"/>
        <v>-0.33333333333333331</v>
      </c>
      <c r="AA58" s="8"/>
      <c r="AB58" s="4" t="s">
        <v>79</v>
      </c>
      <c r="AC58" s="8"/>
      <c r="AD58" s="4" t="s">
        <v>37</v>
      </c>
      <c r="AE58" s="8"/>
    </row>
    <row r="59" spans="1:31" x14ac:dyDescent="0.2">
      <c r="A59" s="71">
        <v>42792.707949837961</v>
      </c>
      <c r="B59" s="72">
        <v>7</v>
      </c>
      <c r="C59" s="73" t="s">
        <v>20</v>
      </c>
      <c r="D59" s="73" t="s">
        <v>80</v>
      </c>
      <c r="E59" s="37" t="s">
        <v>119</v>
      </c>
      <c r="F59" s="9" t="s">
        <v>34</v>
      </c>
      <c r="G59" s="4" t="s">
        <v>52</v>
      </c>
      <c r="H59" s="9" t="s">
        <v>28</v>
      </c>
      <c r="I59" s="5"/>
      <c r="J59" s="5"/>
      <c r="K59" s="4">
        <v>2</v>
      </c>
      <c r="L59" s="4">
        <v>3</v>
      </c>
      <c r="M59" s="74">
        <f t="shared" si="1"/>
        <v>0.66666666666666663</v>
      </c>
      <c r="N59" s="8"/>
      <c r="O59" s="2" t="s">
        <v>47</v>
      </c>
      <c r="P59" s="2" t="s">
        <v>57</v>
      </c>
      <c r="Q59" s="7" t="s">
        <v>28</v>
      </c>
      <c r="R59" s="5"/>
      <c r="S59" s="5"/>
      <c r="T59" s="4">
        <v>1</v>
      </c>
      <c r="U59" s="4">
        <v>3</v>
      </c>
      <c r="V59" s="74">
        <f t="shared" si="5"/>
        <v>0.33333333333333331</v>
      </c>
      <c r="W59" s="5"/>
      <c r="X59" s="91">
        <f t="shared" si="2"/>
        <v>0.66666666666666663</v>
      </c>
      <c r="Y59" s="91">
        <f t="shared" si="3"/>
        <v>0.33333333333333331</v>
      </c>
      <c r="Z59" s="26">
        <f t="shared" si="6"/>
        <v>-0.33333333333333331</v>
      </c>
      <c r="AA59" s="8"/>
      <c r="AB59" s="4" t="s">
        <v>79</v>
      </c>
      <c r="AC59" s="8"/>
      <c r="AD59" s="4" t="s">
        <v>37</v>
      </c>
      <c r="AE59" s="8"/>
    </row>
    <row r="60" spans="1:31" x14ac:dyDescent="0.2">
      <c r="A60" s="71">
        <v>42792.758548680555</v>
      </c>
      <c r="B60" s="72">
        <v>13</v>
      </c>
      <c r="C60" s="73" t="s">
        <v>38</v>
      </c>
      <c r="D60" s="73" t="s">
        <v>21</v>
      </c>
      <c r="E60" s="37" t="s">
        <v>120</v>
      </c>
      <c r="F60" s="4" t="s">
        <v>47</v>
      </c>
      <c r="G60" s="4" t="s">
        <v>52</v>
      </c>
      <c r="H60" s="9" t="s">
        <v>28</v>
      </c>
      <c r="I60" s="5"/>
      <c r="J60" s="5"/>
      <c r="K60" s="4">
        <v>1</v>
      </c>
      <c r="L60" s="4">
        <v>3</v>
      </c>
      <c r="M60" s="74">
        <f t="shared" si="1"/>
        <v>0.33333333333333331</v>
      </c>
      <c r="N60" s="8"/>
      <c r="O60" s="7" t="s">
        <v>34</v>
      </c>
      <c r="P60" s="7" t="s">
        <v>27</v>
      </c>
      <c r="Q60" s="7" t="s">
        <v>28</v>
      </c>
      <c r="R60" s="5"/>
      <c r="S60" s="5"/>
      <c r="T60" s="4">
        <v>3</v>
      </c>
      <c r="U60" s="4">
        <v>3</v>
      </c>
      <c r="V60" s="74">
        <f t="shared" si="5"/>
        <v>1</v>
      </c>
      <c r="W60" s="5"/>
      <c r="X60" s="91">
        <f t="shared" si="2"/>
        <v>0.33333333333333331</v>
      </c>
      <c r="Y60" s="91">
        <f t="shared" si="3"/>
        <v>1</v>
      </c>
      <c r="Z60" s="26">
        <f t="shared" si="6"/>
        <v>0.66666666666666674</v>
      </c>
      <c r="AA60" s="8"/>
      <c r="AB60" s="4" t="s">
        <v>79</v>
      </c>
      <c r="AC60" s="8"/>
      <c r="AD60" s="4" t="s">
        <v>37</v>
      </c>
      <c r="AE60" s="8"/>
    </row>
    <row r="61" spans="1:31" x14ac:dyDescent="0.2">
      <c r="A61" s="71">
        <v>42797.82682642361</v>
      </c>
      <c r="B61" s="72">
        <v>8</v>
      </c>
      <c r="C61" s="73" t="s">
        <v>20</v>
      </c>
      <c r="D61" s="73" t="s">
        <v>63</v>
      </c>
      <c r="E61" s="37" t="s">
        <v>121</v>
      </c>
      <c r="F61" s="4" t="s">
        <v>26</v>
      </c>
      <c r="G61" s="9" t="s">
        <v>27</v>
      </c>
      <c r="H61" s="4" t="s">
        <v>41</v>
      </c>
      <c r="I61" s="5"/>
      <c r="J61" s="5"/>
      <c r="K61" s="4">
        <v>1</v>
      </c>
      <c r="L61" s="4">
        <v>3</v>
      </c>
      <c r="M61" s="74">
        <f t="shared" si="1"/>
        <v>0.33333333333333331</v>
      </c>
      <c r="N61" s="8"/>
      <c r="O61" s="2" t="s">
        <v>26</v>
      </c>
      <c r="P61" s="7" t="s">
        <v>27</v>
      </c>
      <c r="Q61" s="2" t="s">
        <v>74</v>
      </c>
      <c r="R61" s="5"/>
      <c r="S61" s="5"/>
      <c r="T61" s="4">
        <v>1</v>
      </c>
      <c r="U61" s="4">
        <v>3</v>
      </c>
      <c r="V61" s="74">
        <f t="shared" si="5"/>
        <v>0.33333333333333331</v>
      </c>
      <c r="W61" s="5"/>
      <c r="X61" s="91">
        <f t="shared" si="2"/>
        <v>0.33333333333333331</v>
      </c>
      <c r="Y61" s="91">
        <f t="shared" si="3"/>
        <v>0.33333333333333331</v>
      </c>
      <c r="Z61" s="26">
        <f t="shared" si="6"/>
        <v>0</v>
      </c>
      <c r="AA61" s="8"/>
      <c r="AB61" s="38" t="s">
        <v>79</v>
      </c>
      <c r="AC61" s="8"/>
      <c r="AD61" s="4" t="s">
        <v>37</v>
      </c>
      <c r="AE61" s="8"/>
    </row>
    <row r="62" spans="1:31" x14ac:dyDescent="0.2">
      <c r="A62" s="71">
        <v>42798.980747060181</v>
      </c>
      <c r="B62" s="72">
        <v>20</v>
      </c>
      <c r="C62" s="73" t="s">
        <v>20</v>
      </c>
      <c r="D62" s="73" t="s">
        <v>21</v>
      </c>
      <c r="E62" s="37" t="s">
        <v>122</v>
      </c>
      <c r="F62" s="9" t="s">
        <v>34</v>
      </c>
      <c r="G62" s="9" t="s">
        <v>27</v>
      </c>
      <c r="H62" s="9" t="s">
        <v>28</v>
      </c>
      <c r="I62" s="5"/>
      <c r="J62" s="5"/>
      <c r="K62" s="4">
        <v>3</v>
      </c>
      <c r="L62" s="4">
        <v>3</v>
      </c>
      <c r="M62" s="74">
        <f t="shared" si="1"/>
        <v>1</v>
      </c>
      <c r="N62" s="8"/>
      <c r="O62" s="7" t="s">
        <v>34</v>
      </c>
      <c r="P62" s="7" t="s">
        <v>27</v>
      </c>
      <c r="Q62" s="7" t="s">
        <v>28</v>
      </c>
      <c r="R62" s="5"/>
      <c r="S62" s="5"/>
      <c r="T62" s="4">
        <v>3</v>
      </c>
      <c r="U62" s="4">
        <v>3</v>
      </c>
      <c r="V62" s="74">
        <f t="shared" si="5"/>
        <v>1</v>
      </c>
      <c r="W62" s="5"/>
      <c r="X62" s="91">
        <f t="shared" si="2"/>
        <v>1</v>
      </c>
      <c r="Y62" s="91">
        <f t="shared" si="3"/>
        <v>1</v>
      </c>
      <c r="Z62" s="26">
        <f t="shared" si="6"/>
        <v>0</v>
      </c>
      <c r="AA62" s="8"/>
      <c r="AB62" s="4" t="s">
        <v>79</v>
      </c>
      <c r="AC62" s="8"/>
      <c r="AD62" s="4" t="s">
        <v>62</v>
      </c>
      <c r="AE62" s="8"/>
    </row>
    <row r="63" spans="1:31" x14ac:dyDescent="0.2">
      <c r="A63" s="71">
        <v>42812.767562233799</v>
      </c>
      <c r="B63" s="72">
        <v>13</v>
      </c>
      <c r="C63" s="73" t="s">
        <v>20</v>
      </c>
      <c r="D63" s="73" t="s">
        <v>21</v>
      </c>
      <c r="E63" s="37" t="s">
        <v>116</v>
      </c>
      <c r="F63" s="9" t="s">
        <v>34</v>
      </c>
      <c r="G63" s="4" t="s">
        <v>52</v>
      </c>
      <c r="H63" s="4" t="s">
        <v>74</v>
      </c>
      <c r="I63" s="5"/>
      <c r="J63" s="5"/>
      <c r="K63" s="4">
        <v>1</v>
      </c>
      <c r="L63" s="4">
        <v>3</v>
      </c>
      <c r="M63" s="74">
        <f t="shared" si="1"/>
        <v>0.33333333333333331</v>
      </c>
      <c r="N63" s="8"/>
      <c r="O63" s="7" t="s">
        <v>34</v>
      </c>
      <c r="P63" s="7" t="s">
        <v>27</v>
      </c>
      <c r="Q63" s="7" t="s">
        <v>28</v>
      </c>
      <c r="R63" s="5"/>
      <c r="S63" s="5"/>
      <c r="T63" s="4">
        <v>3</v>
      </c>
      <c r="U63" s="4">
        <v>3</v>
      </c>
      <c r="V63" s="74">
        <f t="shared" si="5"/>
        <v>1</v>
      </c>
      <c r="W63" s="5"/>
      <c r="X63" s="91">
        <f t="shared" si="2"/>
        <v>0.33333333333333331</v>
      </c>
      <c r="Y63" s="91">
        <f t="shared" si="3"/>
        <v>1</v>
      </c>
      <c r="Z63" s="26">
        <f t="shared" si="6"/>
        <v>0.66666666666666674</v>
      </c>
      <c r="AA63" s="41"/>
      <c r="AB63" s="4" t="s">
        <v>79</v>
      </c>
      <c r="AC63" s="8"/>
      <c r="AD63" s="4" t="s">
        <v>37</v>
      </c>
      <c r="AE63" s="8"/>
    </row>
    <row r="64" spans="1:31" x14ac:dyDescent="0.2">
      <c r="A64" s="71">
        <v>42827.723081018514</v>
      </c>
      <c r="B64" s="72">
        <v>8</v>
      </c>
      <c r="C64" s="73" t="s">
        <v>20</v>
      </c>
      <c r="D64" s="73" t="s">
        <v>21</v>
      </c>
      <c r="E64" s="5"/>
      <c r="F64" s="9" t="s">
        <v>34</v>
      </c>
      <c r="G64" s="4" t="s">
        <v>52</v>
      </c>
      <c r="H64" s="9" t="s">
        <v>71</v>
      </c>
      <c r="I64" s="5"/>
      <c r="J64" s="5"/>
      <c r="K64" s="4">
        <v>2</v>
      </c>
      <c r="L64" s="4">
        <v>3</v>
      </c>
      <c r="M64" s="74">
        <f t="shared" si="1"/>
        <v>0.66666666666666663</v>
      </c>
      <c r="N64" s="8"/>
      <c r="O64" s="7" t="s">
        <v>34</v>
      </c>
      <c r="P64" s="2" t="s">
        <v>52</v>
      </c>
      <c r="Q64" s="2" t="s">
        <v>74</v>
      </c>
      <c r="R64" s="5"/>
      <c r="S64" s="5"/>
      <c r="T64" s="4">
        <v>1</v>
      </c>
      <c r="U64" s="4">
        <v>3</v>
      </c>
      <c r="V64" s="74">
        <f t="shared" si="5"/>
        <v>0.33333333333333331</v>
      </c>
      <c r="W64" s="5"/>
      <c r="X64" s="91">
        <f t="shared" si="2"/>
        <v>0.66666666666666663</v>
      </c>
      <c r="Y64" s="91">
        <f t="shared" si="3"/>
        <v>0.33333333333333331</v>
      </c>
      <c r="Z64" s="26">
        <f t="shared" si="6"/>
        <v>-0.33333333333333331</v>
      </c>
      <c r="AA64" s="8"/>
      <c r="AB64" s="4" t="s">
        <v>79</v>
      </c>
      <c r="AC64" s="8"/>
      <c r="AD64" s="4" t="s">
        <v>37</v>
      </c>
      <c r="AE64" s="8"/>
    </row>
    <row r="65" spans="1:31" x14ac:dyDescent="0.2">
      <c r="A65" s="71">
        <v>42835.588766273147</v>
      </c>
      <c r="B65" s="72">
        <v>10</v>
      </c>
      <c r="C65" s="73" t="s">
        <v>20</v>
      </c>
      <c r="D65" s="73" t="s">
        <v>21</v>
      </c>
      <c r="E65" s="5"/>
      <c r="F65" s="4" t="s">
        <v>67</v>
      </c>
      <c r="G65" s="4" t="s">
        <v>52</v>
      </c>
      <c r="H65" s="9" t="s">
        <v>71</v>
      </c>
      <c r="I65" s="5"/>
      <c r="J65" s="5"/>
      <c r="K65" s="4">
        <v>1</v>
      </c>
      <c r="L65" s="4">
        <v>3</v>
      </c>
      <c r="M65" s="74">
        <f t="shared" si="1"/>
        <v>0.33333333333333331</v>
      </c>
      <c r="N65" s="8"/>
      <c r="O65" s="7" t="s">
        <v>34</v>
      </c>
      <c r="P65" s="7" t="s">
        <v>27</v>
      </c>
      <c r="Q65" s="7" t="s">
        <v>28</v>
      </c>
      <c r="R65" s="5"/>
      <c r="S65" s="5"/>
      <c r="T65" s="4">
        <v>3</v>
      </c>
      <c r="U65" s="4">
        <v>3</v>
      </c>
      <c r="V65" s="74">
        <f t="shared" si="5"/>
        <v>1</v>
      </c>
      <c r="W65" s="5"/>
      <c r="X65" s="91">
        <f t="shared" si="2"/>
        <v>0.33333333333333331</v>
      </c>
      <c r="Y65" s="91">
        <f t="shared" si="3"/>
        <v>1</v>
      </c>
      <c r="Z65" s="26">
        <f t="shared" si="6"/>
        <v>0.66666666666666674</v>
      </c>
      <c r="AA65" s="8"/>
      <c r="AB65" s="4" t="s">
        <v>79</v>
      </c>
      <c r="AC65" s="8"/>
      <c r="AD65" s="4" t="s">
        <v>37</v>
      </c>
      <c r="AE65" s="8"/>
    </row>
    <row r="66" spans="1:31" x14ac:dyDescent="0.2">
      <c r="A66" s="71">
        <v>42835.743166851855</v>
      </c>
      <c r="B66" s="72">
        <v>13</v>
      </c>
      <c r="C66" s="73" t="s">
        <v>20</v>
      </c>
      <c r="D66" s="73" t="s">
        <v>21</v>
      </c>
      <c r="E66" s="5"/>
      <c r="F66" s="4" t="s">
        <v>67</v>
      </c>
      <c r="G66" s="4" t="s">
        <v>52</v>
      </c>
      <c r="H66" s="9" t="s">
        <v>71</v>
      </c>
      <c r="I66" s="5"/>
      <c r="J66" s="5"/>
      <c r="K66" s="4">
        <v>1</v>
      </c>
      <c r="L66" s="4">
        <v>3</v>
      </c>
      <c r="M66" s="74">
        <f t="shared" si="1"/>
        <v>0.33333333333333331</v>
      </c>
      <c r="N66" s="8"/>
      <c r="O66" s="7" t="s">
        <v>34</v>
      </c>
      <c r="P66" s="2" t="s">
        <v>52</v>
      </c>
      <c r="Q66" s="7" t="s">
        <v>28</v>
      </c>
      <c r="R66" s="5"/>
      <c r="S66" s="5"/>
      <c r="T66" s="4">
        <v>2</v>
      </c>
      <c r="U66" s="4">
        <v>3</v>
      </c>
      <c r="V66" s="74">
        <f t="shared" si="5"/>
        <v>0.66666666666666663</v>
      </c>
      <c r="W66" s="5"/>
      <c r="X66" s="91">
        <f t="shared" si="2"/>
        <v>0.33333333333333331</v>
      </c>
      <c r="Y66" s="91">
        <f t="shared" si="3"/>
        <v>0.66666666666666663</v>
      </c>
      <c r="Z66" s="26">
        <f t="shared" si="6"/>
        <v>0.33333333333333331</v>
      </c>
      <c r="AA66" s="8"/>
      <c r="AB66" s="4" t="s">
        <v>79</v>
      </c>
      <c r="AC66" s="8"/>
      <c r="AD66" s="4" t="s">
        <v>37</v>
      </c>
      <c r="AE66" s="8"/>
    </row>
    <row r="67" spans="1:31" x14ac:dyDescent="0.2">
      <c r="A67" s="47" t="s">
        <v>127</v>
      </c>
      <c r="B67" s="47" t="s">
        <v>127</v>
      </c>
      <c r="C67" s="47" t="s">
        <v>127</v>
      </c>
      <c r="D67" s="47" t="s">
        <v>127</v>
      </c>
      <c r="E67" s="47" t="s">
        <v>127</v>
      </c>
      <c r="F67" s="47" t="s">
        <v>127</v>
      </c>
      <c r="G67" s="47" t="s">
        <v>127</v>
      </c>
      <c r="H67" s="47" t="s">
        <v>127</v>
      </c>
      <c r="I67" s="36"/>
      <c r="J67" s="5"/>
      <c r="K67" s="47">
        <v>3</v>
      </c>
      <c r="L67" s="70">
        <v>3</v>
      </c>
      <c r="M67" s="87">
        <f t="shared" si="1"/>
        <v>1</v>
      </c>
      <c r="N67" s="47" t="s">
        <v>127</v>
      </c>
      <c r="O67" s="47" t="s">
        <v>127</v>
      </c>
      <c r="P67" s="47" t="s">
        <v>127</v>
      </c>
      <c r="Q67" s="47" t="s">
        <v>127</v>
      </c>
      <c r="R67" s="36"/>
      <c r="S67" s="5"/>
      <c r="T67" s="4">
        <v>2</v>
      </c>
      <c r="U67" s="4">
        <v>3</v>
      </c>
      <c r="V67" s="74">
        <f t="shared" si="5"/>
        <v>0.66666666666666663</v>
      </c>
      <c r="W67" s="5"/>
      <c r="X67" s="91">
        <f t="shared" si="2"/>
        <v>1</v>
      </c>
      <c r="Y67" s="91">
        <f t="shared" si="3"/>
        <v>0.66666666666666663</v>
      </c>
      <c r="Z67" s="26">
        <f t="shared" si="6"/>
        <v>-0.33333333333333337</v>
      </c>
      <c r="AA67" s="8"/>
      <c r="AB67" s="4"/>
      <c r="AC67" s="8"/>
      <c r="AD67" s="4"/>
      <c r="AE67" s="8"/>
    </row>
    <row r="68" spans="1:31" x14ac:dyDescent="0.2">
      <c r="A68" s="16"/>
      <c r="B68" s="16"/>
      <c r="C68" s="16"/>
      <c r="D68" s="16"/>
      <c r="E68" s="16"/>
      <c r="F68" s="16"/>
      <c r="G68" s="16"/>
      <c r="H68" s="16"/>
      <c r="I68" s="5"/>
      <c r="J68" s="5"/>
      <c r="K68" s="16"/>
      <c r="L68" s="16"/>
      <c r="M68" s="75">
        <f>AVERAGE(M58:M67)</f>
        <v>0.56666666666666665</v>
      </c>
      <c r="N68" s="15"/>
      <c r="O68" s="16"/>
      <c r="P68" s="16"/>
      <c r="Q68" s="16"/>
      <c r="R68" s="5"/>
      <c r="S68" s="5"/>
      <c r="T68" s="16"/>
      <c r="U68" s="16"/>
      <c r="V68" s="75">
        <f>AVERAGE(V58:V67)</f>
        <v>0.66666666666666674</v>
      </c>
      <c r="W68" s="5"/>
      <c r="X68" s="93">
        <f t="shared" si="2"/>
        <v>0.56666666666666665</v>
      </c>
      <c r="Y68" s="93">
        <f t="shared" si="3"/>
        <v>0.66666666666666674</v>
      </c>
      <c r="Z68" s="97">
        <f>AVERAGE(Z58:Z67)</f>
        <v>0.1</v>
      </c>
      <c r="AA68" s="15"/>
      <c r="AB68" s="15"/>
      <c r="AC68" s="8"/>
      <c r="AD68" s="15"/>
      <c r="AE68" s="8"/>
    </row>
    <row r="69" spans="1:31" x14ac:dyDescent="0.2">
      <c r="A69" s="37"/>
      <c r="B69" s="37"/>
      <c r="C69" s="37"/>
      <c r="D69" s="37"/>
      <c r="E69" s="37"/>
      <c r="F69" s="8"/>
      <c r="G69" s="8"/>
      <c r="H69" s="8"/>
      <c r="I69" s="8"/>
      <c r="J69" s="5"/>
      <c r="K69" s="8"/>
      <c r="L69" s="5"/>
      <c r="M69" s="86"/>
      <c r="N69" s="8"/>
      <c r="O69" s="8"/>
      <c r="P69" s="8"/>
      <c r="Q69" s="8"/>
      <c r="R69" s="8"/>
      <c r="S69" s="5"/>
      <c r="T69" s="8"/>
      <c r="U69" s="8"/>
      <c r="V69" s="76"/>
      <c r="W69" s="5"/>
      <c r="X69" s="92"/>
      <c r="Y69" s="92"/>
      <c r="Z69" s="96">
        <f t="shared" ref="Z69:Z79" si="7">Y69-X69</f>
        <v>0</v>
      </c>
      <c r="AA69" s="5"/>
      <c r="AB69" s="8"/>
      <c r="AC69" s="8"/>
      <c r="AD69" s="8"/>
      <c r="AE69" s="8"/>
    </row>
    <row r="70" spans="1:31" x14ac:dyDescent="0.2">
      <c r="A70" s="71">
        <v>42791.692862025462</v>
      </c>
      <c r="B70" s="72">
        <v>11</v>
      </c>
      <c r="C70" s="73" t="s">
        <v>20</v>
      </c>
      <c r="D70" s="73" t="s">
        <v>21</v>
      </c>
      <c r="E70" s="37"/>
      <c r="F70" s="4" t="s">
        <v>26</v>
      </c>
      <c r="G70" s="7" t="s">
        <v>27</v>
      </c>
      <c r="H70" s="7" t="s">
        <v>28</v>
      </c>
      <c r="I70" s="5"/>
      <c r="J70" s="5"/>
      <c r="K70" s="38">
        <v>2</v>
      </c>
      <c r="L70" s="4">
        <v>3</v>
      </c>
      <c r="M70" s="74">
        <f t="shared" si="1"/>
        <v>0.66666666666666663</v>
      </c>
      <c r="N70" s="8"/>
      <c r="O70" s="27" t="s">
        <v>34</v>
      </c>
      <c r="P70" s="27" t="s">
        <v>27</v>
      </c>
      <c r="Q70" s="27" t="s">
        <v>28</v>
      </c>
      <c r="R70" s="11"/>
      <c r="S70" s="5"/>
      <c r="T70" s="38">
        <v>3</v>
      </c>
      <c r="U70" s="38">
        <v>3</v>
      </c>
      <c r="V70" s="74">
        <f t="shared" si="5"/>
        <v>1</v>
      </c>
      <c r="W70" s="5"/>
      <c r="X70" s="91">
        <f t="shared" si="2"/>
        <v>0.66666666666666663</v>
      </c>
      <c r="Y70" s="91">
        <f t="shared" si="3"/>
        <v>1</v>
      </c>
      <c r="Z70" s="26">
        <f t="shared" si="7"/>
        <v>0.33333333333333337</v>
      </c>
      <c r="AA70" s="5"/>
      <c r="AB70" s="4" t="s">
        <v>36</v>
      </c>
      <c r="AC70" s="8"/>
      <c r="AD70" s="4" t="s">
        <v>37</v>
      </c>
      <c r="AE70" s="8"/>
    </row>
    <row r="71" spans="1:31" x14ac:dyDescent="0.2">
      <c r="A71" s="71">
        <v>42791.714704618054</v>
      </c>
      <c r="B71" s="72">
        <v>11</v>
      </c>
      <c r="C71" s="73" t="s">
        <v>38</v>
      </c>
      <c r="D71" s="73" t="s">
        <v>21</v>
      </c>
      <c r="E71" s="37" t="s">
        <v>122</v>
      </c>
      <c r="F71" s="7" t="s">
        <v>34</v>
      </c>
      <c r="G71" s="7" t="s">
        <v>27</v>
      </c>
      <c r="H71" s="4" t="s">
        <v>41</v>
      </c>
      <c r="I71" s="5"/>
      <c r="J71" s="5"/>
      <c r="K71" s="38">
        <v>2</v>
      </c>
      <c r="L71" s="4">
        <v>3</v>
      </c>
      <c r="M71" s="74">
        <f t="shared" si="1"/>
        <v>0.66666666666666663</v>
      </c>
      <c r="N71" s="8"/>
      <c r="O71" s="1" t="s">
        <v>47</v>
      </c>
      <c r="P71" s="27" t="s">
        <v>27</v>
      </c>
      <c r="Q71" s="27" t="s">
        <v>28</v>
      </c>
      <c r="R71" s="11"/>
      <c r="S71" s="5"/>
      <c r="T71" s="38">
        <v>2</v>
      </c>
      <c r="U71" s="38">
        <v>3</v>
      </c>
      <c r="V71" s="74">
        <f t="shared" si="5"/>
        <v>0.66666666666666663</v>
      </c>
      <c r="W71" s="5"/>
      <c r="X71" s="91">
        <f t="shared" si="2"/>
        <v>0.66666666666666663</v>
      </c>
      <c r="Y71" s="91">
        <f t="shared" si="3"/>
        <v>0.66666666666666663</v>
      </c>
      <c r="Z71" s="26">
        <f t="shared" si="7"/>
        <v>0</v>
      </c>
      <c r="AA71" s="5"/>
      <c r="AB71" s="4" t="s">
        <v>36</v>
      </c>
      <c r="AC71" s="8"/>
      <c r="AD71" s="4" t="s">
        <v>37</v>
      </c>
      <c r="AE71" s="8"/>
    </row>
    <row r="72" spans="1:31" x14ac:dyDescent="0.2">
      <c r="A72" s="71">
        <v>42792.725909791669</v>
      </c>
      <c r="B72" s="72">
        <v>15</v>
      </c>
      <c r="C72" s="73" t="s">
        <v>20</v>
      </c>
      <c r="D72" s="73" t="s">
        <v>21</v>
      </c>
      <c r="E72" s="37" t="s">
        <v>123</v>
      </c>
      <c r="F72" s="7" t="s">
        <v>34</v>
      </c>
      <c r="G72" s="4" t="s">
        <v>52</v>
      </c>
      <c r="H72" s="7" t="s">
        <v>28</v>
      </c>
      <c r="I72" s="5"/>
      <c r="J72" s="5"/>
      <c r="K72" s="38">
        <v>2</v>
      </c>
      <c r="L72" s="4">
        <v>3</v>
      </c>
      <c r="M72" s="74">
        <f t="shared" ref="M72:M120" si="8">K72/L72</f>
        <v>0.66666666666666663</v>
      </c>
      <c r="N72" s="8"/>
      <c r="O72" s="7" t="s">
        <v>34</v>
      </c>
      <c r="P72" s="7" t="s">
        <v>27</v>
      </c>
      <c r="Q72" s="7" t="s">
        <v>28</v>
      </c>
      <c r="R72" s="5"/>
      <c r="S72" s="5"/>
      <c r="T72" s="38">
        <v>3</v>
      </c>
      <c r="U72" s="38">
        <v>3</v>
      </c>
      <c r="V72" s="74">
        <f t="shared" si="5"/>
        <v>1</v>
      </c>
      <c r="W72" s="5"/>
      <c r="X72" s="91">
        <f t="shared" ref="X72:X121" si="9">M72</f>
        <v>0.66666666666666663</v>
      </c>
      <c r="Y72" s="91">
        <f t="shared" ref="Y72:Y121" si="10">V72</f>
        <v>1</v>
      </c>
      <c r="Z72" s="26">
        <f t="shared" si="7"/>
        <v>0.33333333333333337</v>
      </c>
      <c r="AA72" s="5"/>
      <c r="AB72" s="4" t="s">
        <v>36</v>
      </c>
      <c r="AC72" s="8"/>
      <c r="AD72" s="4" t="s">
        <v>37</v>
      </c>
      <c r="AE72" s="8"/>
    </row>
    <row r="73" spans="1:31" x14ac:dyDescent="0.2">
      <c r="A73" s="71">
        <v>42792.747558645831</v>
      </c>
      <c r="B73" s="72">
        <v>12</v>
      </c>
      <c r="C73" s="73" t="s">
        <v>38</v>
      </c>
      <c r="D73" s="73" t="s">
        <v>56</v>
      </c>
      <c r="E73" s="37" t="s">
        <v>116</v>
      </c>
      <c r="F73" s="4" t="s">
        <v>47</v>
      </c>
      <c r="G73" s="4" t="s">
        <v>57</v>
      </c>
      <c r="H73" s="7" t="s">
        <v>28</v>
      </c>
      <c r="I73" s="5"/>
      <c r="J73" s="5"/>
      <c r="K73" s="38">
        <v>1</v>
      </c>
      <c r="L73" s="4">
        <v>3</v>
      </c>
      <c r="M73" s="74">
        <f t="shared" si="8"/>
        <v>0.33333333333333331</v>
      </c>
      <c r="N73" s="8"/>
      <c r="O73" s="7" t="s">
        <v>34</v>
      </c>
      <c r="P73" s="38" t="s">
        <v>52</v>
      </c>
      <c r="Q73" s="7" t="s">
        <v>28</v>
      </c>
      <c r="R73" s="36"/>
      <c r="S73" s="5"/>
      <c r="T73" s="38">
        <v>2</v>
      </c>
      <c r="U73" s="38">
        <v>3</v>
      </c>
      <c r="V73" s="74">
        <f t="shared" si="5"/>
        <v>0.66666666666666663</v>
      </c>
      <c r="W73" s="5"/>
      <c r="X73" s="91">
        <f t="shared" si="9"/>
        <v>0.33333333333333331</v>
      </c>
      <c r="Y73" s="91">
        <f t="shared" si="10"/>
        <v>0.66666666666666663</v>
      </c>
      <c r="Z73" s="26">
        <f t="shared" si="7"/>
        <v>0.33333333333333331</v>
      </c>
      <c r="AA73" s="5"/>
      <c r="AB73" s="4" t="s">
        <v>36</v>
      </c>
      <c r="AC73" s="8"/>
      <c r="AD73" s="4" t="s">
        <v>37</v>
      </c>
      <c r="AE73" s="8"/>
    </row>
    <row r="74" spans="1:31" x14ac:dyDescent="0.2">
      <c r="A74" s="71">
        <v>42792.874866180558</v>
      </c>
      <c r="B74" s="72">
        <v>13</v>
      </c>
      <c r="C74" s="73" t="s">
        <v>20</v>
      </c>
      <c r="D74" s="73" t="s">
        <v>21</v>
      </c>
      <c r="E74" s="37" t="s">
        <v>118</v>
      </c>
      <c r="F74" s="7" t="s">
        <v>34</v>
      </c>
      <c r="G74" s="7" t="s">
        <v>27</v>
      </c>
      <c r="H74" s="4" t="s">
        <v>41</v>
      </c>
      <c r="I74" s="5"/>
      <c r="J74" s="5"/>
      <c r="K74" s="38">
        <v>2</v>
      </c>
      <c r="L74" s="4">
        <v>3</v>
      </c>
      <c r="M74" s="74">
        <f t="shared" si="8"/>
        <v>0.66666666666666663</v>
      </c>
      <c r="N74" s="8"/>
      <c r="O74" s="7" t="s">
        <v>34</v>
      </c>
      <c r="P74" s="7" t="s">
        <v>27</v>
      </c>
      <c r="Q74" s="7" t="s">
        <v>28</v>
      </c>
      <c r="R74" s="5"/>
      <c r="S74" s="5"/>
      <c r="T74" s="38">
        <v>3</v>
      </c>
      <c r="U74" s="38">
        <v>3</v>
      </c>
      <c r="V74" s="74">
        <f t="shared" si="5"/>
        <v>1</v>
      </c>
      <c r="W74" s="5"/>
      <c r="X74" s="91">
        <f t="shared" si="9"/>
        <v>0.66666666666666663</v>
      </c>
      <c r="Y74" s="91">
        <f t="shared" si="10"/>
        <v>1</v>
      </c>
      <c r="Z74" s="26">
        <f t="shared" si="7"/>
        <v>0.33333333333333337</v>
      </c>
      <c r="AA74" s="41"/>
      <c r="AB74" s="4" t="s">
        <v>36</v>
      </c>
      <c r="AC74" s="8"/>
      <c r="AD74" s="4" t="s">
        <v>62</v>
      </c>
      <c r="AE74" s="8"/>
    </row>
    <row r="75" spans="1:31" x14ac:dyDescent="0.2">
      <c r="A75" s="71">
        <v>42797.821029085651</v>
      </c>
      <c r="B75" s="72">
        <v>15</v>
      </c>
      <c r="C75" s="73" t="s">
        <v>20</v>
      </c>
      <c r="D75" s="73" t="s">
        <v>63</v>
      </c>
      <c r="E75" s="37" t="s">
        <v>119</v>
      </c>
      <c r="F75" s="7" t="s">
        <v>34</v>
      </c>
      <c r="G75" s="4" t="s">
        <v>52</v>
      </c>
      <c r="H75" s="7" t="s">
        <v>28</v>
      </c>
      <c r="I75" s="5"/>
      <c r="J75" s="5"/>
      <c r="K75" s="38">
        <v>2</v>
      </c>
      <c r="L75" s="4">
        <v>3</v>
      </c>
      <c r="M75" s="74">
        <f t="shared" si="8"/>
        <v>0.66666666666666663</v>
      </c>
      <c r="N75" s="8"/>
      <c r="O75" s="7" t="s">
        <v>34</v>
      </c>
      <c r="P75" s="7" t="s">
        <v>27</v>
      </c>
      <c r="Q75" s="7" t="s">
        <v>28</v>
      </c>
      <c r="R75" s="5"/>
      <c r="S75" s="5"/>
      <c r="T75" s="38">
        <v>3</v>
      </c>
      <c r="U75" s="38">
        <v>3</v>
      </c>
      <c r="V75" s="74">
        <f t="shared" si="5"/>
        <v>1</v>
      </c>
      <c r="W75" s="5"/>
      <c r="X75" s="91">
        <f t="shared" si="9"/>
        <v>0.66666666666666663</v>
      </c>
      <c r="Y75" s="91">
        <f t="shared" si="10"/>
        <v>1</v>
      </c>
      <c r="Z75" s="26">
        <f t="shared" si="7"/>
        <v>0.33333333333333337</v>
      </c>
      <c r="AA75" s="5"/>
      <c r="AB75" s="4" t="s">
        <v>36</v>
      </c>
      <c r="AC75" s="8"/>
      <c r="AD75" s="4" t="s">
        <v>62</v>
      </c>
      <c r="AE75" s="8"/>
    </row>
    <row r="76" spans="1:31" x14ac:dyDescent="0.2">
      <c r="A76" s="71">
        <v>42820.704151875005</v>
      </c>
      <c r="B76" s="72">
        <v>11</v>
      </c>
      <c r="C76" s="73" t="s">
        <v>20</v>
      </c>
      <c r="D76" s="73" t="s">
        <v>56</v>
      </c>
      <c r="E76" s="37" t="s">
        <v>120</v>
      </c>
      <c r="F76" s="4" t="s">
        <v>67</v>
      </c>
      <c r="G76" s="4" t="s">
        <v>52</v>
      </c>
      <c r="H76" s="4" t="s">
        <v>41</v>
      </c>
      <c r="I76" s="5"/>
      <c r="J76" s="5"/>
      <c r="K76" s="38">
        <v>0</v>
      </c>
      <c r="L76" s="4">
        <v>3</v>
      </c>
      <c r="M76" s="74">
        <f t="shared" si="8"/>
        <v>0</v>
      </c>
      <c r="N76" s="8"/>
      <c r="O76" s="2" t="s">
        <v>67</v>
      </c>
      <c r="P76" s="7" t="s">
        <v>27</v>
      </c>
      <c r="Q76" s="7" t="s">
        <v>28</v>
      </c>
      <c r="R76" s="5"/>
      <c r="S76" s="5"/>
      <c r="T76" s="38">
        <v>2</v>
      </c>
      <c r="U76" s="38">
        <v>3</v>
      </c>
      <c r="V76" s="74">
        <f t="shared" si="5"/>
        <v>0.66666666666666663</v>
      </c>
      <c r="W76" s="5"/>
      <c r="X76" s="91">
        <f t="shared" si="9"/>
        <v>0</v>
      </c>
      <c r="Y76" s="91">
        <f t="shared" si="10"/>
        <v>0.66666666666666663</v>
      </c>
      <c r="Z76" s="26">
        <f t="shared" si="7"/>
        <v>0.66666666666666663</v>
      </c>
      <c r="AA76" s="5"/>
      <c r="AB76" s="4" t="s">
        <v>36</v>
      </c>
      <c r="AC76" s="8"/>
      <c r="AD76" s="4" t="s">
        <v>37</v>
      </c>
      <c r="AE76" s="8"/>
    </row>
    <row r="77" spans="1:31" x14ac:dyDescent="0.2">
      <c r="A77" s="71">
        <v>42835.550536400464</v>
      </c>
      <c r="B77" s="72">
        <v>20</v>
      </c>
      <c r="C77" s="73" t="s">
        <v>20</v>
      </c>
      <c r="D77" s="73" t="s">
        <v>21</v>
      </c>
      <c r="E77" s="37" t="s">
        <v>124</v>
      </c>
      <c r="F77" s="7" t="s">
        <v>34</v>
      </c>
      <c r="G77" s="7" t="s">
        <v>27</v>
      </c>
      <c r="H77" s="7" t="s">
        <v>71</v>
      </c>
      <c r="I77" s="5"/>
      <c r="J77" s="5"/>
      <c r="K77" s="38">
        <v>3</v>
      </c>
      <c r="L77" s="4">
        <v>3</v>
      </c>
      <c r="M77" s="74">
        <f t="shared" si="8"/>
        <v>1</v>
      </c>
      <c r="N77" s="8"/>
      <c r="O77" s="7" t="s">
        <v>34</v>
      </c>
      <c r="P77" s="7" t="s">
        <v>27</v>
      </c>
      <c r="Q77" s="7" t="s">
        <v>28</v>
      </c>
      <c r="R77" s="5"/>
      <c r="S77" s="5"/>
      <c r="T77" s="38">
        <v>3</v>
      </c>
      <c r="U77" s="38">
        <v>3</v>
      </c>
      <c r="V77" s="74">
        <f t="shared" si="5"/>
        <v>1</v>
      </c>
      <c r="W77" s="5"/>
      <c r="X77" s="91">
        <f t="shared" si="9"/>
        <v>1</v>
      </c>
      <c r="Y77" s="91">
        <f t="shared" si="10"/>
        <v>1</v>
      </c>
      <c r="Z77" s="26">
        <f t="shared" si="7"/>
        <v>0</v>
      </c>
      <c r="AA77" s="5"/>
      <c r="AB77" s="4" t="s">
        <v>36</v>
      </c>
      <c r="AC77" s="8"/>
      <c r="AD77" s="4" t="s">
        <v>62</v>
      </c>
      <c r="AE77" s="8"/>
    </row>
    <row r="78" spans="1:31" x14ac:dyDescent="0.2">
      <c r="A78" s="71">
        <v>42835.601585428245</v>
      </c>
      <c r="B78" s="72">
        <v>4</v>
      </c>
      <c r="C78" s="73" t="s">
        <v>20</v>
      </c>
      <c r="D78" s="73" t="s">
        <v>21</v>
      </c>
      <c r="E78" s="37" t="s">
        <v>116</v>
      </c>
      <c r="F78" s="7" t="s">
        <v>34</v>
      </c>
      <c r="G78" s="4" t="s">
        <v>52</v>
      </c>
      <c r="H78" s="4" t="s">
        <v>74</v>
      </c>
      <c r="I78" s="5"/>
      <c r="J78" s="5"/>
      <c r="K78" s="38">
        <v>1</v>
      </c>
      <c r="L78" s="4">
        <v>3</v>
      </c>
      <c r="M78" s="74">
        <f t="shared" si="8"/>
        <v>0.33333333333333331</v>
      </c>
      <c r="N78" s="8"/>
      <c r="O78" s="2" t="s">
        <v>67</v>
      </c>
      <c r="P78" s="2" t="s">
        <v>52</v>
      </c>
      <c r="Q78" s="2" t="s">
        <v>74</v>
      </c>
      <c r="R78" s="5"/>
      <c r="S78" s="5"/>
      <c r="T78" s="38">
        <v>0</v>
      </c>
      <c r="U78" s="38">
        <v>3</v>
      </c>
      <c r="V78" s="74">
        <f t="shared" si="5"/>
        <v>0</v>
      </c>
      <c r="W78" s="5"/>
      <c r="X78" s="91">
        <f t="shared" si="9"/>
        <v>0.33333333333333331</v>
      </c>
      <c r="Y78" s="91">
        <f t="shared" si="10"/>
        <v>0</v>
      </c>
      <c r="Z78" s="26">
        <f t="shared" si="7"/>
        <v>-0.33333333333333331</v>
      </c>
      <c r="AA78" s="5"/>
      <c r="AB78" s="4" t="s">
        <v>36</v>
      </c>
      <c r="AC78" s="8"/>
      <c r="AD78" s="4" t="s">
        <v>37</v>
      </c>
      <c r="AE78" s="8"/>
    </row>
    <row r="79" spans="1:31" x14ac:dyDescent="0.2">
      <c r="A79" s="71">
        <v>42835.721539409722</v>
      </c>
      <c r="B79" s="72">
        <v>12</v>
      </c>
      <c r="C79" s="73" t="s">
        <v>20</v>
      </c>
      <c r="D79" s="73" t="s">
        <v>21</v>
      </c>
      <c r="E79" s="37" t="s">
        <v>122</v>
      </c>
      <c r="F79" s="7" t="s">
        <v>34</v>
      </c>
      <c r="G79" s="4" t="s">
        <v>52</v>
      </c>
      <c r="H79" s="7" t="s">
        <v>71</v>
      </c>
      <c r="I79" s="5"/>
      <c r="J79" s="5"/>
      <c r="K79" s="38">
        <v>2</v>
      </c>
      <c r="L79" s="4">
        <v>3</v>
      </c>
      <c r="M79" s="74">
        <f t="shared" si="8"/>
        <v>0.66666666666666663</v>
      </c>
      <c r="N79" s="8"/>
      <c r="O79" s="7" t="s">
        <v>34</v>
      </c>
      <c r="P79" s="2" t="s">
        <v>57</v>
      </c>
      <c r="Q79" s="7" t="s">
        <v>28</v>
      </c>
      <c r="R79" s="5"/>
      <c r="S79" s="5"/>
      <c r="T79" s="38">
        <v>2</v>
      </c>
      <c r="U79" s="38">
        <v>3</v>
      </c>
      <c r="V79" s="74">
        <f t="shared" si="5"/>
        <v>0.66666666666666663</v>
      </c>
      <c r="W79" s="5"/>
      <c r="X79" s="91">
        <f t="shared" si="9"/>
        <v>0.66666666666666663</v>
      </c>
      <c r="Y79" s="91">
        <f t="shared" si="10"/>
        <v>0.66666666666666663</v>
      </c>
      <c r="Z79" s="26">
        <f t="shared" si="7"/>
        <v>0</v>
      </c>
      <c r="AA79" s="5"/>
      <c r="AB79" s="4" t="s">
        <v>36</v>
      </c>
      <c r="AC79" s="8"/>
      <c r="AD79" s="4" t="s">
        <v>37</v>
      </c>
      <c r="AE79" s="8"/>
    </row>
    <row r="80" spans="1:31" x14ac:dyDescent="0.2">
      <c r="A80" s="17"/>
      <c r="B80" s="18"/>
      <c r="C80" s="16"/>
      <c r="D80" s="16"/>
      <c r="E80" s="44"/>
      <c r="F80" s="16"/>
      <c r="G80" s="16"/>
      <c r="H80" s="16"/>
      <c r="I80" s="5"/>
      <c r="J80" s="5"/>
      <c r="K80" s="46"/>
      <c r="L80" s="16"/>
      <c r="M80" s="75">
        <f>AVERAGE(M70:M79)</f>
        <v>0.56666666666666665</v>
      </c>
      <c r="N80" s="15"/>
      <c r="O80" s="16"/>
      <c r="P80" s="16"/>
      <c r="Q80" s="16"/>
      <c r="R80" s="5"/>
      <c r="S80" s="5"/>
      <c r="T80" s="46"/>
      <c r="U80" s="46"/>
      <c r="V80" s="77">
        <f>AVERAGE(V70:V79)</f>
        <v>0.76666666666666672</v>
      </c>
      <c r="W80" s="5"/>
      <c r="X80" s="93">
        <f t="shared" si="9"/>
        <v>0.56666666666666665</v>
      </c>
      <c r="Y80" s="93">
        <f t="shared" si="10"/>
        <v>0.76666666666666672</v>
      </c>
      <c r="Z80" s="43">
        <f>AVERAGE(Z70:Z79)</f>
        <v>0.2</v>
      </c>
      <c r="AA80" s="16"/>
      <c r="AB80" s="15"/>
      <c r="AC80" s="8"/>
      <c r="AD80" s="15"/>
      <c r="AE80" s="8"/>
    </row>
    <row r="81" spans="1:31" x14ac:dyDescent="0.2">
      <c r="A81" s="5"/>
      <c r="B81" s="5"/>
      <c r="C81" s="5"/>
      <c r="D81" s="5"/>
      <c r="E81" s="36" t="s">
        <v>125</v>
      </c>
      <c r="F81" s="8"/>
      <c r="G81" s="8"/>
      <c r="H81" s="8"/>
      <c r="I81" s="8"/>
      <c r="J81" s="8"/>
      <c r="K81" s="8"/>
      <c r="L81" s="5"/>
      <c r="M81" s="86"/>
      <c r="N81" s="8"/>
      <c r="O81" s="8"/>
      <c r="P81" s="8"/>
      <c r="Q81" s="8"/>
      <c r="R81" s="8"/>
      <c r="S81" s="5"/>
      <c r="T81" s="8"/>
      <c r="U81" s="8"/>
      <c r="V81" s="76"/>
      <c r="W81" s="5"/>
      <c r="X81" s="92"/>
      <c r="Y81" s="92"/>
      <c r="Z81" s="76"/>
      <c r="AA81" s="8"/>
      <c r="AB81" s="8"/>
      <c r="AC81" s="8"/>
      <c r="AD81" s="8"/>
      <c r="AE81" s="8"/>
    </row>
    <row r="82" spans="1:31" x14ac:dyDescent="0.2">
      <c r="A82" s="5"/>
      <c r="B82" s="5"/>
      <c r="C82" s="5"/>
      <c r="D82" s="5"/>
      <c r="E82" s="36"/>
      <c r="F82" s="8"/>
      <c r="G82" s="8"/>
      <c r="H82" s="8"/>
      <c r="I82" s="8"/>
      <c r="J82" s="8"/>
      <c r="K82" s="8"/>
      <c r="L82" s="5"/>
      <c r="M82" s="86"/>
      <c r="N82" s="8"/>
      <c r="O82" s="8"/>
      <c r="P82" s="8"/>
      <c r="Q82" s="8"/>
      <c r="R82" s="8"/>
      <c r="S82" s="5"/>
      <c r="T82" s="8"/>
      <c r="U82" s="8"/>
      <c r="V82" s="76"/>
      <c r="W82" s="5"/>
      <c r="X82" s="92"/>
      <c r="Y82" s="92"/>
      <c r="Z82" s="76"/>
      <c r="AA82" s="8"/>
      <c r="AB82" s="8"/>
      <c r="AC82" s="8"/>
      <c r="AD82" s="8"/>
      <c r="AE82" s="8"/>
    </row>
    <row r="83" spans="1:31" x14ac:dyDescent="0.2">
      <c r="A83" s="5"/>
      <c r="B83" s="5"/>
      <c r="C83" s="5"/>
      <c r="D83" s="5"/>
      <c r="E83" s="36"/>
      <c r="F83" s="8"/>
      <c r="G83" s="8"/>
      <c r="H83" s="8"/>
      <c r="I83" s="8"/>
      <c r="J83" s="8"/>
      <c r="K83" s="8"/>
      <c r="L83" s="5"/>
      <c r="M83" s="86"/>
      <c r="N83" s="8"/>
      <c r="O83" s="8"/>
      <c r="P83" s="8"/>
      <c r="Q83" s="8"/>
      <c r="R83" s="8"/>
      <c r="S83" s="5"/>
      <c r="T83" s="8"/>
      <c r="U83" s="8"/>
      <c r="V83" s="76"/>
      <c r="W83" s="5"/>
      <c r="X83" s="92"/>
      <c r="Y83" s="92"/>
      <c r="Z83" s="76"/>
      <c r="AA83" s="8"/>
      <c r="AB83" s="8"/>
      <c r="AC83" s="8"/>
      <c r="AD83" s="8"/>
      <c r="AE83" s="8"/>
    </row>
    <row r="84" spans="1:31" x14ac:dyDescent="0.2">
      <c r="A84" s="5"/>
      <c r="B84" s="5"/>
      <c r="C84" s="5"/>
      <c r="D84" s="5"/>
      <c r="E84" s="36"/>
      <c r="F84" s="8"/>
      <c r="G84" s="8"/>
      <c r="H84" s="8"/>
      <c r="I84" s="8"/>
      <c r="J84" s="8"/>
      <c r="K84" s="8"/>
      <c r="L84" s="5"/>
      <c r="M84" s="86"/>
      <c r="N84" s="8"/>
      <c r="O84" s="8"/>
      <c r="P84" s="8"/>
      <c r="Q84" s="8"/>
      <c r="R84" s="8"/>
      <c r="S84" s="5"/>
      <c r="T84" s="8"/>
      <c r="U84" s="8"/>
      <c r="V84" s="76"/>
      <c r="W84" s="5"/>
      <c r="X84" s="92"/>
      <c r="Y84" s="92"/>
      <c r="Z84" s="76"/>
      <c r="AA84" s="8"/>
      <c r="AB84" s="8"/>
      <c r="AC84" s="8"/>
      <c r="AD84" s="8"/>
      <c r="AE84" s="8"/>
    </row>
    <row r="85" spans="1:31" ht="18" x14ac:dyDescent="0.25">
      <c r="A85" s="80" t="s">
        <v>143</v>
      </c>
      <c r="B85" s="80" t="s">
        <v>143</v>
      </c>
      <c r="C85" s="80" t="s">
        <v>143</v>
      </c>
      <c r="D85" s="80" t="s">
        <v>143</v>
      </c>
      <c r="E85" s="80" t="s">
        <v>143</v>
      </c>
      <c r="F85" s="80" t="s">
        <v>143</v>
      </c>
      <c r="G85" s="80" t="s">
        <v>143</v>
      </c>
      <c r="H85" s="80" t="s">
        <v>143</v>
      </c>
      <c r="I85" s="80" t="s">
        <v>143</v>
      </c>
      <c r="J85" s="80" t="s">
        <v>143</v>
      </c>
      <c r="K85" s="80" t="s">
        <v>143</v>
      </c>
      <c r="L85" s="80" t="s">
        <v>143</v>
      </c>
      <c r="M85" s="80" t="s">
        <v>143</v>
      </c>
      <c r="N85" s="80" t="s">
        <v>143</v>
      </c>
      <c r="O85" s="80" t="s">
        <v>143</v>
      </c>
      <c r="P85" s="80" t="s">
        <v>143</v>
      </c>
      <c r="Q85" s="80" t="s">
        <v>143</v>
      </c>
      <c r="R85" s="80" t="s">
        <v>143</v>
      </c>
      <c r="S85" s="80" t="s">
        <v>143</v>
      </c>
      <c r="T85" s="80" t="s">
        <v>143</v>
      </c>
      <c r="U85" s="80"/>
      <c r="V85" s="83"/>
      <c r="W85" s="80" t="s">
        <v>143</v>
      </c>
      <c r="X85" s="80" t="s">
        <v>143</v>
      </c>
      <c r="Y85" s="80" t="s">
        <v>143</v>
      </c>
      <c r="Z85" s="83" t="s">
        <v>143</v>
      </c>
      <c r="AA85" s="80" t="s">
        <v>143</v>
      </c>
      <c r="AB85" s="80" t="s">
        <v>143</v>
      </c>
      <c r="AC85" s="80" t="s">
        <v>143</v>
      </c>
      <c r="AD85" s="80" t="s">
        <v>143</v>
      </c>
      <c r="AE85" s="80" t="s">
        <v>143</v>
      </c>
    </row>
    <row r="86" spans="1:31" ht="15" x14ac:dyDescent="0.2">
      <c r="A86" s="79"/>
      <c r="B86" s="79"/>
      <c r="C86" s="79"/>
      <c r="D86" s="79"/>
      <c r="E86" s="79"/>
      <c r="F86" s="82" t="s">
        <v>11</v>
      </c>
      <c r="G86" s="82" t="s">
        <v>12</v>
      </c>
      <c r="H86" s="82" t="s">
        <v>13</v>
      </c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84"/>
      <c r="W86" s="79"/>
      <c r="X86" s="79"/>
      <c r="Y86" s="79"/>
      <c r="Z86" s="84"/>
      <c r="AA86" s="79"/>
      <c r="AB86" s="79"/>
      <c r="AC86" s="79"/>
      <c r="AD86" s="79"/>
      <c r="AE86" s="79"/>
    </row>
    <row r="87" spans="1:31" x14ac:dyDescent="0.2">
      <c r="A87" s="71">
        <v>42791.736947997684</v>
      </c>
      <c r="B87" s="72">
        <v>10</v>
      </c>
      <c r="C87" s="73" t="s">
        <v>38</v>
      </c>
      <c r="D87" s="73" t="s">
        <v>80</v>
      </c>
      <c r="E87" s="5"/>
      <c r="F87" s="4" t="s">
        <v>29</v>
      </c>
      <c r="G87" s="4" t="s">
        <v>76</v>
      </c>
      <c r="H87" s="7" t="s">
        <v>49</v>
      </c>
      <c r="I87" s="5"/>
      <c r="J87" s="5"/>
      <c r="K87" s="4">
        <v>1</v>
      </c>
      <c r="L87" s="4">
        <v>3</v>
      </c>
      <c r="M87" s="74">
        <f t="shared" si="8"/>
        <v>0.33333333333333331</v>
      </c>
      <c r="N87" s="19"/>
      <c r="O87" s="10" t="s">
        <v>48</v>
      </c>
      <c r="P87" s="10" t="s">
        <v>53</v>
      </c>
      <c r="Q87" s="10" t="s">
        <v>49</v>
      </c>
      <c r="R87" s="11"/>
      <c r="S87" s="11"/>
      <c r="T87" s="4">
        <v>3</v>
      </c>
      <c r="U87" s="4">
        <v>3</v>
      </c>
      <c r="V87" s="74">
        <f t="shared" si="5"/>
        <v>1</v>
      </c>
      <c r="W87" s="5"/>
      <c r="X87" s="91">
        <f t="shared" si="9"/>
        <v>0.33333333333333331</v>
      </c>
      <c r="Y87" s="91">
        <f t="shared" si="10"/>
        <v>1</v>
      </c>
      <c r="Z87" s="26">
        <f>Y87-X87</f>
        <v>0.66666666666666674</v>
      </c>
      <c r="AA87" s="11"/>
      <c r="AB87" s="25" t="s">
        <v>99</v>
      </c>
      <c r="AC87" s="8"/>
      <c r="AD87" s="25" t="s">
        <v>37</v>
      </c>
      <c r="AE87" s="8"/>
    </row>
    <row r="88" spans="1:31" x14ac:dyDescent="0.2">
      <c r="A88" s="71">
        <v>42799.004144351857</v>
      </c>
      <c r="B88" s="72">
        <v>8</v>
      </c>
      <c r="C88" s="73" t="s">
        <v>20</v>
      </c>
      <c r="D88" s="73" t="s">
        <v>21</v>
      </c>
      <c r="E88" s="37" t="s">
        <v>116</v>
      </c>
      <c r="F88" s="7" t="s">
        <v>58</v>
      </c>
      <c r="G88" s="4" t="s">
        <v>30</v>
      </c>
      <c r="H88" s="4" t="s">
        <v>81</v>
      </c>
      <c r="I88" s="5"/>
      <c r="J88" s="5"/>
      <c r="K88" s="4">
        <v>1</v>
      </c>
      <c r="L88" s="4">
        <v>3</v>
      </c>
      <c r="M88" s="74">
        <f t="shared" si="8"/>
        <v>0.33333333333333331</v>
      </c>
      <c r="N88" s="5"/>
      <c r="O88" s="9" t="s">
        <v>48</v>
      </c>
      <c r="P88" s="2" t="s">
        <v>30</v>
      </c>
      <c r="Q88" s="2" t="s">
        <v>31</v>
      </c>
      <c r="R88" s="5"/>
      <c r="S88" s="5"/>
      <c r="T88" s="4">
        <v>1</v>
      </c>
      <c r="U88" s="4">
        <v>3</v>
      </c>
      <c r="V88" s="74">
        <f t="shared" si="5"/>
        <v>0.33333333333333331</v>
      </c>
      <c r="W88" s="5"/>
      <c r="X88" s="91">
        <f t="shared" si="9"/>
        <v>0.33333333333333331</v>
      </c>
      <c r="Y88" s="91">
        <f t="shared" si="10"/>
        <v>0.33333333333333331</v>
      </c>
      <c r="Z88" s="26">
        <f t="shared" ref="Z88:Z108" si="11">Y88-X88</f>
        <v>0</v>
      </c>
      <c r="AA88" s="5"/>
      <c r="AB88" s="6" t="s">
        <v>99</v>
      </c>
      <c r="AC88" s="8"/>
      <c r="AD88" s="6" t="s">
        <v>37</v>
      </c>
      <c r="AE88" s="8"/>
    </row>
    <row r="89" spans="1:31" x14ac:dyDescent="0.2">
      <c r="A89" s="71">
        <v>42812.668574467592</v>
      </c>
      <c r="B89" s="72">
        <v>10</v>
      </c>
      <c r="C89" s="73" t="s">
        <v>38</v>
      </c>
      <c r="D89" s="73" t="s">
        <v>21</v>
      </c>
      <c r="E89" s="37" t="s">
        <v>117</v>
      </c>
      <c r="F89" s="4" t="s">
        <v>42</v>
      </c>
      <c r="G89" s="4" t="s">
        <v>43</v>
      </c>
      <c r="H89" s="4" t="s">
        <v>81</v>
      </c>
      <c r="I89" s="5"/>
      <c r="J89" s="5"/>
      <c r="K89" s="4">
        <v>0</v>
      </c>
      <c r="L89" s="4">
        <v>3</v>
      </c>
      <c r="M89" s="74">
        <f t="shared" si="8"/>
        <v>0</v>
      </c>
      <c r="N89" s="5"/>
      <c r="O89" s="9" t="s">
        <v>48</v>
      </c>
      <c r="P89" s="2" t="s">
        <v>43</v>
      </c>
      <c r="Q89" s="9" t="s">
        <v>49</v>
      </c>
      <c r="R89" s="5"/>
      <c r="S89" s="5"/>
      <c r="T89" s="4">
        <v>2</v>
      </c>
      <c r="U89" s="4">
        <v>3</v>
      </c>
      <c r="V89" s="74">
        <f t="shared" si="5"/>
        <v>0.66666666666666663</v>
      </c>
      <c r="W89" s="5"/>
      <c r="X89" s="91">
        <f t="shared" si="9"/>
        <v>0</v>
      </c>
      <c r="Y89" s="91">
        <f t="shared" si="10"/>
        <v>0.66666666666666663</v>
      </c>
      <c r="Z89" s="26">
        <f t="shared" si="11"/>
        <v>0.66666666666666663</v>
      </c>
      <c r="AA89" s="5"/>
      <c r="AB89" s="6" t="s">
        <v>99</v>
      </c>
      <c r="AC89" s="8"/>
      <c r="AD89" s="6" t="s">
        <v>37</v>
      </c>
      <c r="AE89" s="8"/>
    </row>
    <row r="90" spans="1:31" x14ac:dyDescent="0.2">
      <c r="A90" s="71">
        <v>42812.686441180558</v>
      </c>
      <c r="B90" s="72">
        <v>10</v>
      </c>
      <c r="C90" s="73" t="s">
        <v>38</v>
      </c>
      <c r="D90" s="73" t="s">
        <v>21</v>
      </c>
      <c r="E90" s="37" t="s">
        <v>118</v>
      </c>
      <c r="F90" s="7" t="s">
        <v>58</v>
      </c>
      <c r="G90" s="4" t="s">
        <v>43</v>
      </c>
      <c r="H90" s="4" t="s">
        <v>31</v>
      </c>
      <c r="I90" s="5"/>
      <c r="J90" s="5"/>
      <c r="K90" s="4">
        <v>1</v>
      </c>
      <c r="L90" s="4">
        <v>3</v>
      </c>
      <c r="M90" s="74">
        <f t="shared" si="8"/>
        <v>0.33333333333333331</v>
      </c>
      <c r="N90" s="5"/>
      <c r="O90" s="9" t="s">
        <v>48</v>
      </c>
      <c r="P90" s="2" t="s">
        <v>43</v>
      </c>
      <c r="Q90" s="9" t="s">
        <v>49</v>
      </c>
      <c r="R90" s="5"/>
      <c r="S90" s="5"/>
      <c r="T90" s="4">
        <v>2</v>
      </c>
      <c r="U90" s="4">
        <v>3</v>
      </c>
      <c r="V90" s="74">
        <f t="shared" si="5"/>
        <v>0.66666666666666663</v>
      </c>
      <c r="W90" s="5"/>
      <c r="X90" s="91">
        <f t="shared" si="9"/>
        <v>0.33333333333333331</v>
      </c>
      <c r="Y90" s="91">
        <f t="shared" si="10"/>
        <v>0.66666666666666663</v>
      </c>
      <c r="Z90" s="26">
        <f t="shared" si="11"/>
        <v>0.33333333333333331</v>
      </c>
      <c r="AA90" s="5"/>
      <c r="AB90" s="6" t="s">
        <v>99</v>
      </c>
      <c r="AC90" s="8"/>
      <c r="AD90" s="6" t="s">
        <v>62</v>
      </c>
      <c r="AE90" s="8"/>
    </row>
    <row r="91" spans="1:31" x14ac:dyDescent="0.2">
      <c r="A91" s="71">
        <v>42816.832169837959</v>
      </c>
      <c r="B91" s="72">
        <v>16</v>
      </c>
      <c r="C91" s="73" t="s">
        <v>20</v>
      </c>
      <c r="D91" s="73" t="s">
        <v>21</v>
      </c>
      <c r="E91" s="35"/>
      <c r="F91" s="4" t="s">
        <v>29</v>
      </c>
      <c r="G91" s="7" t="s">
        <v>53</v>
      </c>
      <c r="H91" s="7" t="s">
        <v>49</v>
      </c>
      <c r="I91" s="5"/>
      <c r="J91" s="5"/>
      <c r="K91" s="4">
        <v>2</v>
      </c>
      <c r="L91" s="4">
        <v>3</v>
      </c>
      <c r="M91" s="74">
        <f t="shared" si="8"/>
        <v>0.66666666666666663</v>
      </c>
      <c r="N91" s="5"/>
      <c r="O91" s="9" t="s">
        <v>48</v>
      </c>
      <c r="P91" s="9" t="s">
        <v>53</v>
      </c>
      <c r="Q91" s="9" t="s">
        <v>49</v>
      </c>
      <c r="R91" s="5"/>
      <c r="S91" s="5"/>
      <c r="T91" s="4">
        <v>3</v>
      </c>
      <c r="U91" s="4">
        <v>3</v>
      </c>
      <c r="V91" s="74">
        <f t="shared" si="5"/>
        <v>1</v>
      </c>
      <c r="W91" s="5"/>
      <c r="X91" s="91">
        <f t="shared" si="9"/>
        <v>0.66666666666666663</v>
      </c>
      <c r="Y91" s="91">
        <f t="shared" si="10"/>
        <v>1</v>
      </c>
      <c r="Z91" s="26">
        <f t="shared" si="11"/>
        <v>0.33333333333333337</v>
      </c>
      <c r="AA91" s="41"/>
      <c r="AB91" s="6" t="s">
        <v>99</v>
      </c>
      <c r="AC91" s="8"/>
      <c r="AD91" s="6" t="s">
        <v>62</v>
      </c>
      <c r="AE91" s="8"/>
    </row>
    <row r="92" spans="1:31" x14ac:dyDescent="0.2">
      <c r="A92" s="71">
        <v>42820.654203067126</v>
      </c>
      <c r="B92" s="72">
        <v>20</v>
      </c>
      <c r="C92" s="73" t="s">
        <v>20</v>
      </c>
      <c r="D92" s="73" t="s">
        <v>21</v>
      </c>
      <c r="E92" s="5"/>
      <c r="F92" s="7" t="s">
        <v>58</v>
      </c>
      <c r="G92" s="7" t="s">
        <v>53</v>
      </c>
      <c r="H92" s="7" t="s">
        <v>49</v>
      </c>
      <c r="I92" s="5"/>
      <c r="J92" s="5"/>
      <c r="K92" s="4">
        <v>3</v>
      </c>
      <c r="L92" s="4">
        <v>3</v>
      </c>
      <c r="M92" s="74">
        <f t="shared" si="8"/>
        <v>1</v>
      </c>
      <c r="N92" s="5"/>
      <c r="O92" s="9" t="s">
        <v>48</v>
      </c>
      <c r="P92" s="9" t="s">
        <v>53</v>
      </c>
      <c r="Q92" s="9" t="s">
        <v>49</v>
      </c>
      <c r="R92" s="5"/>
      <c r="S92" s="5"/>
      <c r="T92" s="4">
        <v>3</v>
      </c>
      <c r="U92" s="4">
        <v>3</v>
      </c>
      <c r="V92" s="74">
        <f t="shared" si="5"/>
        <v>1</v>
      </c>
      <c r="W92" s="5"/>
      <c r="X92" s="91">
        <f t="shared" si="9"/>
        <v>1</v>
      </c>
      <c r="Y92" s="91">
        <f t="shared" si="10"/>
        <v>1</v>
      </c>
      <c r="Z92" s="26">
        <f t="shared" si="11"/>
        <v>0</v>
      </c>
      <c r="AA92" s="5"/>
      <c r="AB92" s="6" t="s">
        <v>99</v>
      </c>
      <c r="AC92" s="8"/>
      <c r="AD92" s="6" t="s">
        <v>62</v>
      </c>
      <c r="AE92" s="8"/>
    </row>
    <row r="93" spans="1:31" x14ac:dyDescent="0.2">
      <c r="A93" s="71">
        <v>42820.665434756942</v>
      </c>
      <c r="B93" s="72">
        <v>13</v>
      </c>
      <c r="C93" s="73" t="s">
        <v>20</v>
      </c>
      <c r="D93" s="73" t="s">
        <v>21</v>
      </c>
      <c r="E93" s="5"/>
      <c r="F93" s="7" t="s">
        <v>58</v>
      </c>
      <c r="G93" s="4" t="s">
        <v>76</v>
      </c>
      <c r="H93" s="7" t="s">
        <v>49</v>
      </c>
      <c r="I93" s="5"/>
      <c r="J93" s="5"/>
      <c r="K93" s="4">
        <v>2</v>
      </c>
      <c r="L93" s="4">
        <v>3</v>
      </c>
      <c r="M93" s="74">
        <f t="shared" si="8"/>
        <v>0.66666666666666663</v>
      </c>
      <c r="N93" s="5"/>
      <c r="O93" s="9" t="s">
        <v>48</v>
      </c>
      <c r="P93" s="4" t="s">
        <v>76</v>
      </c>
      <c r="Q93" s="2" t="s">
        <v>31</v>
      </c>
      <c r="R93" s="5"/>
      <c r="S93" s="5"/>
      <c r="T93" s="4">
        <v>1</v>
      </c>
      <c r="U93" s="4">
        <v>3</v>
      </c>
      <c r="V93" s="74">
        <f t="shared" si="5"/>
        <v>0.33333333333333331</v>
      </c>
      <c r="W93" s="5"/>
      <c r="X93" s="91">
        <f t="shared" si="9"/>
        <v>0.66666666666666663</v>
      </c>
      <c r="Y93" s="91">
        <f t="shared" si="10"/>
        <v>0.33333333333333331</v>
      </c>
      <c r="Z93" s="26">
        <f t="shared" si="11"/>
        <v>-0.33333333333333331</v>
      </c>
      <c r="AA93" s="5"/>
      <c r="AB93" s="6" t="s">
        <v>99</v>
      </c>
      <c r="AC93" s="8"/>
      <c r="AD93" s="6" t="s">
        <v>62</v>
      </c>
      <c r="AE93" s="8"/>
    </row>
    <row r="94" spans="1:31" x14ac:dyDescent="0.2">
      <c r="A94" s="71">
        <v>42820.922412337968</v>
      </c>
      <c r="B94" s="72">
        <v>13</v>
      </c>
      <c r="C94" s="73" t="s">
        <v>20</v>
      </c>
      <c r="D94" s="73" t="s">
        <v>21</v>
      </c>
      <c r="E94" s="5"/>
      <c r="F94" s="7" t="s">
        <v>58</v>
      </c>
      <c r="G94" s="7" t="s">
        <v>53</v>
      </c>
      <c r="H94" s="7" t="s">
        <v>49</v>
      </c>
      <c r="I94" s="5"/>
      <c r="J94" s="5"/>
      <c r="K94" s="4">
        <v>3</v>
      </c>
      <c r="L94" s="4">
        <v>3</v>
      </c>
      <c r="M94" s="74">
        <f t="shared" si="8"/>
        <v>1</v>
      </c>
      <c r="N94" s="5"/>
      <c r="O94" s="9" t="s">
        <v>48</v>
      </c>
      <c r="P94" s="9" t="s">
        <v>53</v>
      </c>
      <c r="Q94" s="9" t="s">
        <v>49</v>
      </c>
      <c r="R94" s="5"/>
      <c r="S94" s="5"/>
      <c r="T94" s="4">
        <v>3</v>
      </c>
      <c r="U94" s="4">
        <v>3</v>
      </c>
      <c r="V94" s="74">
        <f t="shared" si="5"/>
        <v>1</v>
      </c>
      <c r="W94" s="5"/>
      <c r="X94" s="91">
        <f t="shared" si="9"/>
        <v>1</v>
      </c>
      <c r="Y94" s="91">
        <f t="shared" si="10"/>
        <v>1</v>
      </c>
      <c r="Z94" s="26">
        <f t="shared" si="11"/>
        <v>0</v>
      </c>
      <c r="AA94" s="5"/>
      <c r="AB94" s="6" t="s">
        <v>99</v>
      </c>
      <c r="AC94" s="8"/>
      <c r="AD94" s="6" t="s">
        <v>37</v>
      </c>
      <c r="AE94" s="8"/>
    </row>
    <row r="95" spans="1:31" x14ac:dyDescent="0.2">
      <c r="A95" s="71">
        <v>42827.856406446765</v>
      </c>
      <c r="B95" s="72">
        <v>8</v>
      </c>
      <c r="C95" s="73" t="s">
        <v>20</v>
      </c>
      <c r="D95" s="73" t="s">
        <v>21</v>
      </c>
      <c r="E95" s="5"/>
      <c r="F95" s="4" t="s">
        <v>42</v>
      </c>
      <c r="G95" s="4" t="s">
        <v>43</v>
      </c>
      <c r="H95" s="4" t="s">
        <v>31</v>
      </c>
      <c r="I95" s="5"/>
      <c r="J95" s="5"/>
      <c r="K95" s="4">
        <v>0</v>
      </c>
      <c r="L95" s="4">
        <v>3</v>
      </c>
      <c r="M95" s="74">
        <f t="shared" si="8"/>
        <v>0</v>
      </c>
      <c r="N95" s="5"/>
      <c r="O95" s="9" t="s">
        <v>48</v>
      </c>
      <c r="P95" s="4" t="s">
        <v>76</v>
      </c>
      <c r="Q95" s="9" t="s">
        <v>49</v>
      </c>
      <c r="R95" s="5"/>
      <c r="S95" s="5"/>
      <c r="T95" s="4">
        <v>2</v>
      </c>
      <c r="U95" s="4">
        <v>3</v>
      </c>
      <c r="V95" s="74">
        <f t="shared" si="5"/>
        <v>0.66666666666666663</v>
      </c>
      <c r="W95" s="5"/>
      <c r="X95" s="91">
        <f t="shared" si="9"/>
        <v>0</v>
      </c>
      <c r="Y95" s="91">
        <f t="shared" si="10"/>
        <v>0.66666666666666663</v>
      </c>
      <c r="Z95" s="26">
        <f t="shared" si="11"/>
        <v>0.66666666666666663</v>
      </c>
      <c r="AA95" s="5"/>
      <c r="AB95" s="6" t="s">
        <v>99</v>
      </c>
      <c r="AC95" s="8"/>
      <c r="AD95" s="6" t="s">
        <v>37</v>
      </c>
      <c r="AE95" s="8"/>
    </row>
    <row r="96" spans="1:31" x14ac:dyDescent="0.2">
      <c r="A96" s="71">
        <v>42812.792291261576</v>
      </c>
      <c r="B96" s="72">
        <v>19</v>
      </c>
      <c r="C96" s="73" t="s">
        <v>20</v>
      </c>
      <c r="D96" s="73" t="s">
        <v>21</v>
      </c>
      <c r="E96" s="37"/>
      <c r="F96" s="9" t="s">
        <v>58</v>
      </c>
      <c r="G96" s="9" t="s">
        <v>53</v>
      </c>
      <c r="H96" s="9" t="s">
        <v>49</v>
      </c>
      <c r="I96" s="5"/>
      <c r="J96" s="5"/>
      <c r="K96" s="4">
        <v>3</v>
      </c>
      <c r="L96" s="4">
        <v>3</v>
      </c>
      <c r="M96" s="74">
        <f t="shared" si="8"/>
        <v>1</v>
      </c>
      <c r="N96" s="8"/>
      <c r="O96" s="7" t="s">
        <v>48</v>
      </c>
      <c r="P96" s="7" t="s">
        <v>53</v>
      </c>
      <c r="Q96" s="7" t="s">
        <v>49</v>
      </c>
      <c r="R96" s="5"/>
      <c r="S96" s="5"/>
      <c r="T96" s="4">
        <v>3</v>
      </c>
      <c r="U96" s="4">
        <v>3</v>
      </c>
      <c r="V96" s="74">
        <f t="shared" si="5"/>
        <v>1</v>
      </c>
      <c r="W96" s="5"/>
      <c r="X96" s="91">
        <f t="shared" si="9"/>
        <v>1</v>
      </c>
      <c r="Y96" s="91">
        <f t="shared" si="10"/>
        <v>1</v>
      </c>
      <c r="Z96" s="26">
        <f t="shared" si="11"/>
        <v>0</v>
      </c>
      <c r="AA96" s="8"/>
      <c r="AB96" s="6" t="s">
        <v>99</v>
      </c>
      <c r="AC96" s="8"/>
      <c r="AD96" s="4" t="s">
        <v>62</v>
      </c>
      <c r="AE96" s="8"/>
    </row>
    <row r="97" spans="1:31" x14ac:dyDescent="0.2">
      <c r="A97" s="16"/>
      <c r="B97" s="16"/>
      <c r="C97" s="16"/>
      <c r="D97" s="16"/>
      <c r="E97" s="16"/>
      <c r="F97" s="16"/>
      <c r="G97" s="16"/>
      <c r="H97" s="16"/>
      <c r="I97" s="5"/>
      <c r="J97" s="5"/>
      <c r="K97" s="16"/>
      <c r="L97" s="16"/>
      <c r="M97" s="75">
        <f>AVERAGE(M86:M96)</f>
        <v>0.53333333333333333</v>
      </c>
      <c r="N97" s="16"/>
      <c r="O97" s="16"/>
      <c r="P97" s="16"/>
      <c r="Q97" s="16"/>
      <c r="R97" s="5"/>
      <c r="S97" s="5"/>
      <c r="T97" s="16"/>
      <c r="U97" s="16"/>
      <c r="V97" s="75">
        <f>AVERAGE(V87:V96)</f>
        <v>0.76666666666666661</v>
      </c>
      <c r="W97" s="5"/>
      <c r="X97" s="93">
        <f t="shared" si="9"/>
        <v>0.53333333333333333</v>
      </c>
      <c r="Y97" s="93">
        <f t="shared" si="10"/>
        <v>0.76666666666666661</v>
      </c>
      <c r="Z97" s="43">
        <f t="shared" si="11"/>
        <v>0.23333333333333328</v>
      </c>
      <c r="AA97" s="16"/>
      <c r="AB97" s="16"/>
      <c r="AC97" s="8"/>
      <c r="AD97" s="16"/>
      <c r="AE97" s="8"/>
    </row>
    <row r="98" spans="1:31" x14ac:dyDescent="0.2">
      <c r="A98" s="37"/>
      <c r="B98" s="37"/>
      <c r="C98" s="37"/>
      <c r="D98" s="37"/>
      <c r="E98" s="37"/>
      <c r="F98" s="8"/>
      <c r="G98" s="8"/>
      <c r="H98" s="8"/>
      <c r="I98" s="8"/>
      <c r="J98" s="5"/>
      <c r="K98" s="8"/>
      <c r="L98" s="5"/>
      <c r="M98" s="86"/>
      <c r="N98" s="8"/>
      <c r="O98" s="8"/>
      <c r="P98" s="8"/>
      <c r="Q98" s="8"/>
      <c r="R98" s="8"/>
      <c r="S98" s="5"/>
      <c r="T98" s="8">
        <v>3</v>
      </c>
      <c r="U98" s="8"/>
      <c r="V98" s="76"/>
      <c r="W98" s="5"/>
      <c r="X98" s="92"/>
      <c r="Y98" s="92"/>
      <c r="Z98" s="96"/>
      <c r="AA98" s="5"/>
      <c r="AB98" s="8"/>
      <c r="AC98" s="8"/>
      <c r="AD98" s="8"/>
      <c r="AE98" s="8"/>
    </row>
    <row r="99" spans="1:31" x14ac:dyDescent="0.2">
      <c r="A99" s="71">
        <v>42791.665004513889</v>
      </c>
      <c r="B99" s="72">
        <v>13</v>
      </c>
      <c r="C99" s="73" t="s">
        <v>38</v>
      </c>
      <c r="D99" s="73" t="s">
        <v>21</v>
      </c>
      <c r="E99" s="37" t="s">
        <v>116</v>
      </c>
      <c r="F99" s="9" t="s">
        <v>58</v>
      </c>
      <c r="G99" s="9" t="s">
        <v>53</v>
      </c>
      <c r="H99" s="9" t="s">
        <v>49</v>
      </c>
      <c r="I99" s="5"/>
      <c r="J99" s="5"/>
      <c r="K99" s="4">
        <v>3</v>
      </c>
      <c r="L99" s="4">
        <v>3</v>
      </c>
      <c r="M99" s="74">
        <f t="shared" si="8"/>
        <v>1</v>
      </c>
      <c r="N99" s="8"/>
      <c r="O99" s="27" t="s">
        <v>48</v>
      </c>
      <c r="P99" s="27" t="s">
        <v>53</v>
      </c>
      <c r="Q99" s="27" t="s">
        <v>49</v>
      </c>
      <c r="R99" s="11"/>
      <c r="S99" s="5"/>
      <c r="T99" s="4">
        <v>3</v>
      </c>
      <c r="U99" s="4">
        <v>3</v>
      </c>
      <c r="V99" s="74">
        <f t="shared" si="5"/>
        <v>1</v>
      </c>
      <c r="W99" s="5"/>
      <c r="X99" s="91">
        <f t="shared" si="9"/>
        <v>1</v>
      </c>
      <c r="Y99" s="91">
        <f t="shared" si="10"/>
        <v>1</v>
      </c>
      <c r="Z99" s="26">
        <f t="shared" si="11"/>
        <v>0</v>
      </c>
      <c r="AA99" s="8"/>
      <c r="AB99" s="4" t="s">
        <v>79</v>
      </c>
      <c r="AC99" s="8"/>
      <c r="AD99" s="4" t="s">
        <v>37</v>
      </c>
      <c r="AE99" s="8"/>
    </row>
    <row r="100" spans="1:31" x14ac:dyDescent="0.2">
      <c r="A100" s="71">
        <v>42792.707949837961</v>
      </c>
      <c r="B100" s="72">
        <v>7</v>
      </c>
      <c r="C100" s="73" t="s">
        <v>20</v>
      </c>
      <c r="D100" s="73" t="s">
        <v>80</v>
      </c>
      <c r="E100" s="37" t="s">
        <v>119</v>
      </c>
      <c r="F100" s="4" t="s">
        <v>29</v>
      </c>
      <c r="G100" s="4" t="s">
        <v>30</v>
      </c>
      <c r="H100" s="4" t="s">
        <v>81</v>
      </c>
      <c r="I100" s="5"/>
      <c r="J100" s="5"/>
      <c r="K100" s="4">
        <v>0</v>
      </c>
      <c r="L100" s="4">
        <v>3</v>
      </c>
      <c r="M100" s="74">
        <f t="shared" si="8"/>
        <v>0</v>
      </c>
      <c r="N100" s="8"/>
      <c r="O100" s="7" t="s">
        <v>48</v>
      </c>
      <c r="P100" s="2" t="s">
        <v>76</v>
      </c>
      <c r="Q100" s="2" t="s">
        <v>31</v>
      </c>
      <c r="R100" s="5"/>
      <c r="S100" s="5"/>
      <c r="T100" s="4">
        <v>1</v>
      </c>
      <c r="U100" s="4">
        <v>3</v>
      </c>
      <c r="V100" s="74">
        <f t="shared" si="5"/>
        <v>0.33333333333333331</v>
      </c>
      <c r="W100" s="5"/>
      <c r="X100" s="91">
        <f t="shared" si="9"/>
        <v>0</v>
      </c>
      <c r="Y100" s="91">
        <f t="shared" si="10"/>
        <v>0.33333333333333331</v>
      </c>
      <c r="Z100" s="26">
        <f t="shared" si="11"/>
        <v>0.33333333333333331</v>
      </c>
      <c r="AA100" s="8"/>
      <c r="AB100" s="4" t="s">
        <v>79</v>
      </c>
      <c r="AC100" s="8"/>
      <c r="AD100" s="4" t="s">
        <v>37</v>
      </c>
      <c r="AE100" s="8"/>
    </row>
    <row r="101" spans="1:31" x14ac:dyDescent="0.2">
      <c r="A101" s="71">
        <v>42792.758548680555</v>
      </c>
      <c r="B101" s="72">
        <v>13</v>
      </c>
      <c r="C101" s="73" t="s">
        <v>38</v>
      </c>
      <c r="D101" s="73" t="s">
        <v>21</v>
      </c>
      <c r="E101" s="37" t="s">
        <v>120</v>
      </c>
      <c r="F101" s="9" t="s">
        <v>58</v>
      </c>
      <c r="G101" s="4" t="s">
        <v>30</v>
      </c>
      <c r="H101" s="4" t="s">
        <v>31</v>
      </c>
      <c r="I101" s="5"/>
      <c r="J101" s="5"/>
      <c r="K101" s="4">
        <v>1</v>
      </c>
      <c r="L101" s="4">
        <v>3</v>
      </c>
      <c r="M101" s="74">
        <f t="shared" si="8"/>
        <v>0.33333333333333331</v>
      </c>
      <c r="N101" s="8"/>
      <c r="O101" s="7" t="s">
        <v>48</v>
      </c>
      <c r="P101" s="2" t="s">
        <v>30</v>
      </c>
      <c r="Q101" s="7" t="s">
        <v>49</v>
      </c>
      <c r="R101" s="5"/>
      <c r="S101" s="5"/>
      <c r="T101" s="4">
        <v>2</v>
      </c>
      <c r="U101" s="4">
        <v>3</v>
      </c>
      <c r="V101" s="74">
        <f t="shared" si="5"/>
        <v>0.66666666666666663</v>
      </c>
      <c r="W101" s="5"/>
      <c r="X101" s="91">
        <f t="shared" si="9"/>
        <v>0.33333333333333331</v>
      </c>
      <c r="Y101" s="91">
        <f t="shared" si="10"/>
        <v>0.66666666666666663</v>
      </c>
      <c r="Z101" s="26">
        <f t="shared" si="11"/>
        <v>0.33333333333333331</v>
      </c>
      <c r="AA101" s="8"/>
      <c r="AB101" s="4" t="s">
        <v>79</v>
      </c>
      <c r="AC101" s="8"/>
      <c r="AD101" s="4" t="s">
        <v>37</v>
      </c>
      <c r="AE101" s="8"/>
    </row>
    <row r="102" spans="1:31" x14ac:dyDescent="0.2">
      <c r="A102" s="71">
        <v>42797.82682642361</v>
      </c>
      <c r="B102" s="72">
        <v>8</v>
      </c>
      <c r="C102" s="73" t="s">
        <v>20</v>
      </c>
      <c r="D102" s="73" t="s">
        <v>63</v>
      </c>
      <c r="E102" s="37" t="s">
        <v>121</v>
      </c>
      <c r="F102" s="4" t="s">
        <v>42</v>
      </c>
      <c r="G102" s="9" t="s">
        <v>53</v>
      </c>
      <c r="H102" s="4" t="s">
        <v>31</v>
      </c>
      <c r="I102" s="5"/>
      <c r="J102" s="5"/>
      <c r="K102" s="4">
        <v>1</v>
      </c>
      <c r="L102" s="4">
        <v>3</v>
      </c>
      <c r="M102" s="74">
        <f t="shared" si="8"/>
        <v>0.33333333333333331</v>
      </c>
      <c r="N102" s="8"/>
      <c r="O102" s="2" t="s">
        <v>42</v>
      </c>
      <c r="P102" s="2" t="s">
        <v>30</v>
      </c>
      <c r="Q102" s="7" t="s">
        <v>49</v>
      </c>
      <c r="R102" s="5"/>
      <c r="S102" s="5"/>
      <c r="T102" s="4">
        <v>1</v>
      </c>
      <c r="U102" s="4">
        <v>3</v>
      </c>
      <c r="V102" s="74">
        <f t="shared" si="5"/>
        <v>0.33333333333333331</v>
      </c>
      <c r="W102" s="5"/>
      <c r="X102" s="91">
        <f t="shared" si="9"/>
        <v>0.33333333333333331</v>
      </c>
      <c r="Y102" s="91">
        <f t="shared" si="10"/>
        <v>0.33333333333333331</v>
      </c>
      <c r="Z102" s="26">
        <f t="shared" si="11"/>
        <v>0</v>
      </c>
      <c r="AA102" s="8"/>
      <c r="AB102" s="38" t="s">
        <v>79</v>
      </c>
      <c r="AC102" s="8"/>
      <c r="AD102" s="4" t="s">
        <v>37</v>
      </c>
      <c r="AE102" s="8"/>
    </row>
    <row r="103" spans="1:31" x14ac:dyDescent="0.2">
      <c r="A103" s="71">
        <v>42798.980747060181</v>
      </c>
      <c r="B103" s="72">
        <v>20</v>
      </c>
      <c r="C103" s="73" t="s">
        <v>20</v>
      </c>
      <c r="D103" s="73" t="s">
        <v>21</v>
      </c>
      <c r="E103" s="37" t="s">
        <v>122</v>
      </c>
      <c r="F103" s="9" t="s">
        <v>58</v>
      </c>
      <c r="G103" s="9" t="s">
        <v>53</v>
      </c>
      <c r="H103" s="9" t="s">
        <v>49</v>
      </c>
      <c r="I103" s="5"/>
      <c r="J103" s="5"/>
      <c r="K103" s="4">
        <v>3</v>
      </c>
      <c r="L103" s="4">
        <v>3</v>
      </c>
      <c r="M103" s="74">
        <f t="shared" si="8"/>
        <v>1</v>
      </c>
      <c r="N103" s="8"/>
      <c r="O103" s="7" t="s">
        <v>48</v>
      </c>
      <c r="P103" s="7" t="s">
        <v>53</v>
      </c>
      <c r="Q103" s="7" t="s">
        <v>49</v>
      </c>
      <c r="R103" s="5"/>
      <c r="S103" s="5"/>
      <c r="T103" s="4">
        <v>3</v>
      </c>
      <c r="U103" s="4">
        <v>3</v>
      </c>
      <c r="V103" s="74">
        <f t="shared" si="5"/>
        <v>1</v>
      </c>
      <c r="W103" s="5"/>
      <c r="X103" s="91">
        <f t="shared" si="9"/>
        <v>1</v>
      </c>
      <c r="Y103" s="91">
        <f t="shared" si="10"/>
        <v>1</v>
      </c>
      <c r="Z103" s="26">
        <f t="shared" si="11"/>
        <v>0</v>
      </c>
      <c r="AA103" s="8"/>
      <c r="AB103" s="4" t="s">
        <v>79</v>
      </c>
      <c r="AC103" s="8"/>
      <c r="AD103" s="4" t="s">
        <v>62</v>
      </c>
      <c r="AE103" s="8"/>
    </row>
    <row r="104" spans="1:31" x14ac:dyDescent="0.2">
      <c r="A104" s="71">
        <v>42812.767562233799</v>
      </c>
      <c r="B104" s="72">
        <v>13</v>
      </c>
      <c r="C104" s="73" t="s">
        <v>20</v>
      </c>
      <c r="D104" s="73" t="s">
        <v>21</v>
      </c>
      <c r="E104" s="37" t="s">
        <v>116</v>
      </c>
      <c r="F104" s="9" t="s">
        <v>58</v>
      </c>
      <c r="G104" s="4" t="s">
        <v>68</v>
      </c>
      <c r="H104" s="4" t="s">
        <v>31</v>
      </c>
      <c r="I104" s="5"/>
      <c r="J104" s="5"/>
      <c r="K104" s="4">
        <v>1</v>
      </c>
      <c r="L104" s="4">
        <v>3</v>
      </c>
      <c r="M104" s="74">
        <f t="shared" si="8"/>
        <v>0.33333333333333331</v>
      </c>
      <c r="N104" s="8"/>
      <c r="O104" s="7" t="s">
        <v>48</v>
      </c>
      <c r="P104" s="7" t="s">
        <v>53</v>
      </c>
      <c r="Q104" s="2" t="s">
        <v>81</v>
      </c>
      <c r="R104" s="5"/>
      <c r="S104" s="5"/>
      <c r="T104" s="4">
        <v>2</v>
      </c>
      <c r="U104" s="4">
        <v>3</v>
      </c>
      <c r="V104" s="74">
        <f t="shared" si="5"/>
        <v>0.66666666666666663</v>
      </c>
      <c r="W104" s="5"/>
      <c r="X104" s="91">
        <f t="shared" si="9"/>
        <v>0.33333333333333331</v>
      </c>
      <c r="Y104" s="91">
        <f t="shared" si="10"/>
        <v>0.66666666666666663</v>
      </c>
      <c r="Z104" s="26">
        <f t="shared" si="11"/>
        <v>0.33333333333333331</v>
      </c>
      <c r="AA104" s="41"/>
      <c r="AB104" s="4" t="s">
        <v>79</v>
      </c>
      <c r="AC104" s="8"/>
      <c r="AD104" s="4" t="s">
        <v>37</v>
      </c>
      <c r="AE104" s="8"/>
    </row>
    <row r="105" spans="1:31" x14ac:dyDescent="0.2">
      <c r="A105" s="71">
        <v>42827.723081018514</v>
      </c>
      <c r="B105" s="72">
        <v>8</v>
      </c>
      <c r="C105" s="73" t="s">
        <v>20</v>
      </c>
      <c r="D105" s="73" t="s">
        <v>21</v>
      </c>
      <c r="E105" s="5"/>
      <c r="F105" s="4" t="s">
        <v>29</v>
      </c>
      <c r="G105" s="4" t="s">
        <v>68</v>
      </c>
      <c r="H105" s="4" t="s">
        <v>31</v>
      </c>
      <c r="I105" s="5"/>
      <c r="J105" s="5"/>
      <c r="K105" s="4">
        <v>0</v>
      </c>
      <c r="L105" s="4">
        <v>3</v>
      </c>
      <c r="M105" s="74">
        <f t="shared" si="8"/>
        <v>0</v>
      </c>
      <c r="N105" s="8"/>
      <c r="O105" s="2" t="s">
        <v>29</v>
      </c>
      <c r="P105" s="2" t="s">
        <v>68</v>
      </c>
      <c r="Q105" s="7" t="s">
        <v>49</v>
      </c>
      <c r="R105" s="5"/>
      <c r="S105" s="5"/>
      <c r="T105" s="4">
        <v>1</v>
      </c>
      <c r="U105" s="4">
        <v>3</v>
      </c>
      <c r="V105" s="74">
        <f t="shared" si="5"/>
        <v>0.33333333333333331</v>
      </c>
      <c r="W105" s="5"/>
      <c r="X105" s="91">
        <f t="shared" si="9"/>
        <v>0</v>
      </c>
      <c r="Y105" s="91">
        <f t="shared" si="10"/>
        <v>0.33333333333333331</v>
      </c>
      <c r="Z105" s="26">
        <f t="shared" si="11"/>
        <v>0.33333333333333331</v>
      </c>
      <c r="AA105" s="8"/>
      <c r="AB105" s="4" t="s">
        <v>79</v>
      </c>
      <c r="AC105" s="8"/>
      <c r="AD105" s="4" t="s">
        <v>37</v>
      </c>
      <c r="AE105" s="8"/>
    </row>
    <row r="106" spans="1:31" x14ac:dyDescent="0.2">
      <c r="A106" s="71">
        <v>42835.588766273147</v>
      </c>
      <c r="B106" s="72">
        <v>10</v>
      </c>
      <c r="C106" s="73" t="s">
        <v>20</v>
      </c>
      <c r="D106" s="73" t="s">
        <v>21</v>
      </c>
      <c r="E106" s="5"/>
      <c r="F106" s="4" t="s">
        <v>29</v>
      </c>
      <c r="G106" s="9" t="s">
        <v>53</v>
      </c>
      <c r="H106" s="9" t="s">
        <v>49</v>
      </c>
      <c r="I106" s="5"/>
      <c r="J106" s="5"/>
      <c r="K106" s="4">
        <v>2</v>
      </c>
      <c r="L106" s="4">
        <v>3</v>
      </c>
      <c r="M106" s="74">
        <f t="shared" si="8"/>
        <v>0.66666666666666663</v>
      </c>
      <c r="N106" s="8"/>
      <c r="O106" s="7" t="s">
        <v>48</v>
      </c>
      <c r="P106" s="2" t="s">
        <v>43</v>
      </c>
      <c r="Q106" s="7" t="s">
        <v>49</v>
      </c>
      <c r="R106" s="5"/>
      <c r="S106" s="5"/>
      <c r="T106" s="4">
        <v>2</v>
      </c>
      <c r="U106" s="4">
        <v>3</v>
      </c>
      <c r="V106" s="74">
        <f t="shared" si="5"/>
        <v>0.66666666666666663</v>
      </c>
      <c r="W106" s="5"/>
      <c r="X106" s="91">
        <f t="shared" si="9"/>
        <v>0.66666666666666663</v>
      </c>
      <c r="Y106" s="91">
        <f t="shared" si="10"/>
        <v>0.66666666666666663</v>
      </c>
      <c r="Z106" s="26">
        <f t="shared" si="11"/>
        <v>0</v>
      </c>
      <c r="AA106" s="8"/>
      <c r="AB106" s="4" t="s">
        <v>79</v>
      </c>
      <c r="AC106" s="8"/>
      <c r="AD106" s="4" t="s">
        <v>37</v>
      </c>
      <c r="AE106" s="8"/>
    </row>
    <row r="107" spans="1:31" x14ac:dyDescent="0.2">
      <c r="A107" s="71">
        <v>42835.743166851855</v>
      </c>
      <c r="B107" s="72">
        <v>13</v>
      </c>
      <c r="C107" s="73" t="s">
        <v>20</v>
      </c>
      <c r="D107" s="73" t="s">
        <v>21</v>
      </c>
      <c r="E107" s="5"/>
      <c r="F107" s="9" t="s">
        <v>58</v>
      </c>
      <c r="G107" s="4" t="s">
        <v>76</v>
      </c>
      <c r="H107" s="4" t="s">
        <v>31</v>
      </c>
      <c r="I107" s="5"/>
      <c r="J107" s="5"/>
      <c r="K107" s="4">
        <v>1</v>
      </c>
      <c r="L107" s="4">
        <v>3</v>
      </c>
      <c r="M107" s="74">
        <f t="shared" si="8"/>
        <v>0.33333333333333331</v>
      </c>
      <c r="N107" s="8"/>
      <c r="O107" s="7" t="s">
        <v>48</v>
      </c>
      <c r="P107" s="7" t="s">
        <v>53</v>
      </c>
      <c r="Q107" s="7" t="s">
        <v>49</v>
      </c>
      <c r="R107" s="5"/>
      <c r="S107" s="5"/>
      <c r="T107" s="4">
        <v>3</v>
      </c>
      <c r="U107" s="4">
        <v>3</v>
      </c>
      <c r="V107" s="74">
        <f t="shared" si="5"/>
        <v>1</v>
      </c>
      <c r="W107" s="5"/>
      <c r="X107" s="91">
        <f t="shared" si="9"/>
        <v>0.33333333333333331</v>
      </c>
      <c r="Y107" s="91">
        <f t="shared" si="10"/>
        <v>1</v>
      </c>
      <c r="Z107" s="26">
        <f t="shared" si="11"/>
        <v>0.66666666666666674</v>
      </c>
      <c r="AA107" s="8"/>
      <c r="AB107" s="4" t="s">
        <v>79</v>
      </c>
      <c r="AC107" s="8"/>
      <c r="AD107" s="4" t="s">
        <v>37</v>
      </c>
      <c r="AE107" s="8"/>
    </row>
    <row r="108" spans="1:31" x14ac:dyDescent="0.2">
      <c r="A108" s="47" t="s">
        <v>127</v>
      </c>
      <c r="B108" s="47" t="s">
        <v>127</v>
      </c>
      <c r="C108" s="47" t="s">
        <v>127</v>
      </c>
      <c r="D108" s="47" t="s">
        <v>127</v>
      </c>
      <c r="E108" s="47" t="s">
        <v>127</v>
      </c>
      <c r="F108" s="47" t="s">
        <v>127</v>
      </c>
      <c r="G108" s="47" t="s">
        <v>127</v>
      </c>
      <c r="H108" s="47" t="s">
        <v>127</v>
      </c>
      <c r="I108" s="36"/>
      <c r="J108" s="5"/>
      <c r="K108" s="47">
        <v>1</v>
      </c>
      <c r="L108" s="70">
        <v>3</v>
      </c>
      <c r="M108" s="87">
        <f t="shared" si="8"/>
        <v>0.33333333333333331</v>
      </c>
      <c r="N108" s="47" t="s">
        <v>127</v>
      </c>
      <c r="O108" s="94" t="s">
        <v>127</v>
      </c>
      <c r="P108" s="94" t="s">
        <v>127</v>
      </c>
      <c r="Q108" s="94" t="s">
        <v>127</v>
      </c>
      <c r="R108" s="36"/>
      <c r="S108" s="5"/>
      <c r="T108" s="4">
        <v>2</v>
      </c>
      <c r="U108" s="4">
        <v>3</v>
      </c>
      <c r="V108" s="74">
        <f t="shared" si="5"/>
        <v>0.66666666666666663</v>
      </c>
      <c r="W108" s="5"/>
      <c r="X108" s="91">
        <f t="shared" si="9"/>
        <v>0.33333333333333331</v>
      </c>
      <c r="Y108" s="91">
        <f t="shared" si="10"/>
        <v>0.66666666666666663</v>
      </c>
      <c r="Z108" s="26">
        <f t="shared" si="11"/>
        <v>0.33333333333333331</v>
      </c>
      <c r="AA108" s="8"/>
      <c r="AB108" s="4"/>
      <c r="AC108" s="8"/>
      <c r="AD108" s="4"/>
      <c r="AE108" s="8"/>
    </row>
    <row r="109" spans="1:31" x14ac:dyDescent="0.2">
      <c r="A109" s="16"/>
      <c r="B109" s="16"/>
      <c r="C109" s="16"/>
      <c r="D109" s="16"/>
      <c r="E109" s="16"/>
      <c r="F109" s="16"/>
      <c r="G109" s="16"/>
      <c r="H109" s="16"/>
      <c r="I109" s="5"/>
      <c r="J109" s="5"/>
      <c r="K109" s="16"/>
      <c r="L109" s="16"/>
      <c r="M109" s="75">
        <f>AVERAGE(M99:M108)</f>
        <v>0.43333333333333329</v>
      </c>
      <c r="N109" s="15"/>
      <c r="O109" s="16"/>
      <c r="P109" s="16"/>
      <c r="Q109" s="16"/>
      <c r="R109" s="5"/>
      <c r="S109" s="5"/>
      <c r="T109" s="16"/>
      <c r="U109" s="16"/>
      <c r="V109" s="75">
        <f>AVERAGE(V99:V108)</f>
        <v>0.66666666666666674</v>
      </c>
      <c r="W109" s="5"/>
      <c r="X109" s="93">
        <f t="shared" si="9"/>
        <v>0.43333333333333329</v>
      </c>
      <c r="Y109" s="93">
        <f t="shared" si="10"/>
        <v>0.66666666666666674</v>
      </c>
      <c r="Z109" s="97">
        <f>AVERAGE(Z99:Z108)</f>
        <v>0.23333333333333334</v>
      </c>
      <c r="AA109" s="15"/>
      <c r="AB109" s="15"/>
      <c r="AC109" s="8"/>
      <c r="AD109" s="15"/>
      <c r="AE109" s="8"/>
    </row>
    <row r="110" spans="1:31" x14ac:dyDescent="0.2">
      <c r="A110" s="37"/>
      <c r="B110" s="37"/>
      <c r="C110" s="37"/>
      <c r="D110" s="37"/>
      <c r="E110" s="37"/>
      <c r="F110" s="8"/>
      <c r="G110" s="8"/>
      <c r="H110" s="8"/>
      <c r="I110" s="8"/>
      <c r="J110" s="5"/>
      <c r="K110" s="8"/>
      <c r="L110" s="5"/>
      <c r="M110" s="86"/>
      <c r="N110" s="8"/>
      <c r="O110" s="8"/>
      <c r="P110" s="8"/>
      <c r="Q110" s="8"/>
      <c r="R110" s="8"/>
      <c r="S110" s="5"/>
      <c r="T110" s="8"/>
      <c r="U110" s="8"/>
      <c r="V110" s="76"/>
      <c r="W110" s="5"/>
      <c r="X110" s="92"/>
      <c r="Y110" s="92"/>
      <c r="Z110" s="96"/>
      <c r="AA110" s="5"/>
      <c r="AB110" s="8"/>
      <c r="AC110" s="8"/>
      <c r="AD110" s="8"/>
      <c r="AE110" s="8"/>
    </row>
    <row r="111" spans="1:31" x14ac:dyDescent="0.2">
      <c r="A111" s="71">
        <v>42791.692862025462</v>
      </c>
      <c r="B111" s="72">
        <v>11</v>
      </c>
      <c r="C111" s="73" t="s">
        <v>20</v>
      </c>
      <c r="D111" s="73" t="s">
        <v>21</v>
      </c>
      <c r="E111" s="37"/>
      <c r="F111" s="4" t="s">
        <v>29</v>
      </c>
      <c r="G111" s="4" t="s">
        <v>30</v>
      </c>
      <c r="H111" s="4" t="s">
        <v>31</v>
      </c>
      <c r="I111" s="5"/>
      <c r="J111" s="5"/>
      <c r="K111" s="38">
        <v>0</v>
      </c>
      <c r="L111" s="4">
        <v>3</v>
      </c>
      <c r="M111" s="74">
        <f t="shared" si="8"/>
        <v>0</v>
      </c>
      <c r="N111" s="8"/>
      <c r="O111" s="1" t="s">
        <v>29</v>
      </c>
      <c r="P111" s="1" t="s">
        <v>30</v>
      </c>
      <c r="Q111" s="1" t="s">
        <v>31</v>
      </c>
      <c r="R111" s="11"/>
      <c r="S111" s="5"/>
      <c r="T111" s="38">
        <v>0</v>
      </c>
      <c r="U111" s="38">
        <v>3</v>
      </c>
      <c r="V111" s="74">
        <f t="shared" si="5"/>
        <v>0</v>
      </c>
      <c r="W111" s="5"/>
      <c r="X111" s="91">
        <f t="shared" si="9"/>
        <v>0</v>
      </c>
      <c r="Y111" s="91">
        <f t="shared" si="10"/>
        <v>0</v>
      </c>
      <c r="Z111" s="26">
        <f t="shared" ref="Z111:Z120" si="12">Y111-X111</f>
        <v>0</v>
      </c>
      <c r="AA111" s="5"/>
      <c r="AB111" s="4" t="s">
        <v>36</v>
      </c>
      <c r="AC111" s="8"/>
      <c r="AD111" s="4" t="s">
        <v>37</v>
      </c>
      <c r="AE111" s="8"/>
    </row>
    <row r="112" spans="1:31" x14ac:dyDescent="0.2">
      <c r="A112" s="71">
        <v>42791.714704618054</v>
      </c>
      <c r="B112" s="72">
        <v>11</v>
      </c>
      <c r="C112" s="73" t="s">
        <v>38</v>
      </c>
      <c r="D112" s="73" t="s">
        <v>21</v>
      </c>
      <c r="E112" s="37" t="s">
        <v>122</v>
      </c>
      <c r="F112" s="4" t="s">
        <v>42</v>
      </c>
      <c r="G112" s="4" t="s">
        <v>43</v>
      </c>
      <c r="H112" s="4" t="s">
        <v>31</v>
      </c>
      <c r="I112" s="5"/>
      <c r="J112" s="5"/>
      <c r="K112" s="38">
        <v>0</v>
      </c>
      <c r="L112" s="4">
        <v>3</v>
      </c>
      <c r="M112" s="74">
        <f t="shared" si="8"/>
        <v>0</v>
      </c>
      <c r="N112" s="8"/>
      <c r="O112" s="27" t="s">
        <v>48</v>
      </c>
      <c r="P112" s="1" t="s">
        <v>43</v>
      </c>
      <c r="Q112" s="27" t="s">
        <v>49</v>
      </c>
      <c r="R112" s="11"/>
      <c r="S112" s="5"/>
      <c r="T112" s="38">
        <v>2</v>
      </c>
      <c r="U112" s="38">
        <v>3</v>
      </c>
      <c r="V112" s="74">
        <f t="shared" si="5"/>
        <v>0.66666666666666663</v>
      </c>
      <c r="W112" s="5"/>
      <c r="X112" s="91">
        <f t="shared" si="9"/>
        <v>0</v>
      </c>
      <c r="Y112" s="91">
        <f t="shared" si="10"/>
        <v>0.66666666666666663</v>
      </c>
      <c r="Z112" s="26">
        <f t="shared" si="12"/>
        <v>0.66666666666666663</v>
      </c>
      <c r="AA112" s="5"/>
      <c r="AB112" s="4" t="s">
        <v>36</v>
      </c>
      <c r="AC112" s="8"/>
      <c r="AD112" s="4" t="s">
        <v>37</v>
      </c>
      <c r="AE112" s="8"/>
    </row>
    <row r="113" spans="1:31" x14ac:dyDescent="0.2">
      <c r="A113" s="71">
        <v>42792.725909791669</v>
      </c>
      <c r="B113" s="72">
        <v>15</v>
      </c>
      <c r="C113" s="73" t="s">
        <v>20</v>
      </c>
      <c r="D113" s="73" t="s">
        <v>21</v>
      </c>
      <c r="E113" s="37" t="s">
        <v>123</v>
      </c>
      <c r="F113" s="4" t="s">
        <v>29</v>
      </c>
      <c r="G113" s="7" t="s">
        <v>53</v>
      </c>
      <c r="H113" s="7" t="s">
        <v>49</v>
      </c>
      <c r="I113" s="5"/>
      <c r="J113" s="5"/>
      <c r="K113" s="38">
        <v>2</v>
      </c>
      <c r="L113" s="4">
        <v>3</v>
      </c>
      <c r="M113" s="74">
        <f t="shared" si="8"/>
        <v>0.66666666666666663</v>
      </c>
      <c r="N113" s="8"/>
      <c r="O113" s="7" t="s">
        <v>48</v>
      </c>
      <c r="P113" s="7" t="s">
        <v>53</v>
      </c>
      <c r="Q113" s="7" t="s">
        <v>49</v>
      </c>
      <c r="R113" s="5"/>
      <c r="S113" s="5"/>
      <c r="T113" s="38">
        <v>3</v>
      </c>
      <c r="U113" s="38">
        <v>3</v>
      </c>
      <c r="V113" s="74">
        <f t="shared" si="5"/>
        <v>1</v>
      </c>
      <c r="W113" s="5"/>
      <c r="X113" s="91">
        <f t="shared" si="9"/>
        <v>0.66666666666666663</v>
      </c>
      <c r="Y113" s="91">
        <f t="shared" si="10"/>
        <v>1</v>
      </c>
      <c r="Z113" s="26">
        <f t="shared" si="12"/>
        <v>0.33333333333333337</v>
      </c>
      <c r="AA113" s="5"/>
      <c r="AB113" s="4" t="s">
        <v>36</v>
      </c>
      <c r="AC113" s="8"/>
      <c r="AD113" s="4" t="s">
        <v>37</v>
      </c>
      <c r="AE113" s="8"/>
    </row>
    <row r="114" spans="1:31" x14ac:dyDescent="0.2">
      <c r="A114" s="71">
        <v>42792.747558645831</v>
      </c>
      <c r="B114" s="72">
        <v>12</v>
      </c>
      <c r="C114" s="73" t="s">
        <v>38</v>
      </c>
      <c r="D114" s="73" t="s">
        <v>56</v>
      </c>
      <c r="E114" s="37" t="s">
        <v>116</v>
      </c>
      <c r="F114" s="7" t="s">
        <v>58</v>
      </c>
      <c r="G114" s="4" t="s">
        <v>43</v>
      </c>
      <c r="H114" s="4" t="s">
        <v>31</v>
      </c>
      <c r="I114" s="5"/>
      <c r="J114" s="5"/>
      <c r="K114" s="38">
        <v>1</v>
      </c>
      <c r="L114" s="4">
        <v>3</v>
      </c>
      <c r="M114" s="74">
        <f t="shared" si="8"/>
        <v>0.33333333333333331</v>
      </c>
      <c r="N114" s="8"/>
      <c r="O114" s="2" t="s">
        <v>42</v>
      </c>
      <c r="P114" s="7" t="s">
        <v>53</v>
      </c>
      <c r="Q114" s="4" t="s">
        <v>31</v>
      </c>
      <c r="R114" s="36"/>
      <c r="S114" s="5"/>
      <c r="T114" s="38">
        <v>1</v>
      </c>
      <c r="U114" s="38">
        <v>3</v>
      </c>
      <c r="V114" s="74">
        <f t="shared" ref="V114:V120" si="13">T114/U114</f>
        <v>0.33333333333333331</v>
      </c>
      <c r="W114" s="5"/>
      <c r="X114" s="91">
        <f t="shared" si="9"/>
        <v>0.33333333333333331</v>
      </c>
      <c r="Y114" s="91">
        <f t="shared" si="10"/>
        <v>0.33333333333333331</v>
      </c>
      <c r="Z114" s="26">
        <f t="shared" si="12"/>
        <v>0</v>
      </c>
      <c r="AA114" s="5"/>
      <c r="AB114" s="4" t="s">
        <v>36</v>
      </c>
      <c r="AC114" s="8"/>
      <c r="AD114" s="4" t="s">
        <v>37</v>
      </c>
      <c r="AE114" s="8"/>
    </row>
    <row r="115" spans="1:31" x14ac:dyDescent="0.2">
      <c r="A115" s="71">
        <v>42792.874866180558</v>
      </c>
      <c r="B115" s="72">
        <v>13</v>
      </c>
      <c r="C115" s="73" t="s">
        <v>20</v>
      </c>
      <c r="D115" s="73" t="s">
        <v>21</v>
      </c>
      <c r="E115" s="37" t="s">
        <v>118</v>
      </c>
      <c r="F115" s="7" t="s">
        <v>58</v>
      </c>
      <c r="G115" s="4" t="s">
        <v>43</v>
      </c>
      <c r="H115" s="7" t="s">
        <v>49</v>
      </c>
      <c r="I115" s="5"/>
      <c r="J115" s="5"/>
      <c r="K115" s="38">
        <v>2</v>
      </c>
      <c r="L115" s="4">
        <v>3</v>
      </c>
      <c r="M115" s="74">
        <f t="shared" si="8"/>
        <v>0.66666666666666663</v>
      </c>
      <c r="N115" s="8"/>
      <c r="O115" s="2" t="s">
        <v>42</v>
      </c>
      <c r="P115" s="7" t="s">
        <v>53</v>
      </c>
      <c r="Q115" s="7" t="s">
        <v>49</v>
      </c>
      <c r="R115" s="5"/>
      <c r="S115" s="5"/>
      <c r="T115" s="38">
        <v>2</v>
      </c>
      <c r="U115" s="38">
        <v>3</v>
      </c>
      <c r="V115" s="74">
        <f t="shared" si="13"/>
        <v>0.66666666666666663</v>
      </c>
      <c r="W115" s="5"/>
      <c r="X115" s="91">
        <f t="shared" si="9"/>
        <v>0.66666666666666663</v>
      </c>
      <c r="Y115" s="91">
        <f t="shared" si="10"/>
        <v>0.66666666666666663</v>
      </c>
      <c r="Z115" s="26">
        <f t="shared" si="12"/>
        <v>0</v>
      </c>
      <c r="AA115" s="41"/>
      <c r="AB115" s="4" t="s">
        <v>36</v>
      </c>
      <c r="AC115" s="8"/>
      <c r="AD115" s="4" t="s">
        <v>62</v>
      </c>
      <c r="AE115" s="8"/>
    </row>
    <row r="116" spans="1:31" x14ac:dyDescent="0.2">
      <c r="A116" s="71">
        <v>42797.821029085651</v>
      </c>
      <c r="B116" s="72">
        <v>15</v>
      </c>
      <c r="C116" s="73" t="s">
        <v>20</v>
      </c>
      <c r="D116" s="73" t="s">
        <v>63</v>
      </c>
      <c r="E116" s="37" t="s">
        <v>119</v>
      </c>
      <c r="F116" s="7" t="s">
        <v>58</v>
      </c>
      <c r="G116" s="7" t="s">
        <v>53</v>
      </c>
      <c r="H116" s="7" t="s">
        <v>49</v>
      </c>
      <c r="I116" s="5"/>
      <c r="J116" s="5"/>
      <c r="K116" s="38">
        <v>3</v>
      </c>
      <c r="L116" s="4">
        <v>3</v>
      </c>
      <c r="M116" s="74">
        <f t="shared" si="8"/>
        <v>1</v>
      </c>
      <c r="N116" s="8"/>
      <c r="O116" s="7" t="s">
        <v>48</v>
      </c>
      <c r="P116" s="7" t="s">
        <v>53</v>
      </c>
      <c r="Q116" s="7" t="s">
        <v>49</v>
      </c>
      <c r="R116" s="5"/>
      <c r="S116" s="5"/>
      <c r="T116" s="38">
        <v>3</v>
      </c>
      <c r="U116" s="38">
        <v>3</v>
      </c>
      <c r="V116" s="74">
        <f t="shared" si="13"/>
        <v>1</v>
      </c>
      <c r="W116" s="5"/>
      <c r="X116" s="91">
        <f t="shared" si="9"/>
        <v>1</v>
      </c>
      <c r="Y116" s="91">
        <f t="shared" si="10"/>
        <v>1</v>
      </c>
      <c r="Z116" s="26">
        <f t="shared" si="12"/>
        <v>0</v>
      </c>
      <c r="AA116" s="5"/>
      <c r="AB116" s="4" t="s">
        <v>36</v>
      </c>
      <c r="AC116" s="8"/>
      <c r="AD116" s="4" t="s">
        <v>62</v>
      </c>
      <c r="AE116" s="8"/>
    </row>
    <row r="117" spans="1:31" x14ac:dyDescent="0.2">
      <c r="A117" s="71">
        <v>42820.704151875005</v>
      </c>
      <c r="B117" s="72">
        <v>11</v>
      </c>
      <c r="C117" s="73" t="s">
        <v>20</v>
      </c>
      <c r="D117" s="73" t="s">
        <v>56</v>
      </c>
      <c r="E117" s="37" t="s">
        <v>120</v>
      </c>
      <c r="F117" s="7" t="s">
        <v>58</v>
      </c>
      <c r="G117" s="4" t="s">
        <v>68</v>
      </c>
      <c r="H117" s="4" t="s">
        <v>31</v>
      </c>
      <c r="I117" s="5"/>
      <c r="J117" s="5"/>
      <c r="K117" s="38">
        <v>1</v>
      </c>
      <c r="L117" s="4">
        <v>3</v>
      </c>
      <c r="M117" s="74">
        <f t="shared" si="8"/>
        <v>0.33333333333333331</v>
      </c>
      <c r="N117" s="8"/>
      <c r="O117" s="2" t="s">
        <v>42</v>
      </c>
      <c r="P117" s="7" t="s">
        <v>53</v>
      </c>
      <c r="Q117" s="7" t="s">
        <v>49</v>
      </c>
      <c r="R117" s="5"/>
      <c r="S117" s="5"/>
      <c r="T117" s="38">
        <v>2</v>
      </c>
      <c r="U117" s="38">
        <v>3</v>
      </c>
      <c r="V117" s="74">
        <f t="shared" si="13"/>
        <v>0.66666666666666663</v>
      </c>
      <c r="W117" s="5"/>
      <c r="X117" s="91">
        <f t="shared" si="9"/>
        <v>0.33333333333333331</v>
      </c>
      <c r="Y117" s="91">
        <f t="shared" si="10"/>
        <v>0.66666666666666663</v>
      </c>
      <c r="Z117" s="26">
        <f t="shared" si="12"/>
        <v>0.33333333333333331</v>
      </c>
      <c r="AA117" s="5"/>
      <c r="AB117" s="4" t="s">
        <v>36</v>
      </c>
      <c r="AC117" s="8"/>
      <c r="AD117" s="4" t="s">
        <v>37</v>
      </c>
      <c r="AE117" s="8"/>
    </row>
    <row r="118" spans="1:31" x14ac:dyDescent="0.2">
      <c r="A118" s="71">
        <v>42835.550536400464</v>
      </c>
      <c r="B118" s="72">
        <v>20</v>
      </c>
      <c r="C118" s="73" t="s">
        <v>20</v>
      </c>
      <c r="D118" s="73" t="s">
        <v>21</v>
      </c>
      <c r="E118" s="37" t="s">
        <v>124</v>
      </c>
      <c r="F118" s="7" t="s">
        <v>58</v>
      </c>
      <c r="G118" s="7" t="s">
        <v>53</v>
      </c>
      <c r="H118" s="7" t="s">
        <v>49</v>
      </c>
      <c r="I118" s="5"/>
      <c r="J118" s="5"/>
      <c r="K118" s="38">
        <v>3</v>
      </c>
      <c r="L118" s="4">
        <v>3</v>
      </c>
      <c r="M118" s="74">
        <f t="shared" si="8"/>
        <v>1</v>
      </c>
      <c r="N118" s="8"/>
      <c r="O118" s="7" t="s">
        <v>48</v>
      </c>
      <c r="P118" s="7" t="s">
        <v>53</v>
      </c>
      <c r="Q118" s="7" t="s">
        <v>49</v>
      </c>
      <c r="R118" s="5"/>
      <c r="S118" s="5"/>
      <c r="T118" s="38">
        <v>3</v>
      </c>
      <c r="U118" s="38">
        <v>3</v>
      </c>
      <c r="V118" s="74">
        <f t="shared" si="13"/>
        <v>1</v>
      </c>
      <c r="W118" s="5"/>
      <c r="X118" s="91">
        <f t="shared" si="9"/>
        <v>1</v>
      </c>
      <c r="Y118" s="91">
        <f t="shared" si="10"/>
        <v>1</v>
      </c>
      <c r="Z118" s="26">
        <f t="shared" si="12"/>
        <v>0</v>
      </c>
      <c r="AA118" s="5"/>
      <c r="AB118" s="4" t="s">
        <v>36</v>
      </c>
      <c r="AC118" s="8"/>
      <c r="AD118" s="4" t="s">
        <v>62</v>
      </c>
      <c r="AE118" s="8"/>
    </row>
    <row r="119" spans="1:31" x14ac:dyDescent="0.2">
      <c r="A119" s="71">
        <v>42835.601585428245</v>
      </c>
      <c r="B119" s="72">
        <v>4</v>
      </c>
      <c r="C119" s="73" t="s">
        <v>20</v>
      </c>
      <c r="D119" s="73" t="s">
        <v>21</v>
      </c>
      <c r="E119" s="37" t="s">
        <v>116</v>
      </c>
      <c r="F119" s="4" t="s">
        <v>29</v>
      </c>
      <c r="G119" s="4" t="s">
        <v>43</v>
      </c>
      <c r="H119" s="4" t="s">
        <v>31</v>
      </c>
      <c r="I119" s="5"/>
      <c r="J119" s="5"/>
      <c r="K119" s="38">
        <v>0</v>
      </c>
      <c r="L119" s="4">
        <v>3</v>
      </c>
      <c r="M119" s="74">
        <f t="shared" si="8"/>
        <v>0</v>
      </c>
      <c r="N119" s="8"/>
      <c r="O119" s="2" t="s">
        <v>42</v>
      </c>
      <c r="P119" s="4" t="s">
        <v>76</v>
      </c>
      <c r="Q119" s="2" t="s">
        <v>31</v>
      </c>
      <c r="R119" s="5"/>
      <c r="S119" s="5"/>
      <c r="T119" s="38">
        <v>0</v>
      </c>
      <c r="U119" s="38">
        <v>3</v>
      </c>
      <c r="V119" s="74">
        <f t="shared" si="13"/>
        <v>0</v>
      </c>
      <c r="W119" s="5"/>
      <c r="X119" s="91">
        <f t="shared" si="9"/>
        <v>0</v>
      </c>
      <c r="Y119" s="91">
        <f t="shared" si="10"/>
        <v>0</v>
      </c>
      <c r="Z119" s="26">
        <f t="shared" si="12"/>
        <v>0</v>
      </c>
      <c r="AA119" s="5"/>
      <c r="AB119" s="4" t="s">
        <v>36</v>
      </c>
      <c r="AC119" s="8"/>
      <c r="AD119" s="4" t="s">
        <v>37</v>
      </c>
      <c r="AE119" s="8"/>
    </row>
    <row r="120" spans="1:31" x14ac:dyDescent="0.2">
      <c r="A120" s="71">
        <v>42835.721539409722</v>
      </c>
      <c r="B120" s="72">
        <v>12</v>
      </c>
      <c r="C120" s="73" t="s">
        <v>20</v>
      </c>
      <c r="D120" s="73" t="s">
        <v>21</v>
      </c>
      <c r="E120" s="37" t="s">
        <v>122</v>
      </c>
      <c r="F120" s="4" t="s">
        <v>29</v>
      </c>
      <c r="G120" s="9" t="s">
        <v>53</v>
      </c>
      <c r="H120" s="4" t="s">
        <v>81</v>
      </c>
      <c r="I120" s="5"/>
      <c r="J120" s="5"/>
      <c r="K120" s="38">
        <v>1</v>
      </c>
      <c r="L120" s="4">
        <v>3</v>
      </c>
      <c r="M120" s="74">
        <f t="shared" si="8"/>
        <v>0.33333333333333331</v>
      </c>
      <c r="N120" s="8"/>
      <c r="O120" s="7" t="s">
        <v>48</v>
      </c>
      <c r="P120" s="7" t="s">
        <v>53</v>
      </c>
      <c r="Q120" s="7" t="s">
        <v>49</v>
      </c>
      <c r="R120" s="5"/>
      <c r="S120" s="5"/>
      <c r="T120" s="38">
        <v>3</v>
      </c>
      <c r="U120" s="38">
        <v>3</v>
      </c>
      <c r="V120" s="74">
        <f t="shared" si="13"/>
        <v>1</v>
      </c>
      <c r="W120" s="5"/>
      <c r="X120" s="91">
        <f t="shared" si="9"/>
        <v>0.33333333333333331</v>
      </c>
      <c r="Y120" s="91">
        <f t="shared" si="10"/>
        <v>1</v>
      </c>
      <c r="Z120" s="26">
        <f t="shared" si="12"/>
        <v>0.66666666666666674</v>
      </c>
      <c r="AA120" s="5"/>
      <c r="AB120" s="4" t="s">
        <v>36</v>
      </c>
      <c r="AC120" s="8"/>
      <c r="AD120" s="4" t="s">
        <v>37</v>
      </c>
      <c r="AE120" s="8"/>
    </row>
    <row r="121" spans="1:31" x14ac:dyDescent="0.2">
      <c r="A121" s="17"/>
      <c r="B121" s="18"/>
      <c r="C121" s="16"/>
      <c r="D121" s="16"/>
      <c r="E121" s="44"/>
      <c r="F121" s="16"/>
      <c r="G121" s="16"/>
      <c r="H121" s="16"/>
      <c r="I121" s="5"/>
      <c r="J121" s="5"/>
      <c r="K121" s="46"/>
      <c r="L121" s="46"/>
      <c r="M121" s="85">
        <f>AVERAGE(M111:M120)</f>
        <v>0.43333333333333329</v>
      </c>
      <c r="N121" s="15"/>
      <c r="O121" s="16"/>
      <c r="P121" s="16"/>
      <c r="Q121" s="16"/>
      <c r="R121" s="5"/>
      <c r="S121" s="5"/>
      <c r="T121" s="46"/>
      <c r="U121" s="46"/>
      <c r="V121" s="77">
        <f>AVERAGE(V111:V120)</f>
        <v>0.6333333333333333</v>
      </c>
      <c r="W121" s="5"/>
      <c r="X121" s="93">
        <f t="shared" si="9"/>
        <v>0.43333333333333329</v>
      </c>
      <c r="Y121" s="93">
        <f t="shared" si="10"/>
        <v>0.6333333333333333</v>
      </c>
      <c r="Z121" s="43">
        <f>AVERAGE(Z111:Z120)</f>
        <v>0.2</v>
      </c>
      <c r="AA121" s="16"/>
      <c r="AB121" s="15"/>
      <c r="AC121" s="8"/>
      <c r="AD121" s="15"/>
      <c r="AE121" s="8"/>
    </row>
    <row r="122" spans="1:31" x14ac:dyDescent="0.2">
      <c r="A122" s="5"/>
      <c r="B122" s="5"/>
      <c r="C122" s="5"/>
      <c r="D122" s="5"/>
      <c r="E122" s="36" t="s">
        <v>125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5"/>
      <c r="T122" s="8"/>
      <c r="U122" s="8"/>
      <c r="V122" s="76"/>
      <c r="W122" s="5"/>
      <c r="X122" s="8"/>
      <c r="Y122" s="8"/>
      <c r="Z122" s="76"/>
      <c r="AA122" s="8"/>
      <c r="AB122" s="8"/>
      <c r="AC122" s="8"/>
      <c r="AD122" s="8"/>
      <c r="AE122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I122"/>
  <sheetViews>
    <sheetView topLeftCell="T1" zoomScale="70" zoomScaleNormal="70" workbookViewId="0">
      <selection activeCell="AG21" sqref="AG21"/>
    </sheetView>
  </sheetViews>
  <sheetFormatPr defaultRowHeight="12.75" x14ac:dyDescent="0.2"/>
  <cols>
    <col min="1" max="2" width="18.7109375" bestFit="1" customWidth="1"/>
    <col min="3" max="3" width="21.7109375" bestFit="1" customWidth="1"/>
    <col min="4" max="4" width="19.7109375" bestFit="1" customWidth="1"/>
    <col min="5" max="5" width="18.7109375" bestFit="1" customWidth="1"/>
    <col min="6" max="6" width="51.140625" bestFit="1" customWidth="1"/>
    <col min="7" max="7" width="77.7109375" bestFit="1" customWidth="1"/>
    <col min="8" max="8" width="54.42578125" bestFit="1" customWidth="1"/>
    <col min="9" max="9" width="38.5703125" bestFit="1" customWidth="1"/>
    <col min="10" max="10" width="7.7109375" bestFit="1" customWidth="1"/>
    <col min="11" max="14" width="18.7109375" bestFit="1" customWidth="1"/>
    <col min="15" max="15" width="45.7109375" bestFit="1" customWidth="1"/>
    <col min="16" max="16" width="77.7109375" bestFit="1" customWidth="1"/>
    <col min="17" max="17" width="54" bestFit="1" customWidth="1"/>
    <col min="18" max="18" width="38.5703125" bestFit="1" customWidth="1"/>
    <col min="19" max="27" width="18.7109375" bestFit="1" customWidth="1"/>
    <col min="28" max="28" width="35.28515625" bestFit="1" customWidth="1"/>
    <col min="29" max="29" width="18.7109375" bestFit="1" customWidth="1"/>
    <col min="30" max="30" width="40.28515625" bestFit="1" customWidth="1"/>
    <col min="31" max="31" width="18.7109375" bestFit="1" customWidth="1"/>
    <col min="32" max="33" width="11.85546875" customWidth="1"/>
  </cols>
  <sheetData>
    <row r="1" spans="1:35" ht="20.25" x14ac:dyDescent="0.3">
      <c r="A1" s="78" t="s">
        <v>144</v>
      </c>
      <c r="B1" s="78" t="s">
        <v>144</v>
      </c>
      <c r="C1" s="78" t="s">
        <v>144</v>
      </c>
      <c r="D1" s="78" t="s">
        <v>144</v>
      </c>
      <c r="E1" s="78" t="s">
        <v>144</v>
      </c>
      <c r="F1" s="78" t="s">
        <v>144</v>
      </c>
      <c r="G1" s="78" t="s">
        <v>144</v>
      </c>
      <c r="H1" s="78" t="s">
        <v>144</v>
      </c>
      <c r="I1" s="78" t="s">
        <v>144</v>
      </c>
      <c r="J1" s="78" t="s">
        <v>144</v>
      </c>
      <c r="K1" s="78" t="s">
        <v>144</v>
      </c>
      <c r="L1" s="78" t="s">
        <v>144</v>
      </c>
      <c r="M1" s="78" t="s">
        <v>144</v>
      </c>
      <c r="N1" s="78" t="s">
        <v>144</v>
      </c>
      <c r="O1" s="78" t="s">
        <v>144</v>
      </c>
      <c r="P1" s="78" t="s">
        <v>144</v>
      </c>
      <c r="Q1" s="78" t="s">
        <v>144</v>
      </c>
      <c r="R1" s="78" t="s">
        <v>144</v>
      </c>
      <c r="S1" s="78" t="s">
        <v>144</v>
      </c>
      <c r="T1" s="78" t="s">
        <v>144</v>
      </c>
      <c r="U1" s="78" t="s">
        <v>144</v>
      </c>
      <c r="V1" s="78" t="s">
        <v>144</v>
      </c>
      <c r="W1" s="78" t="s">
        <v>144</v>
      </c>
      <c r="X1" s="78" t="s">
        <v>144</v>
      </c>
      <c r="Y1" s="78" t="s">
        <v>144</v>
      </c>
      <c r="Z1" s="78" t="s">
        <v>144</v>
      </c>
      <c r="AA1" s="78" t="s">
        <v>144</v>
      </c>
      <c r="AB1" s="78" t="s">
        <v>144</v>
      </c>
      <c r="AC1" s="78" t="s">
        <v>144</v>
      </c>
      <c r="AD1" s="78" t="s">
        <v>144</v>
      </c>
      <c r="AE1" s="78" t="s">
        <v>144</v>
      </c>
    </row>
    <row r="2" spans="1:35" x14ac:dyDescent="0.2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84"/>
      <c r="W2" s="79"/>
      <c r="X2" s="79"/>
      <c r="Y2" s="79"/>
      <c r="Z2" s="84"/>
      <c r="AA2" s="79"/>
      <c r="AB2" s="79"/>
      <c r="AC2" s="79"/>
      <c r="AD2" s="79"/>
      <c r="AE2" s="79"/>
    </row>
    <row r="3" spans="1:35" ht="15" x14ac:dyDescent="0.2">
      <c r="A3" s="28" t="s">
        <v>0</v>
      </c>
      <c r="B3" s="28" t="s">
        <v>1</v>
      </c>
      <c r="C3" s="30" t="s">
        <v>2</v>
      </c>
      <c r="D3" s="30" t="s">
        <v>3</v>
      </c>
      <c r="E3" s="5"/>
      <c r="F3" s="29" t="s">
        <v>4</v>
      </c>
      <c r="G3" s="81" t="s">
        <v>8</v>
      </c>
      <c r="H3" s="82" t="s">
        <v>11</v>
      </c>
      <c r="I3" s="30"/>
      <c r="J3" s="30"/>
      <c r="K3" s="30" t="s">
        <v>112</v>
      </c>
      <c r="L3" s="30"/>
      <c r="M3" s="30"/>
      <c r="N3" s="31"/>
      <c r="O3" s="29" t="s">
        <v>4</v>
      </c>
      <c r="P3" s="81" t="s">
        <v>8</v>
      </c>
      <c r="Q3" s="82" t="s">
        <v>11</v>
      </c>
      <c r="R3" s="101"/>
      <c r="S3" s="8"/>
      <c r="T3" s="33" t="s">
        <v>113</v>
      </c>
      <c r="U3" s="33"/>
      <c r="V3" s="89"/>
      <c r="W3" s="33"/>
      <c r="X3" s="32" t="s">
        <v>115</v>
      </c>
      <c r="Y3" s="32" t="s">
        <v>113</v>
      </c>
      <c r="Z3" s="95" t="s">
        <v>114</v>
      </c>
      <c r="AA3" s="32"/>
      <c r="AB3" s="31" t="s">
        <v>16</v>
      </c>
      <c r="AC3" s="8"/>
      <c r="AD3" s="34" t="s">
        <v>19</v>
      </c>
      <c r="AE3" s="8"/>
      <c r="AF3" s="90"/>
      <c r="AG3" s="105" t="s">
        <v>163</v>
      </c>
      <c r="AH3" s="105" t="s">
        <v>79</v>
      </c>
      <c r="AI3" s="105" t="s">
        <v>36</v>
      </c>
    </row>
    <row r="4" spans="1:35" x14ac:dyDescent="0.2">
      <c r="A4" s="71">
        <v>42791.736947997684</v>
      </c>
      <c r="B4" s="72">
        <v>10</v>
      </c>
      <c r="C4" s="73" t="s">
        <v>38</v>
      </c>
      <c r="D4" s="73" t="s">
        <v>80</v>
      </c>
      <c r="E4" s="5"/>
      <c r="F4" s="7" t="s">
        <v>22</v>
      </c>
      <c r="G4" s="7" t="s">
        <v>34</v>
      </c>
      <c r="H4" s="4" t="s">
        <v>29</v>
      </c>
      <c r="I4" s="5"/>
      <c r="J4" s="5"/>
      <c r="K4" s="4">
        <v>2</v>
      </c>
      <c r="L4" s="4">
        <v>3</v>
      </c>
      <c r="M4" s="74">
        <f>K4/L4</f>
        <v>0.66666666666666663</v>
      </c>
      <c r="N4" s="19"/>
      <c r="O4" s="10" t="s">
        <v>22</v>
      </c>
      <c r="P4" s="10" t="s">
        <v>34</v>
      </c>
      <c r="Q4" s="10" t="s">
        <v>48</v>
      </c>
      <c r="R4" s="11"/>
      <c r="S4" s="8"/>
      <c r="T4" s="4">
        <v>3</v>
      </c>
      <c r="U4" s="4">
        <v>3</v>
      </c>
      <c r="V4" s="74">
        <f>T4/U4</f>
        <v>1</v>
      </c>
      <c r="W4" s="5"/>
      <c r="X4" s="91">
        <f>M4</f>
        <v>0.66666666666666663</v>
      </c>
      <c r="Y4" s="91">
        <f>V4</f>
        <v>1</v>
      </c>
      <c r="Z4" s="26">
        <f>Y4-X4</f>
        <v>0.33333333333333337</v>
      </c>
      <c r="AA4" s="11"/>
      <c r="AB4" s="25" t="s">
        <v>99</v>
      </c>
      <c r="AC4" s="8"/>
      <c r="AD4" s="25" t="s">
        <v>37</v>
      </c>
      <c r="AE4" s="8"/>
      <c r="AF4" s="105" t="s">
        <v>162</v>
      </c>
      <c r="AG4" s="90">
        <v>0.03</v>
      </c>
      <c r="AH4" s="90">
        <v>0.14000000000000001</v>
      </c>
      <c r="AI4" s="90">
        <v>7.0000000000000007E-2</v>
      </c>
    </row>
    <row r="5" spans="1:35" x14ac:dyDescent="0.2">
      <c r="A5" s="71">
        <v>42799.004144351857</v>
      </c>
      <c r="B5" s="72">
        <v>8</v>
      </c>
      <c r="C5" s="73" t="s">
        <v>20</v>
      </c>
      <c r="D5" s="73" t="s">
        <v>21</v>
      </c>
      <c r="E5" s="37" t="s">
        <v>116</v>
      </c>
      <c r="F5" s="4" t="s">
        <v>45</v>
      </c>
      <c r="G5" s="7" t="s">
        <v>34</v>
      </c>
      <c r="H5" s="7" t="s">
        <v>58</v>
      </c>
      <c r="I5" s="5"/>
      <c r="J5" s="5"/>
      <c r="K5" s="4">
        <v>2</v>
      </c>
      <c r="L5" s="4">
        <v>3</v>
      </c>
      <c r="M5" s="74">
        <f t="shared" ref="M5:M71" si="0">K5/L5</f>
        <v>0.66666666666666663</v>
      </c>
      <c r="N5" s="5"/>
      <c r="O5" s="2" t="s">
        <v>45</v>
      </c>
      <c r="P5" s="9" t="s">
        <v>34</v>
      </c>
      <c r="Q5" s="9" t="s">
        <v>48</v>
      </c>
      <c r="R5" s="5"/>
      <c r="S5" s="8"/>
      <c r="T5" s="4">
        <v>2</v>
      </c>
      <c r="U5" s="4">
        <v>3</v>
      </c>
      <c r="V5" s="74">
        <f t="shared" ref="V5:V37" si="1">T5/U5</f>
        <v>0.66666666666666663</v>
      </c>
      <c r="W5" s="5"/>
      <c r="X5" s="91">
        <f t="shared" ref="X5:X71" si="2">M5</f>
        <v>0.66666666666666663</v>
      </c>
      <c r="Y5" s="91">
        <f t="shared" ref="Y5:Y71" si="3">V5</f>
        <v>0.66666666666666663</v>
      </c>
      <c r="Z5" s="26">
        <f t="shared" ref="Z5:Z37" si="4">Y5-X5</f>
        <v>0</v>
      </c>
      <c r="AA5" s="5"/>
      <c r="AB5" s="6" t="s">
        <v>99</v>
      </c>
      <c r="AC5" s="8"/>
      <c r="AD5" s="6" t="s">
        <v>37</v>
      </c>
      <c r="AE5" s="8"/>
      <c r="AF5" s="105" t="s">
        <v>147</v>
      </c>
      <c r="AG5" s="90">
        <v>0.3</v>
      </c>
      <c r="AH5" s="90">
        <v>0.23</v>
      </c>
      <c r="AI5" s="105">
        <v>0.3</v>
      </c>
    </row>
    <row r="6" spans="1:35" x14ac:dyDescent="0.2">
      <c r="A6" s="71">
        <v>42812.668574467592</v>
      </c>
      <c r="B6" s="72">
        <v>10</v>
      </c>
      <c r="C6" s="73" t="s">
        <v>38</v>
      </c>
      <c r="D6" s="73" t="s">
        <v>21</v>
      </c>
      <c r="E6" s="37" t="s">
        <v>117</v>
      </c>
      <c r="F6" s="7" t="s">
        <v>22</v>
      </c>
      <c r="G6" s="7" t="s">
        <v>34</v>
      </c>
      <c r="H6" s="4" t="s">
        <v>42</v>
      </c>
      <c r="I6" s="5"/>
      <c r="J6" s="5"/>
      <c r="K6" s="4">
        <v>2</v>
      </c>
      <c r="L6" s="4">
        <v>3</v>
      </c>
      <c r="M6" s="74">
        <f t="shared" si="0"/>
        <v>0.66666666666666663</v>
      </c>
      <c r="N6" s="5"/>
      <c r="O6" s="7" t="s">
        <v>22</v>
      </c>
      <c r="P6" s="2" t="s">
        <v>67</v>
      </c>
      <c r="Q6" s="9" t="s">
        <v>48</v>
      </c>
      <c r="R6" s="5"/>
      <c r="S6" s="8"/>
      <c r="T6" s="4">
        <v>2</v>
      </c>
      <c r="U6" s="4">
        <v>3</v>
      </c>
      <c r="V6" s="74">
        <f t="shared" si="1"/>
        <v>0.66666666666666663</v>
      </c>
      <c r="W6" s="5"/>
      <c r="X6" s="91">
        <f t="shared" si="2"/>
        <v>0.66666666666666663</v>
      </c>
      <c r="Y6" s="91">
        <f t="shared" si="3"/>
        <v>0.66666666666666663</v>
      </c>
      <c r="Z6" s="26">
        <f t="shared" si="4"/>
        <v>0</v>
      </c>
      <c r="AA6" s="5"/>
      <c r="AB6" s="6" t="s">
        <v>99</v>
      </c>
      <c r="AC6" s="8"/>
      <c r="AD6" s="6" t="s">
        <v>37</v>
      </c>
      <c r="AE6" s="8"/>
      <c r="AF6" s="105" t="s">
        <v>148</v>
      </c>
      <c r="AG6" s="90">
        <v>0</v>
      </c>
      <c r="AH6" s="90">
        <v>0.17</v>
      </c>
      <c r="AI6" s="90">
        <v>0.23</v>
      </c>
    </row>
    <row r="7" spans="1:35" x14ac:dyDescent="0.2">
      <c r="A7" s="71">
        <v>42812.686441180558</v>
      </c>
      <c r="B7" s="72">
        <v>10</v>
      </c>
      <c r="C7" s="73" t="s">
        <v>38</v>
      </c>
      <c r="D7" s="73" t="s">
        <v>21</v>
      </c>
      <c r="E7" s="37" t="s">
        <v>118</v>
      </c>
      <c r="F7" s="4" t="s">
        <v>45</v>
      </c>
      <c r="G7" s="7" t="s">
        <v>34</v>
      </c>
      <c r="H7" s="7" t="s">
        <v>58</v>
      </c>
      <c r="I7" s="5"/>
      <c r="J7" s="5"/>
      <c r="K7" s="4">
        <v>2</v>
      </c>
      <c r="L7" s="4">
        <v>3</v>
      </c>
      <c r="M7" s="74">
        <f t="shared" si="0"/>
        <v>0.66666666666666663</v>
      </c>
      <c r="N7" s="5"/>
      <c r="O7" s="2" t="s">
        <v>45</v>
      </c>
      <c r="P7" s="2" t="s">
        <v>67</v>
      </c>
      <c r="Q7" s="9" t="s">
        <v>48</v>
      </c>
      <c r="R7" s="5"/>
      <c r="S7" s="8"/>
      <c r="T7" s="4">
        <v>1</v>
      </c>
      <c r="U7" s="4">
        <v>3</v>
      </c>
      <c r="V7" s="74">
        <f t="shared" si="1"/>
        <v>0.33333333333333331</v>
      </c>
      <c r="W7" s="5"/>
      <c r="X7" s="91">
        <f t="shared" si="2"/>
        <v>0.66666666666666663</v>
      </c>
      <c r="Y7" s="91">
        <f t="shared" si="3"/>
        <v>0.33333333333333331</v>
      </c>
      <c r="Z7" s="26">
        <f t="shared" si="4"/>
        <v>-0.33333333333333331</v>
      </c>
      <c r="AA7" s="5"/>
      <c r="AB7" s="6" t="s">
        <v>99</v>
      </c>
      <c r="AC7" s="8"/>
      <c r="AD7" s="6" t="s">
        <v>62</v>
      </c>
      <c r="AE7" s="8"/>
      <c r="AF7" s="90"/>
      <c r="AG7" s="90">
        <f>AVERAGE(AG4:AG6)</f>
        <v>0.10999999999999999</v>
      </c>
      <c r="AH7" s="90">
        <f>AVERAGE(AH4:AH6)</f>
        <v>0.18000000000000002</v>
      </c>
      <c r="AI7" s="90">
        <f>AVERAGE(AI4:AI6)</f>
        <v>0.19999999999999998</v>
      </c>
    </row>
    <row r="8" spans="1:35" x14ac:dyDescent="0.2">
      <c r="A8" s="71">
        <v>42816.832169837959</v>
      </c>
      <c r="B8" s="72">
        <v>16</v>
      </c>
      <c r="C8" s="73" t="s">
        <v>20</v>
      </c>
      <c r="D8" s="73" t="s">
        <v>21</v>
      </c>
      <c r="E8" s="35"/>
      <c r="F8" s="7" t="s">
        <v>22</v>
      </c>
      <c r="G8" s="7" t="s">
        <v>34</v>
      </c>
      <c r="H8" s="4" t="s">
        <v>29</v>
      </c>
      <c r="I8" s="5"/>
      <c r="J8" s="5"/>
      <c r="K8" s="4">
        <v>2</v>
      </c>
      <c r="L8" s="4">
        <v>3</v>
      </c>
      <c r="M8" s="74">
        <f t="shared" si="0"/>
        <v>0.66666666666666663</v>
      </c>
      <c r="N8" s="5"/>
      <c r="O8" s="7" t="s">
        <v>22</v>
      </c>
      <c r="P8" s="9" t="s">
        <v>34</v>
      </c>
      <c r="Q8" s="9" t="s">
        <v>48</v>
      </c>
      <c r="R8" s="5"/>
      <c r="S8" s="8"/>
      <c r="T8" s="4">
        <v>3</v>
      </c>
      <c r="U8" s="4">
        <v>3</v>
      </c>
      <c r="V8" s="74">
        <f t="shared" si="1"/>
        <v>1</v>
      </c>
      <c r="W8" s="5"/>
      <c r="X8" s="91">
        <f t="shared" si="2"/>
        <v>0.66666666666666663</v>
      </c>
      <c r="Y8" s="91">
        <f t="shared" si="3"/>
        <v>1</v>
      </c>
      <c r="Z8" s="26">
        <f t="shared" si="4"/>
        <v>0.33333333333333337</v>
      </c>
      <c r="AA8" s="41"/>
      <c r="AB8" s="6" t="s">
        <v>99</v>
      </c>
      <c r="AC8" s="8"/>
      <c r="AD8" s="6" t="s">
        <v>62</v>
      </c>
      <c r="AE8" s="8"/>
    </row>
    <row r="9" spans="1:35" x14ac:dyDescent="0.2">
      <c r="A9" s="71">
        <v>42820.654203067126</v>
      </c>
      <c r="B9" s="72">
        <v>20</v>
      </c>
      <c r="C9" s="73" t="s">
        <v>20</v>
      </c>
      <c r="D9" s="73" t="s">
        <v>21</v>
      </c>
      <c r="E9" s="5"/>
      <c r="F9" s="7" t="s">
        <v>22</v>
      </c>
      <c r="G9" s="7" t="s">
        <v>34</v>
      </c>
      <c r="H9" s="7" t="s">
        <v>58</v>
      </c>
      <c r="I9" s="5"/>
      <c r="J9" s="5"/>
      <c r="K9" s="4">
        <v>3</v>
      </c>
      <c r="L9" s="4">
        <v>3</v>
      </c>
      <c r="M9" s="74">
        <f t="shared" si="0"/>
        <v>1</v>
      </c>
      <c r="N9" s="5"/>
      <c r="O9" s="7" t="s">
        <v>22</v>
      </c>
      <c r="P9" s="9" t="s">
        <v>34</v>
      </c>
      <c r="Q9" s="9" t="s">
        <v>48</v>
      </c>
      <c r="R9" s="5"/>
      <c r="S9" s="8"/>
      <c r="T9" s="4">
        <v>3</v>
      </c>
      <c r="U9" s="4">
        <v>3</v>
      </c>
      <c r="V9" s="74">
        <f t="shared" si="1"/>
        <v>1</v>
      </c>
      <c r="W9" s="5"/>
      <c r="X9" s="91">
        <f t="shared" si="2"/>
        <v>1</v>
      </c>
      <c r="Y9" s="91">
        <f t="shared" si="3"/>
        <v>1</v>
      </c>
      <c r="Z9" s="26">
        <f t="shared" si="4"/>
        <v>0</v>
      </c>
      <c r="AA9" s="5"/>
      <c r="AB9" s="6" t="s">
        <v>99</v>
      </c>
      <c r="AC9" s="8"/>
      <c r="AD9" s="6" t="s">
        <v>62</v>
      </c>
      <c r="AE9" s="8"/>
    </row>
    <row r="10" spans="1:35" x14ac:dyDescent="0.2">
      <c r="A10" s="71">
        <v>42820.665434756942</v>
      </c>
      <c r="B10" s="72">
        <v>13</v>
      </c>
      <c r="C10" s="73" t="s">
        <v>20</v>
      </c>
      <c r="D10" s="73" t="s">
        <v>21</v>
      </c>
      <c r="E10" s="5"/>
      <c r="F10" s="7" t="s">
        <v>22</v>
      </c>
      <c r="G10" s="7" t="s">
        <v>34</v>
      </c>
      <c r="H10" s="7" t="s">
        <v>58</v>
      </c>
      <c r="I10" s="5"/>
      <c r="J10" s="5"/>
      <c r="K10" s="4">
        <v>3</v>
      </c>
      <c r="L10" s="4">
        <v>3</v>
      </c>
      <c r="M10" s="74">
        <f t="shared" si="0"/>
        <v>1</v>
      </c>
      <c r="N10" s="5"/>
      <c r="O10" s="7" t="s">
        <v>22</v>
      </c>
      <c r="P10" s="2" t="s">
        <v>26</v>
      </c>
      <c r="Q10" s="9" t="s">
        <v>48</v>
      </c>
      <c r="R10" s="5"/>
      <c r="S10" s="8"/>
      <c r="T10" s="4">
        <v>2</v>
      </c>
      <c r="U10" s="4">
        <v>3</v>
      </c>
      <c r="V10" s="74">
        <f t="shared" si="1"/>
        <v>0.66666666666666663</v>
      </c>
      <c r="W10" s="5"/>
      <c r="X10" s="91">
        <f t="shared" si="2"/>
        <v>1</v>
      </c>
      <c r="Y10" s="91">
        <f t="shared" si="3"/>
        <v>0.66666666666666663</v>
      </c>
      <c r="Z10" s="26">
        <f t="shared" si="4"/>
        <v>-0.33333333333333337</v>
      </c>
      <c r="AA10" s="5"/>
      <c r="AB10" s="6" t="s">
        <v>99</v>
      </c>
      <c r="AC10" s="8"/>
      <c r="AD10" s="6" t="s">
        <v>62</v>
      </c>
      <c r="AE10" s="8"/>
    </row>
    <row r="11" spans="1:35" x14ac:dyDescent="0.2">
      <c r="A11" s="71">
        <v>42820.922412337968</v>
      </c>
      <c r="B11" s="72">
        <v>13</v>
      </c>
      <c r="C11" s="73" t="s">
        <v>20</v>
      </c>
      <c r="D11" s="73" t="s">
        <v>21</v>
      </c>
      <c r="E11" s="5"/>
      <c r="F11" s="7" t="s">
        <v>22</v>
      </c>
      <c r="G11" s="7" t="s">
        <v>34</v>
      </c>
      <c r="H11" s="7" t="s">
        <v>58</v>
      </c>
      <c r="I11" s="5"/>
      <c r="J11" s="5"/>
      <c r="K11" s="4">
        <v>3</v>
      </c>
      <c r="L11" s="4">
        <v>3</v>
      </c>
      <c r="M11" s="74">
        <f t="shared" si="0"/>
        <v>1</v>
      </c>
      <c r="N11" s="5"/>
      <c r="O11" s="2" t="s">
        <v>45</v>
      </c>
      <c r="P11" s="9" t="s">
        <v>34</v>
      </c>
      <c r="Q11" s="9" t="s">
        <v>48</v>
      </c>
      <c r="R11" s="5"/>
      <c r="S11" s="8"/>
      <c r="T11" s="4">
        <v>3</v>
      </c>
      <c r="U11" s="4">
        <v>3</v>
      </c>
      <c r="V11" s="74">
        <f t="shared" si="1"/>
        <v>1</v>
      </c>
      <c r="W11" s="5"/>
      <c r="X11" s="91">
        <f t="shared" si="2"/>
        <v>1</v>
      </c>
      <c r="Y11" s="91">
        <f t="shared" si="3"/>
        <v>1</v>
      </c>
      <c r="Z11" s="26">
        <f t="shared" si="4"/>
        <v>0</v>
      </c>
      <c r="AA11" s="5"/>
      <c r="AB11" s="6" t="s">
        <v>99</v>
      </c>
      <c r="AC11" s="8"/>
      <c r="AD11" s="6" t="s">
        <v>37</v>
      </c>
      <c r="AE11" s="8"/>
    </row>
    <row r="12" spans="1:35" x14ac:dyDescent="0.2">
      <c r="A12" s="71">
        <v>42827.856406446765</v>
      </c>
      <c r="B12" s="72">
        <v>8</v>
      </c>
      <c r="C12" s="73" t="s">
        <v>20</v>
      </c>
      <c r="D12" s="73" t="s">
        <v>21</v>
      </c>
      <c r="E12" s="5"/>
      <c r="F12" s="4" t="s">
        <v>45</v>
      </c>
      <c r="G12" s="7" t="s">
        <v>34</v>
      </c>
      <c r="H12" s="4" t="s">
        <v>42</v>
      </c>
      <c r="I12" s="5"/>
      <c r="J12" s="5"/>
      <c r="K12" s="4">
        <v>1</v>
      </c>
      <c r="L12" s="4">
        <v>3</v>
      </c>
      <c r="M12" s="74">
        <f t="shared" si="0"/>
        <v>0.33333333333333331</v>
      </c>
      <c r="N12" s="5"/>
      <c r="O12" s="2" t="s">
        <v>92</v>
      </c>
      <c r="P12" s="2" t="s">
        <v>26</v>
      </c>
      <c r="Q12" s="9" t="s">
        <v>48</v>
      </c>
      <c r="R12" s="5"/>
      <c r="S12" s="8"/>
      <c r="T12" s="4">
        <v>2</v>
      </c>
      <c r="U12" s="4">
        <v>3</v>
      </c>
      <c r="V12" s="74">
        <f t="shared" si="1"/>
        <v>0.66666666666666663</v>
      </c>
      <c r="W12" s="5"/>
      <c r="X12" s="91">
        <f t="shared" si="2"/>
        <v>0.33333333333333331</v>
      </c>
      <c r="Y12" s="91">
        <f t="shared" si="3"/>
        <v>0.66666666666666663</v>
      </c>
      <c r="Z12" s="26">
        <f t="shared" si="4"/>
        <v>0.33333333333333331</v>
      </c>
      <c r="AA12" s="5"/>
      <c r="AB12" s="6" t="s">
        <v>99</v>
      </c>
      <c r="AC12" s="8"/>
      <c r="AD12" s="6" t="s">
        <v>37</v>
      </c>
      <c r="AE12" s="8"/>
    </row>
    <row r="13" spans="1:35" x14ac:dyDescent="0.2">
      <c r="A13" s="71">
        <v>42812.792291261576</v>
      </c>
      <c r="B13" s="72">
        <v>19</v>
      </c>
      <c r="C13" s="73" t="s">
        <v>20</v>
      </c>
      <c r="D13" s="73" t="s">
        <v>21</v>
      </c>
      <c r="E13" s="37"/>
      <c r="F13" s="9" t="s">
        <v>22</v>
      </c>
      <c r="G13" s="9" t="s">
        <v>34</v>
      </c>
      <c r="H13" s="9" t="s">
        <v>58</v>
      </c>
      <c r="I13" s="5"/>
      <c r="J13" s="8"/>
      <c r="K13" s="4">
        <v>3</v>
      </c>
      <c r="L13" s="4">
        <v>3</v>
      </c>
      <c r="M13" s="74">
        <f t="shared" si="0"/>
        <v>1</v>
      </c>
      <c r="N13" s="8"/>
      <c r="O13" s="7" t="s">
        <v>22</v>
      </c>
      <c r="P13" s="7" t="s">
        <v>34</v>
      </c>
      <c r="Q13" s="7" t="s">
        <v>48</v>
      </c>
      <c r="R13" s="5"/>
      <c r="S13" s="8"/>
      <c r="T13" s="4">
        <v>3</v>
      </c>
      <c r="U13" s="4">
        <v>3</v>
      </c>
      <c r="V13" s="74">
        <f t="shared" si="1"/>
        <v>1</v>
      </c>
      <c r="W13" s="5"/>
      <c r="X13" s="91">
        <f t="shared" si="2"/>
        <v>1</v>
      </c>
      <c r="Y13" s="91">
        <f t="shared" si="3"/>
        <v>1</v>
      </c>
      <c r="Z13" s="26">
        <f t="shared" si="4"/>
        <v>0</v>
      </c>
      <c r="AA13" s="8"/>
      <c r="AB13" s="6" t="s">
        <v>99</v>
      </c>
      <c r="AC13" s="8"/>
      <c r="AD13" s="4" t="s">
        <v>62</v>
      </c>
      <c r="AE13" s="8"/>
    </row>
    <row r="14" spans="1:35" x14ac:dyDescent="0.2">
      <c r="A14" s="16"/>
      <c r="B14" s="16"/>
      <c r="C14" s="16"/>
      <c r="D14" s="16"/>
      <c r="E14" s="16"/>
      <c r="F14" s="16"/>
      <c r="G14" s="16"/>
      <c r="H14" s="16"/>
      <c r="I14" s="5"/>
      <c r="J14" s="8"/>
      <c r="K14" s="16"/>
      <c r="L14" s="16"/>
      <c r="M14" s="75">
        <f>AVERAGE(M4:M13)</f>
        <v>0.76666666666666661</v>
      </c>
      <c r="N14" s="16"/>
      <c r="O14" s="16"/>
      <c r="P14" s="16"/>
      <c r="Q14" s="16"/>
      <c r="R14" s="5"/>
      <c r="S14" s="8"/>
      <c r="T14" s="16">
        <f>AVERAGE(T4:T13)</f>
        <v>2.4</v>
      </c>
      <c r="U14" s="16"/>
      <c r="V14" s="75">
        <f>AVERAGE(V4:V13)</f>
        <v>0.8</v>
      </c>
      <c r="W14" s="5"/>
      <c r="X14" s="93">
        <f t="shared" si="2"/>
        <v>0.76666666666666661</v>
      </c>
      <c r="Y14" s="93">
        <f t="shared" si="3"/>
        <v>0.8</v>
      </c>
      <c r="Z14" s="43">
        <f t="shared" si="4"/>
        <v>3.3333333333333437E-2</v>
      </c>
      <c r="AA14" s="16"/>
      <c r="AB14" s="16"/>
      <c r="AC14" s="8"/>
      <c r="AD14" s="16"/>
      <c r="AE14" s="8"/>
    </row>
    <row r="15" spans="1:35" x14ac:dyDescent="0.2">
      <c r="A15" s="37"/>
      <c r="B15" s="37"/>
      <c r="C15" s="37"/>
      <c r="D15" s="37"/>
      <c r="E15" s="37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76"/>
      <c r="W15" s="5"/>
      <c r="X15" s="92"/>
      <c r="Y15" s="92"/>
      <c r="Z15" s="96"/>
      <c r="AA15" s="5"/>
      <c r="AB15" s="8"/>
      <c r="AC15" s="8"/>
      <c r="AD15" s="8"/>
      <c r="AE15" s="8"/>
    </row>
    <row r="16" spans="1:35" x14ac:dyDescent="0.2">
      <c r="A16" s="71">
        <v>42791.665004513889</v>
      </c>
      <c r="B16" s="72">
        <v>13</v>
      </c>
      <c r="C16" s="73" t="s">
        <v>38</v>
      </c>
      <c r="D16" s="73" t="s">
        <v>21</v>
      </c>
      <c r="E16" s="37" t="s">
        <v>116</v>
      </c>
      <c r="F16" s="9" t="s">
        <v>22</v>
      </c>
      <c r="G16" s="4" t="s">
        <v>26</v>
      </c>
      <c r="H16" s="9" t="s">
        <v>58</v>
      </c>
      <c r="I16" s="5"/>
      <c r="J16" s="8"/>
      <c r="K16" s="4">
        <v>2</v>
      </c>
      <c r="L16" s="4">
        <v>3</v>
      </c>
      <c r="M16" s="74">
        <f t="shared" si="0"/>
        <v>0.66666666666666663</v>
      </c>
      <c r="N16" s="8"/>
      <c r="O16" s="27" t="s">
        <v>22</v>
      </c>
      <c r="P16" s="1" t="s">
        <v>26</v>
      </c>
      <c r="Q16" s="27" t="s">
        <v>48</v>
      </c>
      <c r="R16" s="11"/>
      <c r="S16" s="8"/>
      <c r="T16" s="4">
        <v>2</v>
      </c>
      <c r="U16" s="4">
        <v>3</v>
      </c>
      <c r="V16" s="74">
        <f t="shared" si="1"/>
        <v>0.66666666666666663</v>
      </c>
      <c r="W16" s="5"/>
      <c r="X16" s="91">
        <f t="shared" si="2"/>
        <v>0.66666666666666663</v>
      </c>
      <c r="Y16" s="91">
        <f t="shared" si="3"/>
        <v>0.66666666666666663</v>
      </c>
      <c r="Z16" s="26">
        <f t="shared" si="4"/>
        <v>0</v>
      </c>
      <c r="AA16" s="8"/>
      <c r="AB16" s="4" t="s">
        <v>79</v>
      </c>
      <c r="AC16" s="8"/>
      <c r="AD16" s="4" t="s">
        <v>37</v>
      </c>
      <c r="AE16" s="8"/>
    </row>
    <row r="17" spans="1:34" x14ac:dyDescent="0.2">
      <c r="A17" s="71">
        <v>42792.707949837961</v>
      </c>
      <c r="B17" s="72">
        <v>7</v>
      </c>
      <c r="C17" s="73" t="s">
        <v>20</v>
      </c>
      <c r="D17" s="73" t="s">
        <v>80</v>
      </c>
      <c r="E17" s="37" t="s">
        <v>119</v>
      </c>
      <c r="F17" s="9" t="s">
        <v>22</v>
      </c>
      <c r="G17" s="9" t="s">
        <v>34</v>
      </c>
      <c r="H17" s="4" t="s">
        <v>29</v>
      </c>
      <c r="I17" s="5"/>
      <c r="J17" s="8"/>
      <c r="K17" s="4">
        <v>2</v>
      </c>
      <c r="L17" s="4">
        <v>3</v>
      </c>
      <c r="M17" s="74">
        <f t="shared" si="0"/>
        <v>0.66666666666666663</v>
      </c>
      <c r="N17" s="8"/>
      <c r="O17" s="2" t="s">
        <v>45</v>
      </c>
      <c r="P17" s="2" t="s">
        <v>47</v>
      </c>
      <c r="Q17" s="7" t="s">
        <v>48</v>
      </c>
      <c r="R17" s="5"/>
      <c r="S17" s="8"/>
      <c r="T17" s="4">
        <v>1</v>
      </c>
      <c r="U17" s="4">
        <v>3</v>
      </c>
      <c r="V17" s="74">
        <f t="shared" si="1"/>
        <v>0.33333333333333331</v>
      </c>
      <c r="W17" s="5"/>
      <c r="X17" s="91">
        <f t="shared" si="2"/>
        <v>0.66666666666666663</v>
      </c>
      <c r="Y17" s="91">
        <f t="shared" si="3"/>
        <v>0.33333333333333331</v>
      </c>
      <c r="Z17" s="26">
        <f t="shared" si="4"/>
        <v>-0.33333333333333331</v>
      </c>
      <c r="AA17" s="8"/>
      <c r="AB17" s="4" t="s">
        <v>79</v>
      </c>
      <c r="AC17" s="8"/>
      <c r="AD17" s="4" t="s">
        <v>37</v>
      </c>
      <c r="AE17" s="8"/>
    </row>
    <row r="18" spans="1:34" x14ac:dyDescent="0.2">
      <c r="A18" s="71">
        <v>42792.758548680555</v>
      </c>
      <c r="B18" s="72">
        <v>13</v>
      </c>
      <c r="C18" s="73" t="s">
        <v>38</v>
      </c>
      <c r="D18" s="73" t="s">
        <v>21</v>
      </c>
      <c r="E18" s="37" t="s">
        <v>120</v>
      </c>
      <c r="F18" s="9" t="s">
        <v>22</v>
      </c>
      <c r="G18" s="4" t="s">
        <v>47</v>
      </c>
      <c r="H18" s="9" t="s">
        <v>58</v>
      </c>
      <c r="I18" s="5"/>
      <c r="J18" s="8"/>
      <c r="K18" s="4">
        <v>2</v>
      </c>
      <c r="L18" s="4">
        <v>3</v>
      </c>
      <c r="M18" s="74">
        <f t="shared" si="0"/>
        <v>0.66666666666666663</v>
      </c>
      <c r="N18" s="8"/>
      <c r="O18" s="7" t="s">
        <v>22</v>
      </c>
      <c r="P18" s="7" t="s">
        <v>34</v>
      </c>
      <c r="Q18" s="7" t="s">
        <v>48</v>
      </c>
      <c r="R18" s="5"/>
      <c r="S18" s="8"/>
      <c r="T18" s="4">
        <v>3</v>
      </c>
      <c r="U18" s="4">
        <v>3</v>
      </c>
      <c r="V18" s="74">
        <f t="shared" si="1"/>
        <v>1</v>
      </c>
      <c r="W18" s="5"/>
      <c r="X18" s="91">
        <f t="shared" si="2"/>
        <v>0.66666666666666663</v>
      </c>
      <c r="Y18" s="91">
        <f t="shared" si="3"/>
        <v>1</v>
      </c>
      <c r="Z18" s="26">
        <f t="shared" si="4"/>
        <v>0.33333333333333337</v>
      </c>
      <c r="AA18" s="8"/>
      <c r="AB18" s="4" t="s">
        <v>79</v>
      </c>
      <c r="AC18" s="8"/>
      <c r="AD18" s="4" t="s">
        <v>37</v>
      </c>
      <c r="AE18" s="8"/>
    </row>
    <row r="19" spans="1:34" x14ac:dyDescent="0.2">
      <c r="A19" s="71">
        <v>42797.82682642361</v>
      </c>
      <c r="B19" s="72">
        <v>8</v>
      </c>
      <c r="C19" s="73" t="s">
        <v>20</v>
      </c>
      <c r="D19" s="73" t="s">
        <v>63</v>
      </c>
      <c r="E19" s="37" t="s">
        <v>121</v>
      </c>
      <c r="F19" s="9" t="s">
        <v>22</v>
      </c>
      <c r="G19" s="4" t="s">
        <v>26</v>
      </c>
      <c r="H19" s="4" t="s">
        <v>42</v>
      </c>
      <c r="I19" s="5"/>
      <c r="J19" s="8"/>
      <c r="K19" s="4">
        <v>1</v>
      </c>
      <c r="L19" s="4">
        <v>3</v>
      </c>
      <c r="M19" s="74">
        <f t="shared" si="0"/>
        <v>0.33333333333333331</v>
      </c>
      <c r="N19" s="8"/>
      <c r="O19" s="7" t="s">
        <v>22</v>
      </c>
      <c r="P19" s="2" t="s">
        <v>26</v>
      </c>
      <c r="Q19" s="2" t="s">
        <v>42</v>
      </c>
      <c r="R19" s="5"/>
      <c r="S19" s="8"/>
      <c r="T19" s="4">
        <v>1</v>
      </c>
      <c r="U19" s="4">
        <v>3</v>
      </c>
      <c r="V19" s="74">
        <f t="shared" si="1"/>
        <v>0.33333333333333331</v>
      </c>
      <c r="W19" s="5"/>
      <c r="X19" s="91">
        <f t="shared" si="2"/>
        <v>0.33333333333333331</v>
      </c>
      <c r="Y19" s="91">
        <f t="shared" si="3"/>
        <v>0.33333333333333331</v>
      </c>
      <c r="Z19" s="26">
        <f t="shared" si="4"/>
        <v>0</v>
      </c>
      <c r="AA19" s="8"/>
      <c r="AB19" s="38" t="s">
        <v>79</v>
      </c>
      <c r="AC19" s="8"/>
      <c r="AD19" s="4" t="s">
        <v>37</v>
      </c>
      <c r="AE19" s="8"/>
    </row>
    <row r="20" spans="1:34" x14ac:dyDescent="0.2">
      <c r="A20" s="71">
        <v>42798.980747060181</v>
      </c>
      <c r="B20" s="72">
        <v>20</v>
      </c>
      <c r="C20" s="73" t="s">
        <v>20</v>
      </c>
      <c r="D20" s="73" t="s">
        <v>21</v>
      </c>
      <c r="E20" s="37" t="s">
        <v>122</v>
      </c>
      <c r="F20" s="9" t="s">
        <v>22</v>
      </c>
      <c r="G20" s="9" t="s">
        <v>34</v>
      </c>
      <c r="H20" s="9" t="s">
        <v>58</v>
      </c>
      <c r="I20" s="5"/>
      <c r="J20" s="8"/>
      <c r="K20" s="4">
        <v>3</v>
      </c>
      <c r="L20" s="4">
        <v>3</v>
      </c>
      <c r="M20" s="74">
        <f t="shared" si="0"/>
        <v>1</v>
      </c>
      <c r="N20" s="8"/>
      <c r="O20" s="7" t="s">
        <v>22</v>
      </c>
      <c r="P20" s="7" t="s">
        <v>34</v>
      </c>
      <c r="Q20" s="7" t="s">
        <v>48</v>
      </c>
      <c r="R20" s="5"/>
      <c r="S20" s="8"/>
      <c r="T20" s="4">
        <v>3</v>
      </c>
      <c r="U20" s="4">
        <v>3</v>
      </c>
      <c r="V20" s="74">
        <f t="shared" si="1"/>
        <v>1</v>
      </c>
      <c r="W20" s="5"/>
      <c r="X20" s="91">
        <f t="shared" si="2"/>
        <v>1</v>
      </c>
      <c r="Y20" s="91">
        <f t="shared" si="3"/>
        <v>1</v>
      </c>
      <c r="Z20" s="26">
        <f t="shared" si="4"/>
        <v>0</v>
      </c>
      <c r="AA20" s="8"/>
      <c r="AB20" s="4" t="s">
        <v>79</v>
      </c>
      <c r="AC20" s="8"/>
      <c r="AD20" s="4" t="s">
        <v>62</v>
      </c>
      <c r="AE20" s="8"/>
    </row>
    <row r="21" spans="1:34" x14ac:dyDescent="0.2">
      <c r="A21" s="71">
        <v>42812.767562233799</v>
      </c>
      <c r="B21" s="72">
        <v>13</v>
      </c>
      <c r="C21" s="73" t="s">
        <v>20</v>
      </c>
      <c r="D21" s="73" t="s">
        <v>21</v>
      </c>
      <c r="E21" s="37" t="s">
        <v>116</v>
      </c>
      <c r="F21" s="9" t="s">
        <v>22</v>
      </c>
      <c r="G21" s="9" t="s">
        <v>34</v>
      </c>
      <c r="H21" s="9" t="s">
        <v>58</v>
      </c>
      <c r="I21" s="5"/>
      <c r="J21" s="8"/>
      <c r="K21" s="4">
        <v>3</v>
      </c>
      <c r="L21" s="4">
        <v>3</v>
      </c>
      <c r="M21" s="74">
        <f t="shared" si="0"/>
        <v>1</v>
      </c>
      <c r="N21" s="8"/>
      <c r="O21" s="7" t="s">
        <v>22</v>
      </c>
      <c r="P21" s="7" t="s">
        <v>34</v>
      </c>
      <c r="Q21" s="7" t="s">
        <v>48</v>
      </c>
      <c r="R21" s="5"/>
      <c r="S21" s="8"/>
      <c r="T21" s="4">
        <v>3</v>
      </c>
      <c r="U21" s="4">
        <v>3</v>
      </c>
      <c r="V21" s="74">
        <f t="shared" si="1"/>
        <v>1</v>
      </c>
      <c r="W21" s="5"/>
      <c r="X21" s="91">
        <f t="shared" si="2"/>
        <v>1</v>
      </c>
      <c r="Y21" s="91">
        <f t="shared" si="3"/>
        <v>1</v>
      </c>
      <c r="Z21" s="26">
        <f t="shared" si="4"/>
        <v>0</v>
      </c>
      <c r="AA21" s="41"/>
      <c r="AB21" s="4" t="s">
        <v>79</v>
      </c>
      <c r="AC21" s="8"/>
      <c r="AD21" s="4" t="s">
        <v>37</v>
      </c>
      <c r="AE21" s="8"/>
    </row>
    <row r="22" spans="1:34" x14ac:dyDescent="0.2">
      <c r="A22" s="71">
        <v>42827.723081018514</v>
      </c>
      <c r="B22" s="72">
        <v>8</v>
      </c>
      <c r="C22" s="73" t="s">
        <v>20</v>
      </c>
      <c r="D22" s="73" t="s">
        <v>21</v>
      </c>
      <c r="E22" s="5"/>
      <c r="F22" s="4" t="s">
        <v>92</v>
      </c>
      <c r="G22" s="9" t="s">
        <v>34</v>
      </c>
      <c r="H22" s="4" t="s">
        <v>29</v>
      </c>
      <c r="I22" s="5"/>
      <c r="J22" s="8"/>
      <c r="K22" s="4">
        <v>1</v>
      </c>
      <c r="L22" s="4">
        <v>3</v>
      </c>
      <c r="M22" s="74">
        <f t="shared" si="0"/>
        <v>0.33333333333333331</v>
      </c>
      <c r="N22" s="8"/>
      <c r="O22" s="2" t="s">
        <v>92</v>
      </c>
      <c r="P22" s="7" t="s">
        <v>34</v>
      </c>
      <c r="Q22" s="2" t="s">
        <v>29</v>
      </c>
      <c r="R22" s="5"/>
      <c r="S22" s="8"/>
      <c r="T22" s="4">
        <v>1</v>
      </c>
      <c r="U22" s="4">
        <v>3</v>
      </c>
      <c r="V22" s="74">
        <f t="shared" si="1"/>
        <v>0.33333333333333331</v>
      </c>
      <c r="W22" s="5"/>
      <c r="X22" s="91">
        <f t="shared" si="2"/>
        <v>0.33333333333333331</v>
      </c>
      <c r="Y22" s="91">
        <f t="shared" si="3"/>
        <v>0.33333333333333331</v>
      </c>
      <c r="Z22" s="26">
        <f t="shared" si="4"/>
        <v>0</v>
      </c>
      <c r="AA22" s="8"/>
      <c r="AB22" s="4" t="s">
        <v>79</v>
      </c>
      <c r="AC22" s="8"/>
      <c r="AD22" s="4" t="s">
        <v>37</v>
      </c>
      <c r="AE22" s="8"/>
    </row>
    <row r="23" spans="1:34" x14ac:dyDescent="0.2">
      <c r="A23" s="71">
        <v>42835.588766273147</v>
      </c>
      <c r="B23" s="72">
        <v>10</v>
      </c>
      <c r="C23" s="73" t="s">
        <v>20</v>
      </c>
      <c r="D23" s="73" t="s">
        <v>21</v>
      </c>
      <c r="E23" s="5"/>
      <c r="F23" s="4" t="s">
        <v>45</v>
      </c>
      <c r="G23" s="4" t="s">
        <v>67</v>
      </c>
      <c r="H23" s="4" t="s">
        <v>29</v>
      </c>
      <c r="I23" s="5"/>
      <c r="J23" s="8"/>
      <c r="K23" s="4">
        <v>0</v>
      </c>
      <c r="L23" s="4">
        <v>3</v>
      </c>
      <c r="M23" s="74">
        <f t="shared" si="0"/>
        <v>0</v>
      </c>
      <c r="N23" s="8"/>
      <c r="O23" s="7" t="s">
        <v>22</v>
      </c>
      <c r="P23" s="7" t="s">
        <v>34</v>
      </c>
      <c r="Q23" s="7" t="s">
        <v>48</v>
      </c>
      <c r="R23" s="5"/>
      <c r="S23" s="8"/>
      <c r="T23" s="4">
        <v>2</v>
      </c>
      <c r="U23" s="4">
        <v>3</v>
      </c>
      <c r="V23" s="74">
        <f t="shared" si="1"/>
        <v>0.66666666666666663</v>
      </c>
      <c r="W23" s="5"/>
      <c r="X23" s="91">
        <f t="shared" si="2"/>
        <v>0</v>
      </c>
      <c r="Y23" s="91">
        <f t="shared" si="3"/>
        <v>0.66666666666666663</v>
      </c>
      <c r="Z23" s="26">
        <f t="shared" si="4"/>
        <v>0.66666666666666663</v>
      </c>
      <c r="AA23" s="8"/>
      <c r="AB23" s="4" t="s">
        <v>79</v>
      </c>
      <c r="AC23" s="8"/>
      <c r="AD23" s="4" t="s">
        <v>37</v>
      </c>
      <c r="AE23" s="8"/>
    </row>
    <row r="24" spans="1:34" x14ac:dyDescent="0.2">
      <c r="A24" s="71">
        <v>42835.743166851855</v>
      </c>
      <c r="B24" s="72">
        <v>13</v>
      </c>
      <c r="C24" s="73" t="s">
        <v>20</v>
      </c>
      <c r="D24" s="73" t="s">
        <v>21</v>
      </c>
      <c r="E24" s="5"/>
      <c r="F24" s="9" t="s">
        <v>22</v>
      </c>
      <c r="G24" s="4" t="s">
        <v>67</v>
      </c>
      <c r="H24" s="9" t="s">
        <v>58</v>
      </c>
      <c r="I24" s="5"/>
      <c r="J24" s="8"/>
      <c r="K24" s="4">
        <v>2</v>
      </c>
      <c r="L24" s="4">
        <v>3</v>
      </c>
      <c r="M24" s="74">
        <f t="shared" si="0"/>
        <v>0.66666666666666663</v>
      </c>
      <c r="N24" s="8"/>
      <c r="O24" s="7" t="s">
        <v>22</v>
      </c>
      <c r="P24" s="7" t="s">
        <v>34</v>
      </c>
      <c r="Q24" s="7" t="s">
        <v>48</v>
      </c>
      <c r="R24" s="5"/>
      <c r="S24" s="8"/>
      <c r="T24" s="4">
        <v>3</v>
      </c>
      <c r="U24" s="4">
        <v>3</v>
      </c>
      <c r="V24" s="74">
        <f t="shared" si="1"/>
        <v>1</v>
      </c>
      <c r="W24" s="5"/>
      <c r="X24" s="91">
        <f t="shared" si="2"/>
        <v>0.66666666666666663</v>
      </c>
      <c r="Y24" s="91">
        <f t="shared" si="3"/>
        <v>1</v>
      </c>
      <c r="Z24" s="26">
        <f t="shared" si="4"/>
        <v>0.33333333333333337</v>
      </c>
      <c r="AA24" s="8"/>
      <c r="AB24" s="4" t="s">
        <v>79</v>
      </c>
      <c r="AC24" s="8"/>
      <c r="AD24" s="4" t="s">
        <v>37</v>
      </c>
      <c r="AE24" s="8"/>
    </row>
    <row r="25" spans="1:34" x14ac:dyDescent="0.2">
      <c r="A25" s="47" t="s">
        <v>127</v>
      </c>
      <c r="B25" s="47" t="s">
        <v>127</v>
      </c>
      <c r="C25" s="47" t="s">
        <v>127</v>
      </c>
      <c r="D25" s="47" t="s">
        <v>127</v>
      </c>
      <c r="E25" s="47" t="s">
        <v>127</v>
      </c>
      <c r="F25" s="94" t="s">
        <v>127</v>
      </c>
      <c r="G25" s="94" t="s">
        <v>127</v>
      </c>
      <c r="H25" s="94" t="s">
        <v>127</v>
      </c>
      <c r="I25" s="36"/>
      <c r="J25" s="8"/>
      <c r="K25" s="47">
        <v>3</v>
      </c>
      <c r="L25" s="70"/>
      <c r="M25" s="87">
        <f>AVERAGE(M16:M24)</f>
        <v>0.59259259259259267</v>
      </c>
      <c r="N25" s="47" t="s">
        <v>127</v>
      </c>
      <c r="O25" s="47" t="s">
        <v>127</v>
      </c>
      <c r="P25" s="94" t="s">
        <v>127</v>
      </c>
      <c r="Q25" s="94" t="s">
        <v>127</v>
      </c>
      <c r="R25" s="36"/>
      <c r="S25" s="8"/>
      <c r="T25" s="4">
        <v>3</v>
      </c>
      <c r="U25" s="4">
        <v>3</v>
      </c>
      <c r="V25" s="74">
        <f t="shared" si="1"/>
        <v>1</v>
      </c>
      <c r="W25" s="5"/>
      <c r="X25" s="91">
        <f t="shared" si="2"/>
        <v>0.59259259259259267</v>
      </c>
      <c r="Y25" s="91">
        <f t="shared" si="3"/>
        <v>1</v>
      </c>
      <c r="Z25" s="26">
        <f t="shared" si="4"/>
        <v>0.40740740740740733</v>
      </c>
      <c r="AA25" s="8"/>
      <c r="AB25" s="4"/>
      <c r="AC25" s="8"/>
      <c r="AD25" s="4"/>
      <c r="AE25" s="8"/>
    </row>
    <row r="26" spans="1:34" x14ac:dyDescent="0.2">
      <c r="A26" s="16"/>
      <c r="B26" s="16"/>
      <c r="C26" s="16"/>
      <c r="D26" s="16"/>
      <c r="E26" s="16"/>
      <c r="F26" s="16"/>
      <c r="G26" s="16"/>
      <c r="H26" s="16"/>
      <c r="I26" s="5"/>
      <c r="J26" s="8"/>
      <c r="K26" s="16">
        <f>AVERAGE(K16:K25)</f>
        <v>1.9</v>
      </c>
      <c r="L26" s="16"/>
      <c r="M26" s="75">
        <f>AVERAGE(M16:M25)</f>
        <v>0.59259259259259267</v>
      </c>
      <c r="N26" s="15"/>
      <c r="O26" s="16"/>
      <c r="P26" s="16"/>
      <c r="Q26" s="16"/>
      <c r="R26" s="5"/>
      <c r="S26" s="8"/>
      <c r="T26" s="16">
        <f>AVERAGE(T16:T25)</f>
        <v>2.2000000000000002</v>
      </c>
      <c r="U26" s="16"/>
      <c r="V26" s="75">
        <f>AVERAGE(V16:V25)</f>
        <v>0.73333333333333339</v>
      </c>
      <c r="W26" s="5"/>
      <c r="X26" s="93">
        <f t="shared" si="2"/>
        <v>0.59259259259259267</v>
      </c>
      <c r="Y26" s="93">
        <f t="shared" si="3"/>
        <v>0.73333333333333339</v>
      </c>
      <c r="Z26" s="97">
        <f>AVERAGE(Z16:Z25)</f>
        <v>0.14074074074074075</v>
      </c>
      <c r="AA26" s="15"/>
      <c r="AB26" s="15"/>
      <c r="AC26" s="8"/>
      <c r="AD26" s="15"/>
      <c r="AE26" s="8"/>
    </row>
    <row r="27" spans="1:34" x14ac:dyDescent="0.2">
      <c r="A27" s="37"/>
      <c r="B27" s="37"/>
      <c r="C27" s="37"/>
      <c r="D27" s="37"/>
      <c r="E27" s="37"/>
      <c r="F27" s="8"/>
      <c r="G27" s="8"/>
      <c r="H27" s="8"/>
      <c r="I27" s="8"/>
      <c r="J27" s="8"/>
      <c r="K27" s="8"/>
      <c r="L27" s="8">
        <v>3</v>
      </c>
      <c r="M27" s="8"/>
      <c r="N27" s="8"/>
      <c r="O27" s="8"/>
      <c r="P27" s="8"/>
      <c r="Q27" s="8"/>
      <c r="R27" s="8"/>
      <c r="S27" s="8"/>
      <c r="T27" s="8"/>
      <c r="U27" s="8"/>
      <c r="V27" s="76"/>
      <c r="W27" s="5"/>
      <c r="X27" s="92"/>
      <c r="Y27" s="92"/>
      <c r="Z27" s="96"/>
      <c r="AA27" s="5"/>
      <c r="AB27" s="8"/>
      <c r="AC27" s="8"/>
      <c r="AD27" s="8"/>
      <c r="AE27" s="8"/>
    </row>
    <row r="28" spans="1:34" x14ac:dyDescent="0.2">
      <c r="A28" s="71">
        <v>42791.692862025462</v>
      </c>
      <c r="B28" s="72">
        <v>11</v>
      </c>
      <c r="C28" s="73" t="s">
        <v>20</v>
      </c>
      <c r="D28" s="73" t="s">
        <v>21</v>
      </c>
      <c r="E28" s="37"/>
      <c r="F28" s="7" t="s">
        <v>22</v>
      </c>
      <c r="G28" s="4" t="s">
        <v>26</v>
      </c>
      <c r="H28" s="4" t="s">
        <v>29</v>
      </c>
      <c r="I28" s="5"/>
      <c r="J28" s="8"/>
      <c r="K28" s="38">
        <v>1</v>
      </c>
      <c r="L28" s="4">
        <v>3</v>
      </c>
      <c r="M28" s="74">
        <f t="shared" si="0"/>
        <v>0.33333333333333331</v>
      </c>
      <c r="N28" s="8"/>
      <c r="O28" s="40" t="s">
        <v>22</v>
      </c>
      <c r="P28" s="27" t="s">
        <v>34</v>
      </c>
      <c r="Q28" s="1" t="s">
        <v>29</v>
      </c>
      <c r="R28" s="11"/>
      <c r="S28" s="8"/>
      <c r="T28" s="38">
        <v>2</v>
      </c>
      <c r="U28" s="38">
        <v>3</v>
      </c>
      <c r="V28" s="74">
        <f t="shared" si="1"/>
        <v>0.66666666666666663</v>
      </c>
      <c r="W28" s="5"/>
      <c r="X28" s="91">
        <f t="shared" si="2"/>
        <v>0.33333333333333331</v>
      </c>
      <c r="Y28" s="91">
        <f t="shared" si="3"/>
        <v>0.66666666666666663</v>
      </c>
      <c r="Z28" s="26">
        <f t="shared" si="4"/>
        <v>0.33333333333333331</v>
      </c>
      <c r="AA28" s="5"/>
      <c r="AB28" s="4" t="s">
        <v>36</v>
      </c>
      <c r="AC28" s="8"/>
      <c r="AD28" s="4" t="s">
        <v>37</v>
      </c>
      <c r="AE28" s="8"/>
      <c r="AH28">
        <v>3</v>
      </c>
    </row>
    <row r="29" spans="1:34" x14ac:dyDescent="0.2">
      <c r="A29" s="71">
        <v>42791.714704618054</v>
      </c>
      <c r="B29" s="72">
        <v>11</v>
      </c>
      <c r="C29" s="73" t="s">
        <v>38</v>
      </c>
      <c r="D29" s="73" t="s">
        <v>21</v>
      </c>
      <c r="E29" s="37" t="s">
        <v>122</v>
      </c>
      <c r="F29" s="7" t="s">
        <v>22</v>
      </c>
      <c r="G29" s="7" t="s">
        <v>34</v>
      </c>
      <c r="H29" s="4" t="s">
        <v>42</v>
      </c>
      <c r="I29" s="5"/>
      <c r="J29" s="8"/>
      <c r="K29" s="38">
        <v>2</v>
      </c>
      <c r="L29" s="4">
        <v>3</v>
      </c>
      <c r="M29" s="74">
        <f t="shared" si="0"/>
        <v>0.66666666666666663</v>
      </c>
      <c r="N29" s="8"/>
      <c r="O29" s="1" t="s">
        <v>45</v>
      </c>
      <c r="P29" s="1" t="s">
        <v>47</v>
      </c>
      <c r="Q29" s="27" t="s">
        <v>48</v>
      </c>
      <c r="R29" s="11"/>
      <c r="S29" s="8"/>
      <c r="T29" s="38">
        <v>1</v>
      </c>
      <c r="U29" s="38">
        <v>3</v>
      </c>
      <c r="V29" s="74">
        <f t="shared" si="1"/>
        <v>0.33333333333333331</v>
      </c>
      <c r="W29" s="5"/>
      <c r="X29" s="91">
        <f t="shared" si="2"/>
        <v>0.66666666666666663</v>
      </c>
      <c r="Y29" s="91">
        <f t="shared" si="3"/>
        <v>0.33333333333333331</v>
      </c>
      <c r="Z29" s="26">
        <f t="shared" si="4"/>
        <v>-0.33333333333333331</v>
      </c>
      <c r="AA29" s="5"/>
      <c r="AB29" s="4" t="s">
        <v>36</v>
      </c>
      <c r="AC29" s="8"/>
      <c r="AD29" s="4" t="s">
        <v>37</v>
      </c>
      <c r="AE29" s="8"/>
      <c r="AH29">
        <v>30</v>
      </c>
    </row>
    <row r="30" spans="1:34" x14ac:dyDescent="0.2">
      <c r="A30" s="71">
        <v>42792.725909791669</v>
      </c>
      <c r="B30" s="72">
        <v>15</v>
      </c>
      <c r="C30" s="73" t="s">
        <v>20</v>
      </c>
      <c r="D30" s="73" t="s">
        <v>21</v>
      </c>
      <c r="E30" s="37" t="s">
        <v>123</v>
      </c>
      <c r="F30" s="4" t="s">
        <v>45</v>
      </c>
      <c r="G30" s="7" t="s">
        <v>34</v>
      </c>
      <c r="H30" s="4" t="s">
        <v>29</v>
      </c>
      <c r="I30" s="5"/>
      <c r="J30" s="8"/>
      <c r="K30" s="38">
        <v>1</v>
      </c>
      <c r="L30" s="4">
        <v>3</v>
      </c>
      <c r="M30" s="74">
        <f t="shared" si="0"/>
        <v>0.33333333333333331</v>
      </c>
      <c r="N30" s="8"/>
      <c r="O30" s="7" t="s">
        <v>22</v>
      </c>
      <c r="P30" s="7" t="s">
        <v>34</v>
      </c>
      <c r="Q30" s="7" t="s">
        <v>48</v>
      </c>
      <c r="R30" s="5"/>
      <c r="S30" s="8"/>
      <c r="T30" s="38">
        <v>3</v>
      </c>
      <c r="U30" s="38">
        <v>3</v>
      </c>
      <c r="V30" s="74">
        <f t="shared" si="1"/>
        <v>1</v>
      </c>
      <c r="W30" s="5"/>
      <c r="X30" s="91">
        <f t="shared" si="2"/>
        <v>0.33333333333333331</v>
      </c>
      <c r="Y30" s="91">
        <f t="shared" si="3"/>
        <v>1</v>
      </c>
      <c r="Z30" s="26">
        <f t="shared" si="4"/>
        <v>0.66666666666666674</v>
      </c>
      <c r="AA30" s="5"/>
      <c r="AB30" s="4" t="s">
        <v>36</v>
      </c>
      <c r="AC30" s="8"/>
      <c r="AD30" s="4" t="s">
        <v>37</v>
      </c>
      <c r="AE30" s="8"/>
      <c r="AH30">
        <v>0</v>
      </c>
    </row>
    <row r="31" spans="1:34" x14ac:dyDescent="0.2">
      <c r="A31" s="71">
        <v>42792.747558645831</v>
      </c>
      <c r="B31" s="72">
        <v>12</v>
      </c>
      <c r="C31" s="73" t="s">
        <v>38</v>
      </c>
      <c r="D31" s="73" t="s">
        <v>56</v>
      </c>
      <c r="E31" s="37" t="s">
        <v>116</v>
      </c>
      <c r="F31" s="4" t="s">
        <v>45</v>
      </c>
      <c r="G31" s="4" t="s">
        <v>47</v>
      </c>
      <c r="H31" s="7" t="s">
        <v>58</v>
      </c>
      <c r="I31" s="5"/>
      <c r="J31" s="8"/>
      <c r="K31" s="38">
        <v>1</v>
      </c>
      <c r="L31" s="4">
        <v>3</v>
      </c>
      <c r="M31" s="74">
        <f t="shared" si="0"/>
        <v>0.33333333333333331</v>
      </c>
      <c r="N31" s="8"/>
      <c r="O31" s="7" t="s">
        <v>22</v>
      </c>
      <c r="P31" s="7" t="s">
        <v>34</v>
      </c>
      <c r="Q31" s="2" t="s">
        <v>42</v>
      </c>
      <c r="R31" s="36"/>
      <c r="S31" s="8"/>
      <c r="T31" s="38">
        <v>2</v>
      </c>
      <c r="U31" s="38">
        <v>3</v>
      </c>
      <c r="V31" s="74">
        <f t="shared" si="1"/>
        <v>0.66666666666666663</v>
      </c>
      <c r="W31" s="5"/>
      <c r="X31" s="91">
        <f t="shared" si="2"/>
        <v>0.33333333333333331</v>
      </c>
      <c r="Y31" s="91">
        <f t="shared" si="3"/>
        <v>0.66666666666666663</v>
      </c>
      <c r="Z31" s="26">
        <f t="shared" si="4"/>
        <v>0.33333333333333331</v>
      </c>
      <c r="AA31" s="5"/>
      <c r="AB31" s="4" t="s">
        <v>36</v>
      </c>
      <c r="AC31" s="8"/>
      <c r="AD31" s="4" t="s">
        <v>37</v>
      </c>
      <c r="AE31" s="8"/>
      <c r="AH31">
        <f>AVERAGE(AH28:AH30)</f>
        <v>11</v>
      </c>
    </row>
    <row r="32" spans="1:34" x14ac:dyDescent="0.2">
      <c r="A32" s="71">
        <v>42792.874866180558</v>
      </c>
      <c r="B32" s="72">
        <v>13</v>
      </c>
      <c r="C32" s="73" t="s">
        <v>20</v>
      </c>
      <c r="D32" s="73" t="s">
        <v>21</v>
      </c>
      <c r="E32" s="37" t="s">
        <v>118</v>
      </c>
      <c r="F32" s="7" t="s">
        <v>22</v>
      </c>
      <c r="G32" s="7" t="s">
        <v>34</v>
      </c>
      <c r="H32" s="7" t="s">
        <v>58</v>
      </c>
      <c r="I32" s="5"/>
      <c r="J32" s="8"/>
      <c r="K32" s="38">
        <v>3</v>
      </c>
      <c r="L32" s="4">
        <v>3</v>
      </c>
      <c r="M32" s="74">
        <f t="shared" si="0"/>
        <v>1</v>
      </c>
      <c r="N32" s="8"/>
      <c r="O32" s="7" t="s">
        <v>22</v>
      </c>
      <c r="P32" s="7" t="s">
        <v>34</v>
      </c>
      <c r="Q32" s="2" t="s">
        <v>42</v>
      </c>
      <c r="R32" s="5"/>
      <c r="S32" s="8"/>
      <c r="T32" s="38">
        <v>2</v>
      </c>
      <c r="U32" s="38">
        <v>3</v>
      </c>
      <c r="V32" s="74">
        <f t="shared" si="1"/>
        <v>0.66666666666666663</v>
      </c>
      <c r="W32" s="5"/>
      <c r="X32" s="91">
        <f t="shared" si="2"/>
        <v>1</v>
      </c>
      <c r="Y32" s="91">
        <f t="shared" si="3"/>
        <v>0.66666666666666663</v>
      </c>
      <c r="Z32" s="26">
        <f t="shared" si="4"/>
        <v>-0.33333333333333337</v>
      </c>
      <c r="AA32" s="41"/>
      <c r="AB32" s="4" t="s">
        <v>36</v>
      </c>
      <c r="AC32" s="8"/>
      <c r="AD32" s="4" t="s">
        <v>62</v>
      </c>
      <c r="AE32" s="8"/>
    </row>
    <row r="33" spans="1:31" x14ac:dyDescent="0.2">
      <c r="A33" s="71">
        <v>42797.821029085651</v>
      </c>
      <c r="B33" s="72">
        <v>15</v>
      </c>
      <c r="C33" s="73" t="s">
        <v>20</v>
      </c>
      <c r="D33" s="73" t="s">
        <v>63</v>
      </c>
      <c r="E33" s="37" t="s">
        <v>119</v>
      </c>
      <c r="F33" s="7" t="s">
        <v>22</v>
      </c>
      <c r="G33" s="7" t="s">
        <v>34</v>
      </c>
      <c r="H33" s="7" t="s">
        <v>58</v>
      </c>
      <c r="I33" s="5"/>
      <c r="J33" s="8"/>
      <c r="K33" s="38">
        <v>3</v>
      </c>
      <c r="L33" s="4">
        <v>3</v>
      </c>
      <c r="M33" s="74">
        <f t="shared" si="0"/>
        <v>1</v>
      </c>
      <c r="N33" s="8"/>
      <c r="O33" s="7" t="s">
        <v>22</v>
      </c>
      <c r="P33" s="7" t="s">
        <v>34</v>
      </c>
      <c r="Q33" s="7" t="s">
        <v>48</v>
      </c>
      <c r="R33" s="5"/>
      <c r="S33" s="8"/>
      <c r="T33" s="38">
        <v>3</v>
      </c>
      <c r="U33" s="38">
        <v>3</v>
      </c>
      <c r="V33" s="74">
        <f t="shared" si="1"/>
        <v>1</v>
      </c>
      <c r="W33" s="5"/>
      <c r="X33" s="91">
        <f t="shared" si="2"/>
        <v>1</v>
      </c>
      <c r="Y33" s="91">
        <f t="shared" si="3"/>
        <v>1</v>
      </c>
      <c r="Z33" s="26">
        <f t="shared" si="4"/>
        <v>0</v>
      </c>
      <c r="AA33" s="5"/>
      <c r="AB33" s="4" t="s">
        <v>36</v>
      </c>
      <c r="AC33" s="8"/>
      <c r="AD33" s="4" t="s">
        <v>62</v>
      </c>
      <c r="AE33" s="8"/>
    </row>
    <row r="34" spans="1:31" x14ac:dyDescent="0.2">
      <c r="A34" s="71">
        <v>42820.704151875005</v>
      </c>
      <c r="B34" s="72">
        <v>11</v>
      </c>
      <c r="C34" s="73" t="s">
        <v>20</v>
      </c>
      <c r="D34" s="73" t="s">
        <v>56</v>
      </c>
      <c r="E34" s="37" t="s">
        <v>120</v>
      </c>
      <c r="F34" s="7" t="s">
        <v>22</v>
      </c>
      <c r="G34" s="4" t="s">
        <v>67</v>
      </c>
      <c r="H34" s="7" t="s">
        <v>58</v>
      </c>
      <c r="I34" s="5"/>
      <c r="J34" s="8"/>
      <c r="K34" s="38">
        <v>2</v>
      </c>
      <c r="L34" s="4">
        <v>3</v>
      </c>
      <c r="M34" s="74">
        <f t="shared" si="0"/>
        <v>0.66666666666666663</v>
      </c>
      <c r="N34" s="8"/>
      <c r="O34" s="7" t="s">
        <v>22</v>
      </c>
      <c r="P34" s="2" t="s">
        <v>67</v>
      </c>
      <c r="Q34" s="2" t="s">
        <v>42</v>
      </c>
      <c r="R34" s="5"/>
      <c r="S34" s="8"/>
      <c r="T34" s="38">
        <v>1</v>
      </c>
      <c r="U34" s="38">
        <v>3</v>
      </c>
      <c r="V34" s="74">
        <f t="shared" si="1"/>
        <v>0.33333333333333331</v>
      </c>
      <c r="W34" s="5"/>
      <c r="X34" s="91">
        <f t="shared" si="2"/>
        <v>0.66666666666666663</v>
      </c>
      <c r="Y34" s="91">
        <f t="shared" si="3"/>
        <v>0.33333333333333331</v>
      </c>
      <c r="Z34" s="26">
        <f t="shared" si="4"/>
        <v>-0.33333333333333331</v>
      </c>
      <c r="AA34" s="5"/>
      <c r="AB34" s="4" t="s">
        <v>36</v>
      </c>
      <c r="AC34" s="8"/>
      <c r="AD34" s="4" t="s">
        <v>37</v>
      </c>
      <c r="AE34" s="8"/>
    </row>
    <row r="35" spans="1:31" x14ac:dyDescent="0.2">
      <c r="A35" s="71">
        <v>42835.550536400464</v>
      </c>
      <c r="B35" s="72">
        <v>20</v>
      </c>
      <c r="C35" s="73" t="s">
        <v>20</v>
      </c>
      <c r="D35" s="73" t="s">
        <v>21</v>
      </c>
      <c r="E35" s="37" t="s">
        <v>124</v>
      </c>
      <c r="F35" s="7" t="s">
        <v>22</v>
      </c>
      <c r="G35" s="7" t="s">
        <v>34</v>
      </c>
      <c r="H35" s="7" t="s">
        <v>58</v>
      </c>
      <c r="I35" s="5"/>
      <c r="J35" s="8"/>
      <c r="K35" s="38">
        <v>3</v>
      </c>
      <c r="L35" s="4">
        <v>3</v>
      </c>
      <c r="M35" s="74">
        <f t="shared" si="0"/>
        <v>1</v>
      </c>
      <c r="N35" s="8"/>
      <c r="O35" s="7" t="s">
        <v>22</v>
      </c>
      <c r="P35" s="7" t="s">
        <v>34</v>
      </c>
      <c r="Q35" s="7" t="s">
        <v>48</v>
      </c>
      <c r="R35" s="5"/>
      <c r="S35" s="8"/>
      <c r="T35" s="38">
        <v>3</v>
      </c>
      <c r="U35" s="38">
        <v>3</v>
      </c>
      <c r="V35" s="74">
        <f t="shared" si="1"/>
        <v>1</v>
      </c>
      <c r="W35" s="5"/>
      <c r="X35" s="91">
        <f t="shared" si="2"/>
        <v>1</v>
      </c>
      <c r="Y35" s="91">
        <f t="shared" si="3"/>
        <v>1</v>
      </c>
      <c r="Z35" s="26">
        <f t="shared" si="4"/>
        <v>0</v>
      </c>
      <c r="AA35" s="5"/>
      <c r="AB35" s="4" t="s">
        <v>36</v>
      </c>
      <c r="AC35" s="8"/>
      <c r="AD35" s="4" t="s">
        <v>62</v>
      </c>
      <c r="AE35" s="8"/>
    </row>
    <row r="36" spans="1:31" x14ac:dyDescent="0.2">
      <c r="A36" s="71">
        <v>42835.601585428245</v>
      </c>
      <c r="B36" s="72">
        <v>4</v>
      </c>
      <c r="C36" s="73" t="s">
        <v>20</v>
      </c>
      <c r="D36" s="73" t="s">
        <v>21</v>
      </c>
      <c r="E36" s="37" t="s">
        <v>116</v>
      </c>
      <c r="F36" s="4" t="s">
        <v>45</v>
      </c>
      <c r="G36" s="7" t="s">
        <v>34</v>
      </c>
      <c r="H36" s="4" t="s">
        <v>29</v>
      </c>
      <c r="I36" s="5"/>
      <c r="J36" s="8"/>
      <c r="K36" s="38">
        <v>1</v>
      </c>
      <c r="L36" s="4">
        <v>3</v>
      </c>
      <c r="M36" s="74">
        <f t="shared" si="0"/>
        <v>0.33333333333333331</v>
      </c>
      <c r="N36" s="8"/>
      <c r="O36" s="7" t="s">
        <v>22</v>
      </c>
      <c r="P36" s="2" t="s">
        <v>67</v>
      </c>
      <c r="Q36" s="2" t="s">
        <v>42</v>
      </c>
      <c r="R36" s="5"/>
      <c r="S36" s="8"/>
      <c r="T36" s="38">
        <v>1</v>
      </c>
      <c r="U36" s="38">
        <v>3</v>
      </c>
      <c r="V36" s="74">
        <f t="shared" si="1"/>
        <v>0.33333333333333331</v>
      </c>
      <c r="W36" s="5"/>
      <c r="X36" s="91">
        <f t="shared" si="2"/>
        <v>0.33333333333333331</v>
      </c>
      <c r="Y36" s="91">
        <f t="shared" si="3"/>
        <v>0.33333333333333331</v>
      </c>
      <c r="Z36" s="26">
        <f t="shared" si="4"/>
        <v>0</v>
      </c>
      <c r="AA36" s="5"/>
      <c r="AB36" s="4" t="s">
        <v>36</v>
      </c>
      <c r="AC36" s="8"/>
      <c r="AD36" s="4" t="s">
        <v>37</v>
      </c>
      <c r="AE36" s="8"/>
    </row>
    <row r="37" spans="1:31" x14ac:dyDescent="0.2">
      <c r="A37" s="71">
        <v>42835.721539409722</v>
      </c>
      <c r="B37" s="72">
        <v>12</v>
      </c>
      <c r="C37" s="73" t="s">
        <v>20</v>
      </c>
      <c r="D37" s="73" t="s">
        <v>21</v>
      </c>
      <c r="E37" s="37" t="s">
        <v>122</v>
      </c>
      <c r="F37" s="7" t="s">
        <v>22</v>
      </c>
      <c r="G37" s="7" t="s">
        <v>34</v>
      </c>
      <c r="H37" s="4" t="s">
        <v>29</v>
      </c>
      <c r="I37" s="5"/>
      <c r="J37" s="8"/>
      <c r="K37" s="38">
        <v>2</v>
      </c>
      <c r="L37" s="4">
        <v>3</v>
      </c>
      <c r="M37" s="74">
        <f t="shared" si="0"/>
        <v>0.66666666666666663</v>
      </c>
      <c r="N37" s="8"/>
      <c r="O37" s="7" t="s">
        <v>22</v>
      </c>
      <c r="P37" s="7" t="s">
        <v>34</v>
      </c>
      <c r="Q37" s="7" t="s">
        <v>48</v>
      </c>
      <c r="R37" s="5"/>
      <c r="S37" s="8"/>
      <c r="T37" s="38">
        <v>3</v>
      </c>
      <c r="U37" s="38">
        <v>3</v>
      </c>
      <c r="V37" s="74">
        <f t="shared" si="1"/>
        <v>1</v>
      </c>
      <c r="W37" s="5"/>
      <c r="X37" s="91">
        <f t="shared" si="2"/>
        <v>0.66666666666666663</v>
      </c>
      <c r="Y37" s="91">
        <f t="shared" si="3"/>
        <v>1</v>
      </c>
      <c r="Z37" s="26">
        <f t="shared" si="4"/>
        <v>0.33333333333333337</v>
      </c>
      <c r="AA37" s="5"/>
      <c r="AB37" s="4" t="s">
        <v>36</v>
      </c>
      <c r="AC37" s="8"/>
      <c r="AD37" s="4" t="s">
        <v>37</v>
      </c>
      <c r="AE37" s="8"/>
    </row>
    <row r="38" spans="1:31" x14ac:dyDescent="0.2">
      <c r="A38" s="17"/>
      <c r="B38" s="18"/>
      <c r="C38" s="16"/>
      <c r="D38" s="16"/>
      <c r="E38" s="36" t="s">
        <v>125</v>
      </c>
      <c r="F38" s="16"/>
      <c r="G38" s="16"/>
      <c r="H38" s="16"/>
      <c r="I38" s="5"/>
      <c r="J38" s="8"/>
      <c r="K38" s="46">
        <f>AVERAGE(K28:K37)</f>
        <v>1.9</v>
      </c>
      <c r="L38" s="46"/>
      <c r="M38" s="85">
        <f>AVERAGE(M28:M37)</f>
        <v>0.6333333333333333</v>
      </c>
      <c r="N38" s="15"/>
      <c r="O38" s="16"/>
      <c r="P38" s="16"/>
      <c r="Q38" s="16"/>
      <c r="R38" s="5"/>
      <c r="S38" s="8"/>
      <c r="T38" s="46">
        <f>AVERAGE(T28:T37)</f>
        <v>2.1</v>
      </c>
      <c r="U38" s="46"/>
      <c r="V38" s="77">
        <f>AVERAGE(V28:V37)</f>
        <v>0.7</v>
      </c>
      <c r="W38" s="5"/>
      <c r="X38" s="93">
        <f t="shared" si="2"/>
        <v>0.6333333333333333</v>
      </c>
      <c r="Y38" s="93">
        <f t="shared" si="3"/>
        <v>0.7</v>
      </c>
      <c r="Z38" s="43">
        <f>AVERAGE(Z28:Z37)</f>
        <v>6.666666666666668E-2</v>
      </c>
      <c r="AA38" s="16"/>
      <c r="AB38" s="15"/>
      <c r="AC38" s="8"/>
      <c r="AD38" s="15"/>
      <c r="AE38" s="8"/>
    </row>
    <row r="39" spans="1:31" x14ac:dyDescent="0.2">
      <c r="A39" s="5"/>
      <c r="B39" s="5"/>
      <c r="C39" s="5"/>
      <c r="D39" s="5"/>
      <c r="E39" s="36" t="s">
        <v>125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76"/>
      <c r="W39" s="5"/>
      <c r="X39" s="92"/>
      <c r="Y39" s="92"/>
      <c r="Z39" s="76"/>
      <c r="AA39" s="8"/>
      <c r="AB39" s="8"/>
      <c r="AC39" s="8"/>
      <c r="AD39" s="8"/>
      <c r="AE39" s="8"/>
    </row>
    <row r="40" spans="1:31" x14ac:dyDescent="0.2">
      <c r="A40" s="5"/>
      <c r="B40" s="5"/>
      <c r="C40" s="5"/>
      <c r="D40" s="5"/>
      <c r="E40" s="36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76"/>
      <c r="W40" s="5"/>
      <c r="X40" s="92"/>
      <c r="Y40" s="92"/>
      <c r="Z40" s="76"/>
      <c r="AA40" s="8"/>
      <c r="AB40" s="8"/>
      <c r="AC40" s="8"/>
      <c r="AD40" s="8"/>
      <c r="AE40" s="8"/>
    </row>
    <row r="41" spans="1:31" x14ac:dyDescent="0.2">
      <c r="A41" s="5"/>
      <c r="B41" s="5"/>
      <c r="C41" s="5"/>
      <c r="D41" s="5"/>
      <c r="E41" s="3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76"/>
      <c r="W41" s="5"/>
      <c r="X41" s="92"/>
      <c r="Y41" s="92"/>
      <c r="Z41" s="76"/>
      <c r="AA41" s="8"/>
      <c r="AB41" s="8"/>
      <c r="AC41" s="8"/>
      <c r="AD41" s="8"/>
      <c r="AE41" s="8"/>
    </row>
    <row r="42" spans="1:31" x14ac:dyDescent="0.2">
      <c r="A42" s="5"/>
      <c r="B42" s="5"/>
      <c r="C42" s="5"/>
      <c r="D42" s="5"/>
      <c r="E42" s="3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76"/>
      <c r="W42" s="5"/>
      <c r="X42" s="92"/>
      <c r="Y42" s="92"/>
      <c r="Z42" s="76"/>
      <c r="AA42" s="8"/>
      <c r="AB42" s="8"/>
      <c r="AC42" s="8"/>
      <c r="AD42" s="8"/>
      <c r="AE42" s="8"/>
    </row>
    <row r="43" spans="1:3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76"/>
      <c r="W43" s="8"/>
      <c r="X43" s="92"/>
      <c r="Y43" s="92"/>
      <c r="Z43" s="76"/>
      <c r="AA43" s="8"/>
      <c r="AB43" s="8"/>
      <c r="AC43" s="8"/>
      <c r="AD43" s="8"/>
      <c r="AE43" s="8"/>
    </row>
    <row r="44" spans="1:31" ht="18" x14ac:dyDescent="0.25">
      <c r="A44" s="80" t="s">
        <v>145</v>
      </c>
      <c r="B44" s="80" t="s">
        <v>145</v>
      </c>
      <c r="C44" s="80" t="s">
        <v>145</v>
      </c>
      <c r="D44" s="80" t="s">
        <v>145</v>
      </c>
      <c r="E44" s="80" t="s">
        <v>145</v>
      </c>
      <c r="F44" s="80" t="s">
        <v>145</v>
      </c>
      <c r="G44" s="80" t="s">
        <v>145</v>
      </c>
      <c r="H44" s="80" t="s">
        <v>145</v>
      </c>
      <c r="I44" s="80" t="s">
        <v>145</v>
      </c>
      <c r="J44" s="80" t="s">
        <v>145</v>
      </c>
      <c r="K44" s="80" t="s">
        <v>145</v>
      </c>
      <c r="L44" s="80" t="s">
        <v>145</v>
      </c>
      <c r="M44" s="80" t="s">
        <v>145</v>
      </c>
      <c r="N44" s="80" t="s">
        <v>145</v>
      </c>
      <c r="O44" s="80" t="s">
        <v>145</v>
      </c>
      <c r="P44" s="80" t="s">
        <v>145</v>
      </c>
      <c r="Q44" s="80" t="s">
        <v>145</v>
      </c>
      <c r="R44" s="80" t="s">
        <v>145</v>
      </c>
      <c r="S44" s="80" t="s">
        <v>145</v>
      </c>
      <c r="T44" s="80" t="s">
        <v>145</v>
      </c>
      <c r="U44" s="80" t="s">
        <v>145</v>
      </c>
      <c r="V44" s="80" t="s">
        <v>145</v>
      </c>
      <c r="W44" s="80" t="s">
        <v>145</v>
      </c>
      <c r="X44" s="80" t="s">
        <v>145</v>
      </c>
      <c r="Y44" s="80" t="s">
        <v>145</v>
      </c>
      <c r="Z44" s="80" t="s">
        <v>145</v>
      </c>
      <c r="AA44" s="80" t="s">
        <v>145</v>
      </c>
      <c r="AB44" s="80" t="s">
        <v>145</v>
      </c>
      <c r="AC44" s="80" t="s">
        <v>145</v>
      </c>
      <c r="AD44" s="80" t="s">
        <v>145</v>
      </c>
      <c r="AE44" s="80" t="s">
        <v>145</v>
      </c>
    </row>
    <row r="45" spans="1:31" ht="15" x14ac:dyDescent="0.2">
      <c r="A45" s="79"/>
      <c r="B45" s="79"/>
      <c r="C45" s="79"/>
      <c r="D45" s="79"/>
      <c r="E45" s="79"/>
      <c r="F45" s="82" t="s">
        <v>5</v>
      </c>
      <c r="G45" s="82" t="s">
        <v>6</v>
      </c>
      <c r="H45" s="81" t="s">
        <v>9</v>
      </c>
      <c r="I45" s="82" t="s">
        <v>13</v>
      </c>
      <c r="J45" s="79"/>
      <c r="K45" s="79"/>
      <c r="L45" s="79"/>
      <c r="M45" s="79"/>
      <c r="N45" s="79"/>
      <c r="O45" s="82" t="s">
        <v>5</v>
      </c>
      <c r="P45" s="82" t="s">
        <v>6</v>
      </c>
      <c r="Q45" s="81" t="s">
        <v>9</v>
      </c>
      <c r="R45" s="82" t="s">
        <v>13</v>
      </c>
      <c r="S45" s="79"/>
      <c r="T45" s="79"/>
      <c r="U45" s="79"/>
      <c r="V45" s="84"/>
      <c r="W45" s="79"/>
      <c r="X45" s="79"/>
      <c r="Y45" s="79"/>
      <c r="Z45" s="84"/>
      <c r="AA45" s="79"/>
      <c r="AB45" s="79"/>
      <c r="AC45" s="79"/>
      <c r="AD45" s="79"/>
      <c r="AE45" s="79"/>
    </row>
    <row r="46" spans="1:31" x14ac:dyDescent="0.2">
      <c r="A46" s="71">
        <v>42791.736947997684</v>
      </c>
      <c r="B46" s="72">
        <v>10</v>
      </c>
      <c r="C46" s="73" t="s">
        <v>38</v>
      </c>
      <c r="D46" s="73" t="s">
        <v>80</v>
      </c>
      <c r="E46" s="5"/>
      <c r="F46" s="7" t="s">
        <v>23</v>
      </c>
      <c r="G46" s="4" t="s">
        <v>40</v>
      </c>
      <c r="H46" s="4" t="s">
        <v>95</v>
      </c>
      <c r="I46" s="7" t="s">
        <v>49</v>
      </c>
      <c r="J46" s="5"/>
      <c r="K46" s="4">
        <v>2</v>
      </c>
      <c r="L46" s="4">
        <v>4</v>
      </c>
      <c r="M46" s="74">
        <f t="shared" si="0"/>
        <v>0.5</v>
      </c>
      <c r="N46" s="19"/>
      <c r="O46" s="1" t="s">
        <v>60</v>
      </c>
      <c r="P46" s="1" t="s">
        <v>33</v>
      </c>
      <c r="Q46" s="1" t="s">
        <v>52</v>
      </c>
      <c r="R46" s="10" t="s">
        <v>49</v>
      </c>
      <c r="S46" s="11"/>
      <c r="T46" s="4">
        <v>1</v>
      </c>
      <c r="U46" s="4">
        <v>4</v>
      </c>
      <c r="V46" s="74">
        <f>T46/U46</f>
        <v>0.25</v>
      </c>
      <c r="W46" s="5"/>
      <c r="X46" s="91">
        <f t="shared" si="2"/>
        <v>0.5</v>
      </c>
      <c r="Y46" s="91">
        <f t="shared" si="3"/>
        <v>0.25</v>
      </c>
      <c r="Z46" s="26">
        <f>Y46-X46</f>
        <v>-0.25</v>
      </c>
      <c r="AA46" s="11"/>
      <c r="AB46" s="25" t="s">
        <v>99</v>
      </c>
      <c r="AC46" s="8"/>
      <c r="AD46" s="25" t="s">
        <v>37</v>
      </c>
      <c r="AE46" s="8"/>
    </row>
    <row r="47" spans="1:31" x14ac:dyDescent="0.2">
      <c r="A47" s="71">
        <v>42799.004144351857</v>
      </c>
      <c r="B47" s="72">
        <v>8</v>
      </c>
      <c r="C47" s="73" t="s">
        <v>20</v>
      </c>
      <c r="D47" s="73" t="s">
        <v>21</v>
      </c>
      <c r="E47" s="37" t="s">
        <v>116</v>
      </c>
      <c r="F47" s="7" t="s">
        <v>23</v>
      </c>
      <c r="G47" s="4" t="s">
        <v>24</v>
      </c>
      <c r="H47" s="4" t="s">
        <v>52</v>
      </c>
      <c r="I47" s="4" t="s">
        <v>81</v>
      </c>
      <c r="J47" s="5"/>
      <c r="K47" s="4">
        <v>1</v>
      </c>
      <c r="L47" s="4">
        <v>4</v>
      </c>
      <c r="M47" s="74">
        <f t="shared" si="0"/>
        <v>0.25</v>
      </c>
      <c r="N47" s="5"/>
      <c r="O47" s="2" t="s">
        <v>60</v>
      </c>
      <c r="P47" s="9" t="s">
        <v>46</v>
      </c>
      <c r="Q47" s="2" t="s">
        <v>52</v>
      </c>
      <c r="R47" s="2" t="s">
        <v>31</v>
      </c>
      <c r="S47" s="5"/>
      <c r="T47" s="4">
        <v>1</v>
      </c>
      <c r="U47" s="4">
        <v>4</v>
      </c>
      <c r="V47" s="74">
        <f t="shared" ref="V47:V113" si="5">T47/U47</f>
        <v>0.25</v>
      </c>
      <c r="W47" s="5"/>
      <c r="X47" s="91">
        <f t="shared" si="2"/>
        <v>0.25</v>
      </c>
      <c r="Y47" s="91">
        <f t="shared" si="3"/>
        <v>0.25</v>
      </c>
      <c r="Z47" s="26">
        <f t="shared" ref="Z47:Z67" si="6">Y47-X47</f>
        <v>0</v>
      </c>
      <c r="AA47" s="5"/>
      <c r="AB47" s="6" t="s">
        <v>99</v>
      </c>
      <c r="AC47" s="8"/>
      <c r="AD47" s="6" t="s">
        <v>37</v>
      </c>
      <c r="AE47" s="8"/>
    </row>
    <row r="48" spans="1:31" x14ac:dyDescent="0.2">
      <c r="A48" s="71">
        <v>42812.668574467592</v>
      </c>
      <c r="B48" s="72">
        <v>10</v>
      </c>
      <c r="C48" s="73" t="s">
        <v>38</v>
      </c>
      <c r="D48" s="73" t="s">
        <v>21</v>
      </c>
      <c r="E48" s="37" t="s">
        <v>117</v>
      </c>
      <c r="F48" s="7" t="s">
        <v>23</v>
      </c>
      <c r="G48" s="4" t="s">
        <v>66</v>
      </c>
      <c r="H48" s="4" t="s">
        <v>52</v>
      </c>
      <c r="I48" s="4" t="s">
        <v>81</v>
      </c>
      <c r="J48" s="5"/>
      <c r="K48" s="4">
        <v>1</v>
      </c>
      <c r="L48" s="4">
        <v>4</v>
      </c>
      <c r="M48" s="74">
        <f t="shared" si="0"/>
        <v>0.25</v>
      </c>
      <c r="N48" s="5"/>
      <c r="O48" s="9" t="s">
        <v>23</v>
      </c>
      <c r="P48" s="9" t="s">
        <v>46</v>
      </c>
      <c r="Q48" s="9" t="s">
        <v>27</v>
      </c>
      <c r="R48" s="9" t="s">
        <v>49</v>
      </c>
      <c r="S48" s="5"/>
      <c r="T48" s="4">
        <v>4</v>
      </c>
      <c r="U48" s="4">
        <v>4</v>
      </c>
      <c r="V48" s="74">
        <f t="shared" si="5"/>
        <v>1</v>
      </c>
      <c r="W48" s="5"/>
      <c r="X48" s="91">
        <f t="shared" si="2"/>
        <v>0.25</v>
      </c>
      <c r="Y48" s="91">
        <f t="shared" si="3"/>
        <v>1</v>
      </c>
      <c r="Z48" s="26">
        <f t="shared" si="6"/>
        <v>0.75</v>
      </c>
      <c r="AA48" s="5"/>
      <c r="AB48" s="6" t="s">
        <v>99</v>
      </c>
      <c r="AC48" s="8"/>
      <c r="AD48" s="6" t="s">
        <v>37</v>
      </c>
      <c r="AE48" s="8"/>
    </row>
    <row r="49" spans="1:31" x14ac:dyDescent="0.2">
      <c r="A49" s="71">
        <v>42812.686441180558</v>
      </c>
      <c r="B49" s="72">
        <v>10</v>
      </c>
      <c r="C49" s="73" t="s">
        <v>38</v>
      </c>
      <c r="D49" s="73" t="s">
        <v>21</v>
      </c>
      <c r="E49" s="37" t="s">
        <v>118</v>
      </c>
      <c r="F49" s="4" t="s">
        <v>60</v>
      </c>
      <c r="G49" s="7" t="s">
        <v>46</v>
      </c>
      <c r="H49" s="4" t="s">
        <v>57</v>
      </c>
      <c r="I49" s="4" t="s">
        <v>31</v>
      </c>
      <c r="J49" s="5"/>
      <c r="K49" s="4">
        <v>1</v>
      </c>
      <c r="L49" s="4">
        <v>4</v>
      </c>
      <c r="M49" s="74">
        <f t="shared" si="0"/>
        <v>0.25</v>
      </c>
      <c r="N49" s="5"/>
      <c r="O49" s="9" t="s">
        <v>23</v>
      </c>
      <c r="P49" s="9" t="s">
        <v>46</v>
      </c>
      <c r="Q49" s="9" t="s">
        <v>27</v>
      </c>
      <c r="R49" s="9" t="s">
        <v>49</v>
      </c>
      <c r="S49" s="5"/>
      <c r="T49" s="4">
        <v>4</v>
      </c>
      <c r="U49" s="4">
        <v>4</v>
      </c>
      <c r="V49" s="74">
        <f t="shared" si="5"/>
        <v>1</v>
      </c>
      <c r="W49" s="5"/>
      <c r="X49" s="91">
        <f t="shared" si="2"/>
        <v>0.25</v>
      </c>
      <c r="Y49" s="91">
        <f t="shared" si="3"/>
        <v>1</v>
      </c>
      <c r="Z49" s="26">
        <f t="shared" si="6"/>
        <v>0.75</v>
      </c>
      <c r="AA49" s="5"/>
      <c r="AB49" s="6" t="s">
        <v>99</v>
      </c>
      <c r="AC49" s="8"/>
      <c r="AD49" s="6" t="s">
        <v>62</v>
      </c>
      <c r="AE49" s="8"/>
    </row>
    <row r="50" spans="1:31" x14ac:dyDescent="0.2">
      <c r="A50" s="71">
        <v>42816.832169837959</v>
      </c>
      <c r="B50" s="72">
        <v>16</v>
      </c>
      <c r="C50" s="73" t="s">
        <v>20</v>
      </c>
      <c r="D50" s="73" t="s">
        <v>21</v>
      </c>
      <c r="E50" s="35"/>
      <c r="F50" s="7" t="s">
        <v>23</v>
      </c>
      <c r="G50" s="4" t="s">
        <v>24</v>
      </c>
      <c r="H50" s="4" t="s">
        <v>52</v>
      </c>
      <c r="I50" s="7" t="s">
        <v>49</v>
      </c>
      <c r="J50" s="5"/>
      <c r="K50" s="4">
        <v>1</v>
      </c>
      <c r="L50" s="4">
        <v>4</v>
      </c>
      <c r="M50" s="74">
        <f t="shared" si="0"/>
        <v>0.25</v>
      </c>
      <c r="N50" s="5"/>
      <c r="O50" s="9" t="s">
        <v>23</v>
      </c>
      <c r="P50" s="9" t="s">
        <v>46</v>
      </c>
      <c r="Q50" s="2" t="s">
        <v>52</v>
      </c>
      <c r="R50" s="9" t="s">
        <v>49</v>
      </c>
      <c r="S50" s="5"/>
      <c r="T50" s="4">
        <v>3</v>
      </c>
      <c r="U50" s="4">
        <v>4</v>
      </c>
      <c r="V50" s="74">
        <f t="shared" si="5"/>
        <v>0.75</v>
      </c>
      <c r="W50" s="5"/>
      <c r="X50" s="91">
        <f t="shared" si="2"/>
        <v>0.25</v>
      </c>
      <c r="Y50" s="91">
        <f t="shared" si="3"/>
        <v>0.75</v>
      </c>
      <c r="Z50" s="26">
        <f t="shared" si="6"/>
        <v>0.5</v>
      </c>
      <c r="AA50" s="41"/>
      <c r="AB50" s="6" t="s">
        <v>99</v>
      </c>
      <c r="AC50" s="8"/>
      <c r="AD50" s="6" t="s">
        <v>62</v>
      </c>
      <c r="AE50" s="8"/>
    </row>
    <row r="51" spans="1:31" x14ac:dyDescent="0.2">
      <c r="A51" s="71">
        <v>42820.654203067126</v>
      </c>
      <c r="B51" s="72">
        <v>20</v>
      </c>
      <c r="C51" s="73" t="s">
        <v>20</v>
      </c>
      <c r="D51" s="73" t="s">
        <v>21</v>
      </c>
      <c r="E51" s="5"/>
      <c r="F51" s="7" t="s">
        <v>23</v>
      </c>
      <c r="G51" s="7" t="s">
        <v>46</v>
      </c>
      <c r="H51" s="7" t="s">
        <v>27</v>
      </c>
      <c r="I51" s="7" t="s">
        <v>49</v>
      </c>
      <c r="J51" s="5"/>
      <c r="K51" s="4">
        <v>2</v>
      </c>
      <c r="L51" s="4">
        <v>4</v>
      </c>
      <c r="M51" s="74">
        <f t="shared" si="0"/>
        <v>0.5</v>
      </c>
      <c r="N51" s="5"/>
      <c r="O51" s="9" t="s">
        <v>23</v>
      </c>
      <c r="P51" s="9" t="s">
        <v>46</v>
      </c>
      <c r="Q51" s="9" t="s">
        <v>27</v>
      </c>
      <c r="R51" s="9" t="s">
        <v>49</v>
      </c>
      <c r="S51" s="5"/>
      <c r="T51" s="4">
        <v>4</v>
      </c>
      <c r="U51" s="4">
        <v>4</v>
      </c>
      <c r="V51" s="74">
        <f t="shared" si="5"/>
        <v>1</v>
      </c>
      <c r="W51" s="5"/>
      <c r="X51" s="91">
        <f t="shared" si="2"/>
        <v>0.5</v>
      </c>
      <c r="Y51" s="91">
        <f t="shared" si="3"/>
        <v>1</v>
      </c>
      <c r="Z51" s="26">
        <f t="shared" si="6"/>
        <v>0.5</v>
      </c>
      <c r="AA51" s="5"/>
      <c r="AB51" s="6" t="s">
        <v>99</v>
      </c>
      <c r="AC51" s="8"/>
      <c r="AD51" s="6" t="s">
        <v>62</v>
      </c>
      <c r="AE51" s="8"/>
    </row>
    <row r="52" spans="1:31" x14ac:dyDescent="0.2">
      <c r="A52" s="71">
        <v>42820.665434756942</v>
      </c>
      <c r="B52" s="72">
        <v>13</v>
      </c>
      <c r="C52" s="73" t="s">
        <v>20</v>
      </c>
      <c r="D52" s="73" t="s">
        <v>21</v>
      </c>
      <c r="E52" s="5"/>
      <c r="F52" s="7" t="s">
        <v>23</v>
      </c>
      <c r="G52" s="4" t="s">
        <v>40</v>
      </c>
      <c r="H52" s="4" t="s">
        <v>52</v>
      </c>
      <c r="I52" s="7" t="s">
        <v>49</v>
      </c>
      <c r="J52" s="5"/>
      <c r="K52" s="4">
        <v>4</v>
      </c>
      <c r="L52" s="4">
        <v>4</v>
      </c>
      <c r="M52" s="74">
        <f t="shared" si="0"/>
        <v>1</v>
      </c>
      <c r="N52" s="5"/>
      <c r="O52" s="9" t="s">
        <v>23</v>
      </c>
      <c r="P52" s="9" t="s">
        <v>46</v>
      </c>
      <c r="Q52" s="9" t="s">
        <v>27</v>
      </c>
      <c r="R52" s="2" t="s">
        <v>31</v>
      </c>
      <c r="S52" s="5"/>
      <c r="T52" s="4">
        <v>3</v>
      </c>
      <c r="U52" s="4">
        <v>4</v>
      </c>
      <c r="V52" s="74">
        <f t="shared" si="5"/>
        <v>0.75</v>
      </c>
      <c r="W52" s="5"/>
      <c r="X52" s="91">
        <f t="shared" si="2"/>
        <v>1</v>
      </c>
      <c r="Y52" s="91">
        <f t="shared" si="3"/>
        <v>0.75</v>
      </c>
      <c r="Z52" s="26">
        <f t="shared" si="6"/>
        <v>-0.25</v>
      </c>
      <c r="AA52" s="5"/>
      <c r="AB52" s="6" t="s">
        <v>99</v>
      </c>
      <c r="AC52" s="8"/>
      <c r="AD52" s="6" t="s">
        <v>62</v>
      </c>
      <c r="AE52" s="8"/>
    </row>
    <row r="53" spans="1:31" x14ac:dyDescent="0.2">
      <c r="A53" s="71">
        <v>42820.922412337968</v>
      </c>
      <c r="B53" s="72">
        <v>13</v>
      </c>
      <c r="C53" s="73" t="s">
        <v>20</v>
      </c>
      <c r="D53" s="73" t="s">
        <v>21</v>
      </c>
      <c r="E53" s="5"/>
      <c r="F53" s="7" t="s">
        <v>23</v>
      </c>
      <c r="G53" s="7" t="s">
        <v>46</v>
      </c>
      <c r="H53" s="4" t="s">
        <v>95</v>
      </c>
      <c r="I53" s="7" t="s">
        <v>49</v>
      </c>
      <c r="J53" s="5"/>
      <c r="K53" s="4">
        <v>2</v>
      </c>
      <c r="L53" s="4">
        <v>4</v>
      </c>
      <c r="M53" s="74">
        <f t="shared" si="0"/>
        <v>0.5</v>
      </c>
      <c r="N53" s="5"/>
      <c r="O53" s="2" t="s">
        <v>60</v>
      </c>
      <c r="P53" s="2" t="s">
        <v>33</v>
      </c>
      <c r="Q53" s="9" t="s">
        <v>27</v>
      </c>
      <c r="R53" s="9" t="s">
        <v>49</v>
      </c>
      <c r="S53" s="5"/>
      <c r="T53" s="4">
        <v>2</v>
      </c>
      <c r="U53" s="4">
        <v>4</v>
      </c>
      <c r="V53" s="74">
        <f t="shared" si="5"/>
        <v>0.5</v>
      </c>
      <c r="W53" s="5"/>
      <c r="X53" s="91">
        <f t="shared" si="2"/>
        <v>0.5</v>
      </c>
      <c r="Y53" s="91">
        <f t="shared" si="3"/>
        <v>0.5</v>
      </c>
      <c r="Z53" s="26">
        <f t="shared" si="6"/>
        <v>0</v>
      </c>
      <c r="AA53" s="5"/>
      <c r="AB53" s="6" t="s">
        <v>99</v>
      </c>
      <c r="AC53" s="8"/>
      <c r="AD53" s="6" t="s">
        <v>37</v>
      </c>
      <c r="AE53" s="8"/>
    </row>
    <row r="54" spans="1:31" x14ac:dyDescent="0.2">
      <c r="A54" s="71">
        <v>42827.856406446765</v>
      </c>
      <c r="B54" s="72">
        <v>8</v>
      </c>
      <c r="C54" s="73" t="s">
        <v>20</v>
      </c>
      <c r="D54" s="73" t="s">
        <v>21</v>
      </c>
      <c r="E54" s="5"/>
      <c r="F54" s="4" t="s">
        <v>39</v>
      </c>
      <c r="G54" s="7" t="s">
        <v>46</v>
      </c>
      <c r="H54" s="4" t="s">
        <v>57</v>
      </c>
      <c r="I54" s="4" t="s">
        <v>31</v>
      </c>
      <c r="J54" s="5"/>
      <c r="K54" s="4">
        <v>1</v>
      </c>
      <c r="L54" s="4">
        <v>4</v>
      </c>
      <c r="M54" s="74">
        <f t="shared" si="0"/>
        <v>0.25</v>
      </c>
      <c r="N54" s="5"/>
      <c r="O54" s="9" t="s">
        <v>23</v>
      </c>
      <c r="P54" s="9" t="s">
        <v>46</v>
      </c>
      <c r="Q54" s="9" t="s">
        <v>27</v>
      </c>
      <c r="R54" s="9" t="s">
        <v>49</v>
      </c>
      <c r="S54" s="5"/>
      <c r="T54" s="4">
        <v>4</v>
      </c>
      <c r="U54" s="4">
        <v>4</v>
      </c>
      <c r="V54" s="74">
        <f t="shared" si="5"/>
        <v>1</v>
      </c>
      <c r="W54" s="5"/>
      <c r="X54" s="91">
        <f t="shared" si="2"/>
        <v>0.25</v>
      </c>
      <c r="Y54" s="91">
        <f t="shared" si="3"/>
        <v>1</v>
      </c>
      <c r="Z54" s="26">
        <f t="shared" si="6"/>
        <v>0.75</v>
      </c>
      <c r="AA54" s="5"/>
      <c r="AB54" s="6" t="s">
        <v>99</v>
      </c>
      <c r="AC54" s="8"/>
      <c r="AD54" s="6" t="s">
        <v>37</v>
      </c>
      <c r="AE54" s="8"/>
    </row>
    <row r="55" spans="1:31" x14ac:dyDescent="0.2">
      <c r="A55" s="71">
        <v>42812.792291261576</v>
      </c>
      <c r="B55" s="72">
        <v>19</v>
      </c>
      <c r="C55" s="73" t="s">
        <v>20</v>
      </c>
      <c r="D55" s="73" t="s">
        <v>21</v>
      </c>
      <c r="E55" s="37"/>
      <c r="F55" s="9" t="s">
        <v>23</v>
      </c>
      <c r="G55" s="4" t="s">
        <v>24</v>
      </c>
      <c r="H55" s="9" t="s">
        <v>27</v>
      </c>
      <c r="I55" s="9" t="s">
        <v>49</v>
      </c>
      <c r="J55" s="5"/>
      <c r="K55" s="4">
        <v>3</v>
      </c>
      <c r="L55" s="4">
        <v>4</v>
      </c>
      <c r="M55" s="74">
        <f t="shared" si="0"/>
        <v>0.75</v>
      </c>
      <c r="N55" s="8"/>
      <c r="O55" s="7" t="s">
        <v>23</v>
      </c>
      <c r="P55" s="7" t="s">
        <v>46</v>
      </c>
      <c r="Q55" s="7" t="s">
        <v>27</v>
      </c>
      <c r="R55" s="7" t="s">
        <v>49</v>
      </c>
      <c r="S55" s="5"/>
      <c r="T55" s="4">
        <v>4</v>
      </c>
      <c r="U55" s="4">
        <v>4</v>
      </c>
      <c r="V55" s="74">
        <f t="shared" si="5"/>
        <v>1</v>
      </c>
      <c r="W55" s="5"/>
      <c r="X55" s="91">
        <f t="shared" si="2"/>
        <v>0.75</v>
      </c>
      <c r="Y55" s="91">
        <f t="shared" si="3"/>
        <v>1</v>
      </c>
      <c r="Z55" s="26">
        <f t="shared" si="6"/>
        <v>0.25</v>
      </c>
      <c r="AA55" s="8"/>
      <c r="AB55" s="6" t="s">
        <v>99</v>
      </c>
      <c r="AC55" s="8"/>
      <c r="AD55" s="4" t="s">
        <v>62</v>
      </c>
      <c r="AE55" s="8"/>
    </row>
    <row r="56" spans="1:3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5"/>
      <c r="K56" s="16"/>
      <c r="L56" s="16"/>
      <c r="M56" s="45">
        <f>AVERAGE(M46:M55)</f>
        <v>0.45</v>
      </c>
      <c r="N56" s="16"/>
      <c r="O56" s="16"/>
      <c r="P56" s="16"/>
      <c r="Q56" s="16"/>
      <c r="R56" s="16"/>
      <c r="S56" s="5"/>
      <c r="T56" s="16"/>
      <c r="U56" s="16"/>
      <c r="V56" s="75">
        <f>AVERAGE(V46:V55)</f>
        <v>0.75</v>
      </c>
      <c r="W56" s="5"/>
      <c r="X56" s="93">
        <f t="shared" si="2"/>
        <v>0.45</v>
      </c>
      <c r="Y56" s="93">
        <f t="shared" si="3"/>
        <v>0.75</v>
      </c>
      <c r="Z56" s="43">
        <f t="shared" si="6"/>
        <v>0.3</v>
      </c>
      <c r="AA56" s="16"/>
      <c r="AB56" s="16"/>
      <c r="AC56" s="8"/>
      <c r="AD56" s="16"/>
      <c r="AE56" s="8"/>
    </row>
    <row r="57" spans="1:31" x14ac:dyDescent="0.2">
      <c r="A57" s="37"/>
      <c r="B57" s="37"/>
      <c r="C57" s="37"/>
      <c r="D57" s="37"/>
      <c r="E57" s="37"/>
      <c r="F57" s="8"/>
      <c r="G57" s="8"/>
      <c r="H57" s="8"/>
      <c r="I57" s="8"/>
      <c r="J57" s="5"/>
      <c r="K57" s="8"/>
      <c r="L57" s="5"/>
      <c r="M57" s="86"/>
      <c r="N57" s="8"/>
      <c r="O57" s="8"/>
      <c r="P57" s="8"/>
      <c r="Q57" s="8"/>
      <c r="R57" s="8"/>
      <c r="S57" s="5"/>
      <c r="T57" s="8"/>
      <c r="U57" s="8"/>
      <c r="V57" s="76"/>
      <c r="W57" s="5"/>
      <c r="X57" s="92"/>
      <c r="Y57" s="92"/>
      <c r="Z57" s="96">
        <f t="shared" si="6"/>
        <v>0</v>
      </c>
      <c r="AA57" s="5"/>
      <c r="AB57" s="8"/>
      <c r="AC57" s="8"/>
      <c r="AD57" s="8"/>
      <c r="AE57" s="8"/>
    </row>
    <row r="58" spans="1:31" x14ac:dyDescent="0.2">
      <c r="A58" s="71">
        <v>42791.665004513889</v>
      </c>
      <c r="B58" s="72">
        <v>13</v>
      </c>
      <c r="C58" s="73" t="s">
        <v>38</v>
      </c>
      <c r="D58" s="73" t="s">
        <v>21</v>
      </c>
      <c r="E58" s="37" t="s">
        <v>116</v>
      </c>
      <c r="F58" s="4" t="s">
        <v>39</v>
      </c>
      <c r="G58" s="9" t="s">
        <v>46</v>
      </c>
      <c r="H58" s="9" t="s">
        <v>27</v>
      </c>
      <c r="I58" s="9" t="s">
        <v>49</v>
      </c>
      <c r="J58" s="5"/>
      <c r="K58" s="4">
        <v>3</v>
      </c>
      <c r="L58" s="4">
        <v>4</v>
      </c>
      <c r="M58" s="74">
        <f t="shared" si="0"/>
        <v>0.75</v>
      </c>
      <c r="N58" s="8"/>
      <c r="O58" s="1" t="s">
        <v>60</v>
      </c>
      <c r="P58" s="27" t="s">
        <v>46</v>
      </c>
      <c r="Q58" s="1" t="s">
        <v>52</v>
      </c>
      <c r="R58" s="27" t="s">
        <v>49</v>
      </c>
      <c r="S58" s="5"/>
      <c r="T58" s="4">
        <v>3</v>
      </c>
      <c r="U58" s="4">
        <v>4</v>
      </c>
      <c r="V58" s="74">
        <f t="shared" si="5"/>
        <v>0.75</v>
      </c>
      <c r="W58" s="5"/>
      <c r="X58" s="91">
        <f t="shared" si="2"/>
        <v>0.75</v>
      </c>
      <c r="Y58" s="91">
        <f t="shared" si="3"/>
        <v>0.75</v>
      </c>
      <c r="Z58" s="26">
        <f t="shared" si="6"/>
        <v>0</v>
      </c>
      <c r="AA58" s="8"/>
      <c r="AB58" s="4" t="s">
        <v>79</v>
      </c>
      <c r="AC58" s="8"/>
      <c r="AD58" s="4" t="s">
        <v>37</v>
      </c>
      <c r="AE58" s="8"/>
    </row>
    <row r="59" spans="1:31" x14ac:dyDescent="0.2">
      <c r="A59" s="71">
        <v>42792.707949837961</v>
      </c>
      <c r="B59" s="72">
        <v>7</v>
      </c>
      <c r="C59" s="73" t="s">
        <v>20</v>
      </c>
      <c r="D59" s="73" t="s">
        <v>80</v>
      </c>
      <c r="E59" s="37" t="s">
        <v>119</v>
      </c>
      <c r="F59" s="4" t="s">
        <v>39</v>
      </c>
      <c r="G59" s="4" t="s">
        <v>66</v>
      </c>
      <c r="H59" s="4" t="s">
        <v>52</v>
      </c>
      <c r="I59" s="4" t="s">
        <v>81</v>
      </c>
      <c r="J59" s="5"/>
      <c r="K59" s="4">
        <v>0</v>
      </c>
      <c r="L59" s="4">
        <v>4</v>
      </c>
      <c r="M59" s="74">
        <f t="shared" si="0"/>
        <v>0</v>
      </c>
      <c r="N59" s="8"/>
      <c r="O59" s="7" t="s">
        <v>23</v>
      </c>
      <c r="P59" s="2" t="s">
        <v>40</v>
      </c>
      <c r="Q59" s="2" t="s">
        <v>57</v>
      </c>
      <c r="R59" s="2" t="s">
        <v>31</v>
      </c>
      <c r="S59" s="5"/>
      <c r="T59" s="4">
        <v>1</v>
      </c>
      <c r="U59" s="4">
        <v>4</v>
      </c>
      <c r="V59" s="74">
        <f t="shared" si="5"/>
        <v>0.25</v>
      </c>
      <c r="W59" s="5"/>
      <c r="X59" s="91">
        <f t="shared" si="2"/>
        <v>0</v>
      </c>
      <c r="Y59" s="91">
        <f t="shared" si="3"/>
        <v>0.25</v>
      </c>
      <c r="Z59" s="26">
        <f t="shared" si="6"/>
        <v>0.25</v>
      </c>
      <c r="AA59" s="8"/>
      <c r="AB59" s="4" t="s">
        <v>79</v>
      </c>
      <c r="AC59" s="8"/>
      <c r="AD59" s="4" t="s">
        <v>37</v>
      </c>
      <c r="AE59" s="8"/>
    </row>
    <row r="60" spans="1:31" x14ac:dyDescent="0.2">
      <c r="A60" s="71">
        <v>42792.758548680555</v>
      </c>
      <c r="B60" s="72">
        <v>13</v>
      </c>
      <c r="C60" s="73" t="s">
        <v>38</v>
      </c>
      <c r="D60" s="73" t="s">
        <v>21</v>
      </c>
      <c r="E60" s="37" t="s">
        <v>120</v>
      </c>
      <c r="F60" s="9" t="s">
        <v>23</v>
      </c>
      <c r="G60" s="9" t="s">
        <v>46</v>
      </c>
      <c r="H60" s="4" t="s">
        <v>52</v>
      </c>
      <c r="I60" s="4" t="s">
        <v>31</v>
      </c>
      <c r="J60" s="5"/>
      <c r="K60" s="4">
        <v>2</v>
      </c>
      <c r="L60" s="4">
        <v>4</v>
      </c>
      <c r="M60" s="74">
        <f t="shared" si="0"/>
        <v>0.5</v>
      </c>
      <c r="N60" s="8"/>
      <c r="O60" s="7" t="s">
        <v>23</v>
      </c>
      <c r="P60" s="7" t="s">
        <v>46</v>
      </c>
      <c r="Q60" s="7" t="s">
        <v>27</v>
      </c>
      <c r="R60" s="7" t="s">
        <v>49</v>
      </c>
      <c r="S60" s="5"/>
      <c r="T60" s="4">
        <v>4</v>
      </c>
      <c r="U60" s="4">
        <v>4</v>
      </c>
      <c r="V60" s="74">
        <f t="shared" si="5"/>
        <v>1</v>
      </c>
      <c r="W60" s="5"/>
      <c r="X60" s="91">
        <f t="shared" si="2"/>
        <v>0.5</v>
      </c>
      <c r="Y60" s="91">
        <f t="shared" si="3"/>
        <v>1</v>
      </c>
      <c r="Z60" s="26">
        <f t="shared" si="6"/>
        <v>0.5</v>
      </c>
      <c r="AA60" s="8"/>
      <c r="AB60" s="4" t="s">
        <v>79</v>
      </c>
      <c r="AC60" s="8"/>
      <c r="AD60" s="4" t="s">
        <v>37</v>
      </c>
      <c r="AE60" s="8"/>
    </row>
    <row r="61" spans="1:31" x14ac:dyDescent="0.2">
      <c r="A61" s="71">
        <v>42797.82682642361</v>
      </c>
      <c r="B61" s="72">
        <v>8</v>
      </c>
      <c r="C61" s="73" t="s">
        <v>20</v>
      </c>
      <c r="D61" s="73" t="s">
        <v>63</v>
      </c>
      <c r="E61" s="37" t="s">
        <v>121</v>
      </c>
      <c r="F61" s="4" t="s">
        <v>60</v>
      </c>
      <c r="G61" s="4" t="s">
        <v>66</v>
      </c>
      <c r="H61" s="9" t="s">
        <v>27</v>
      </c>
      <c r="I61" s="4" t="s">
        <v>31</v>
      </c>
      <c r="J61" s="5"/>
      <c r="K61" s="4">
        <v>1</v>
      </c>
      <c r="L61" s="4">
        <v>4</v>
      </c>
      <c r="M61" s="74">
        <f t="shared" si="0"/>
        <v>0.25</v>
      </c>
      <c r="N61" s="8"/>
      <c r="O61" s="2" t="s">
        <v>60</v>
      </c>
      <c r="P61" s="2" t="s">
        <v>66</v>
      </c>
      <c r="Q61" s="7" t="s">
        <v>27</v>
      </c>
      <c r="R61" s="7" t="s">
        <v>49</v>
      </c>
      <c r="S61" s="5"/>
      <c r="T61" s="4">
        <v>2</v>
      </c>
      <c r="U61" s="4">
        <v>4</v>
      </c>
      <c r="V61" s="74">
        <f t="shared" si="5"/>
        <v>0.5</v>
      </c>
      <c r="W61" s="5"/>
      <c r="X61" s="91">
        <f t="shared" si="2"/>
        <v>0.25</v>
      </c>
      <c r="Y61" s="91">
        <f t="shared" si="3"/>
        <v>0.5</v>
      </c>
      <c r="Z61" s="26">
        <f t="shared" si="6"/>
        <v>0.25</v>
      </c>
      <c r="AA61" s="8"/>
      <c r="AB61" s="38" t="s">
        <v>79</v>
      </c>
      <c r="AC61" s="8"/>
      <c r="AD61" s="4" t="s">
        <v>37</v>
      </c>
      <c r="AE61" s="8"/>
    </row>
    <row r="62" spans="1:31" x14ac:dyDescent="0.2">
      <c r="A62" s="71">
        <v>42798.980747060181</v>
      </c>
      <c r="B62" s="72">
        <v>20</v>
      </c>
      <c r="C62" s="73" t="s">
        <v>20</v>
      </c>
      <c r="D62" s="73" t="s">
        <v>21</v>
      </c>
      <c r="E62" s="37" t="s">
        <v>122</v>
      </c>
      <c r="F62" s="9" t="s">
        <v>23</v>
      </c>
      <c r="G62" s="9" t="s">
        <v>46</v>
      </c>
      <c r="H62" s="9" t="s">
        <v>27</v>
      </c>
      <c r="I62" s="9" t="s">
        <v>49</v>
      </c>
      <c r="J62" s="5"/>
      <c r="K62" s="4">
        <v>4</v>
      </c>
      <c r="L62" s="4">
        <v>4</v>
      </c>
      <c r="M62" s="74">
        <f t="shared" si="0"/>
        <v>1</v>
      </c>
      <c r="N62" s="8"/>
      <c r="O62" s="7" t="s">
        <v>23</v>
      </c>
      <c r="P62" s="7" t="s">
        <v>46</v>
      </c>
      <c r="Q62" s="7" t="s">
        <v>27</v>
      </c>
      <c r="R62" s="7" t="s">
        <v>49</v>
      </c>
      <c r="S62" s="5"/>
      <c r="T62" s="4">
        <v>4</v>
      </c>
      <c r="U62" s="4">
        <v>4</v>
      </c>
      <c r="V62" s="74">
        <f t="shared" si="5"/>
        <v>1</v>
      </c>
      <c r="W62" s="5"/>
      <c r="X62" s="91">
        <f t="shared" si="2"/>
        <v>1</v>
      </c>
      <c r="Y62" s="91">
        <f t="shared" si="3"/>
        <v>1</v>
      </c>
      <c r="Z62" s="26">
        <f t="shared" si="6"/>
        <v>0</v>
      </c>
      <c r="AA62" s="8"/>
      <c r="AB62" s="4" t="s">
        <v>79</v>
      </c>
      <c r="AC62" s="8"/>
      <c r="AD62" s="4" t="s">
        <v>62</v>
      </c>
      <c r="AE62" s="8"/>
    </row>
    <row r="63" spans="1:31" x14ac:dyDescent="0.2">
      <c r="A63" s="71">
        <v>42812.767562233799</v>
      </c>
      <c r="B63" s="72">
        <v>13</v>
      </c>
      <c r="C63" s="73" t="s">
        <v>20</v>
      </c>
      <c r="D63" s="73" t="s">
        <v>21</v>
      </c>
      <c r="E63" s="37" t="s">
        <v>116</v>
      </c>
      <c r="F63" s="4" t="s">
        <v>39</v>
      </c>
      <c r="G63" s="9" t="s">
        <v>46</v>
      </c>
      <c r="H63" s="4" t="s">
        <v>52</v>
      </c>
      <c r="I63" s="4" t="s">
        <v>31</v>
      </c>
      <c r="J63" s="5"/>
      <c r="K63" s="4">
        <v>1</v>
      </c>
      <c r="L63" s="4">
        <v>4</v>
      </c>
      <c r="M63" s="74">
        <f t="shared" si="0"/>
        <v>0.25</v>
      </c>
      <c r="N63" s="8"/>
      <c r="O63" s="7" t="s">
        <v>23</v>
      </c>
      <c r="P63" s="7" t="s">
        <v>46</v>
      </c>
      <c r="Q63" s="7" t="s">
        <v>27</v>
      </c>
      <c r="R63" s="2" t="s">
        <v>81</v>
      </c>
      <c r="S63" s="5"/>
      <c r="T63" s="4">
        <v>3</v>
      </c>
      <c r="U63" s="4">
        <v>4</v>
      </c>
      <c r="V63" s="74">
        <f t="shared" si="5"/>
        <v>0.75</v>
      </c>
      <c r="W63" s="5"/>
      <c r="X63" s="91">
        <f t="shared" si="2"/>
        <v>0.25</v>
      </c>
      <c r="Y63" s="91">
        <f t="shared" si="3"/>
        <v>0.75</v>
      </c>
      <c r="Z63" s="26">
        <f t="shared" si="6"/>
        <v>0.5</v>
      </c>
      <c r="AA63" s="41"/>
      <c r="AB63" s="4" t="s">
        <v>79</v>
      </c>
      <c r="AC63" s="8"/>
      <c r="AD63" s="4" t="s">
        <v>37</v>
      </c>
      <c r="AE63" s="8"/>
    </row>
    <row r="64" spans="1:31" x14ac:dyDescent="0.2">
      <c r="A64" s="71">
        <v>42827.723081018514</v>
      </c>
      <c r="B64" s="72">
        <v>8</v>
      </c>
      <c r="C64" s="73" t="s">
        <v>20</v>
      </c>
      <c r="D64" s="73" t="s">
        <v>21</v>
      </c>
      <c r="E64" s="5"/>
      <c r="F64" s="9" t="s">
        <v>23</v>
      </c>
      <c r="G64" s="4" t="s">
        <v>24</v>
      </c>
      <c r="H64" s="4" t="s">
        <v>52</v>
      </c>
      <c r="I64" s="4" t="s">
        <v>31</v>
      </c>
      <c r="J64" s="5"/>
      <c r="K64" s="4">
        <v>1</v>
      </c>
      <c r="L64" s="4">
        <v>4</v>
      </c>
      <c r="M64" s="74">
        <f t="shared" si="0"/>
        <v>0.25</v>
      </c>
      <c r="N64" s="8"/>
      <c r="O64" s="7" t="s">
        <v>23</v>
      </c>
      <c r="P64" s="4" t="s">
        <v>33</v>
      </c>
      <c r="Q64" s="2" t="s">
        <v>52</v>
      </c>
      <c r="R64" s="7" t="s">
        <v>49</v>
      </c>
      <c r="S64" s="5"/>
      <c r="T64" s="4">
        <v>2</v>
      </c>
      <c r="U64" s="4">
        <v>4</v>
      </c>
      <c r="V64" s="74">
        <f t="shared" si="5"/>
        <v>0.5</v>
      </c>
      <c r="W64" s="5"/>
      <c r="X64" s="91">
        <f t="shared" si="2"/>
        <v>0.25</v>
      </c>
      <c r="Y64" s="91">
        <f t="shared" si="3"/>
        <v>0.5</v>
      </c>
      <c r="Z64" s="26">
        <f t="shared" si="6"/>
        <v>0.25</v>
      </c>
      <c r="AA64" s="8"/>
      <c r="AB64" s="4" t="s">
        <v>79</v>
      </c>
      <c r="AC64" s="8"/>
      <c r="AD64" s="4" t="s">
        <v>37</v>
      </c>
      <c r="AE64" s="8"/>
    </row>
    <row r="65" spans="1:31" x14ac:dyDescent="0.2">
      <c r="A65" s="71">
        <v>42835.588766273147</v>
      </c>
      <c r="B65" s="72">
        <v>10</v>
      </c>
      <c r="C65" s="73" t="s">
        <v>20</v>
      </c>
      <c r="D65" s="73" t="s">
        <v>21</v>
      </c>
      <c r="E65" s="5"/>
      <c r="F65" s="4" t="s">
        <v>60</v>
      </c>
      <c r="G65" s="4" t="s">
        <v>40</v>
      </c>
      <c r="H65" s="4" t="s">
        <v>52</v>
      </c>
      <c r="I65" s="9" t="s">
        <v>49</v>
      </c>
      <c r="J65" s="5"/>
      <c r="K65" s="4">
        <v>1</v>
      </c>
      <c r="L65" s="4">
        <v>4</v>
      </c>
      <c r="M65" s="74">
        <f t="shared" si="0"/>
        <v>0.25</v>
      </c>
      <c r="N65" s="8"/>
      <c r="O65" s="2" t="s">
        <v>60</v>
      </c>
      <c r="P65" s="4" t="s">
        <v>33</v>
      </c>
      <c r="Q65" s="7" t="s">
        <v>27</v>
      </c>
      <c r="R65" s="7" t="s">
        <v>49</v>
      </c>
      <c r="S65" s="5"/>
      <c r="T65" s="4">
        <v>2</v>
      </c>
      <c r="U65" s="4">
        <v>4</v>
      </c>
      <c r="V65" s="74">
        <f t="shared" si="5"/>
        <v>0.5</v>
      </c>
      <c r="W65" s="5"/>
      <c r="X65" s="91">
        <f t="shared" si="2"/>
        <v>0.25</v>
      </c>
      <c r="Y65" s="91">
        <f t="shared" si="3"/>
        <v>0.5</v>
      </c>
      <c r="Z65" s="26">
        <f t="shared" si="6"/>
        <v>0.25</v>
      </c>
      <c r="AA65" s="8"/>
      <c r="AB65" s="4" t="s">
        <v>79</v>
      </c>
      <c r="AC65" s="8"/>
      <c r="AD65" s="4" t="s">
        <v>37</v>
      </c>
      <c r="AE65" s="8"/>
    </row>
    <row r="66" spans="1:31" x14ac:dyDescent="0.2">
      <c r="A66" s="71">
        <v>42835.743166851855</v>
      </c>
      <c r="B66" s="72">
        <v>13</v>
      </c>
      <c r="C66" s="73" t="s">
        <v>20</v>
      </c>
      <c r="D66" s="73" t="s">
        <v>21</v>
      </c>
      <c r="E66" s="5"/>
      <c r="F66" s="9" t="s">
        <v>23</v>
      </c>
      <c r="G66" s="4" t="s">
        <v>40</v>
      </c>
      <c r="H66" s="4" t="s">
        <v>52</v>
      </c>
      <c r="I66" s="4" t="s">
        <v>31</v>
      </c>
      <c r="J66" s="5"/>
      <c r="K66" s="4">
        <v>1</v>
      </c>
      <c r="L66" s="4">
        <v>4</v>
      </c>
      <c r="M66" s="74">
        <f t="shared" si="0"/>
        <v>0.25</v>
      </c>
      <c r="N66" s="8"/>
      <c r="O66" s="7" t="s">
        <v>23</v>
      </c>
      <c r="P66" s="7" t="s">
        <v>46</v>
      </c>
      <c r="Q66" s="2" t="s">
        <v>52</v>
      </c>
      <c r="R66" s="7" t="s">
        <v>49</v>
      </c>
      <c r="S66" s="5"/>
      <c r="T66" s="4">
        <v>3</v>
      </c>
      <c r="U66" s="4">
        <v>4</v>
      </c>
      <c r="V66" s="74">
        <f t="shared" si="5"/>
        <v>0.75</v>
      </c>
      <c r="W66" s="5"/>
      <c r="X66" s="91">
        <f t="shared" si="2"/>
        <v>0.25</v>
      </c>
      <c r="Y66" s="91">
        <f t="shared" si="3"/>
        <v>0.75</v>
      </c>
      <c r="Z66" s="26">
        <f t="shared" si="6"/>
        <v>0.5</v>
      </c>
      <c r="AA66" s="8"/>
      <c r="AB66" s="4" t="s">
        <v>79</v>
      </c>
      <c r="AC66" s="8"/>
      <c r="AD66" s="4" t="s">
        <v>37</v>
      </c>
      <c r="AE66" s="8"/>
    </row>
    <row r="67" spans="1:31" x14ac:dyDescent="0.2">
      <c r="A67" s="47" t="s">
        <v>127</v>
      </c>
      <c r="B67" s="47" t="s">
        <v>127</v>
      </c>
      <c r="C67" s="47" t="s">
        <v>127</v>
      </c>
      <c r="D67" s="47" t="s">
        <v>127</v>
      </c>
      <c r="E67" s="47" t="s">
        <v>127</v>
      </c>
      <c r="F67" s="94" t="s">
        <v>127</v>
      </c>
      <c r="G67" s="94" t="s">
        <v>127</v>
      </c>
      <c r="H67" s="94" t="s">
        <v>127</v>
      </c>
      <c r="I67" s="94" t="s">
        <v>127</v>
      </c>
      <c r="J67" s="5"/>
      <c r="K67" s="47">
        <v>3</v>
      </c>
      <c r="L67" s="70">
        <v>4</v>
      </c>
      <c r="M67" s="87">
        <f t="shared" si="0"/>
        <v>0.75</v>
      </c>
      <c r="N67" s="47" t="s">
        <v>127</v>
      </c>
      <c r="O67" s="94" t="s">
        <v>127</v>
      </c>
      <c r="P67" s="94" t="s">
        <v>127</v>
      </c>
      <c r="Q67" s="94" t="s">
        <v>127</v>
      </c>
      <c r="R67" s="94" t="s">
        <v>127</v>
      </c>
      <c r="S67" s="5"/>
      <c r="T67" s="4">
        <v>2</v>
      </c>
      <c r="U67" s="4">
        <v>4</v>
      </c>
      <c r="V67" s="74">
        <f t="shared" si="5"/>
        <v>0.5</v>
      </c>
      <c r="W67" s="5"/>
      <c r="X67" s="91">
        <f t="shared" si="2"/>
        <v>0.75</v>
      </c>
      <c r="Y67" s="91">
        <f t="shared" si="3"/>
        <v>0.5</v>
      </c>
      <c r="Z67" s="26">
        <f t="shared" si="6"/>
        <v>-0.25</v>
      </c>
      <c r="AA67" s="8"/>
      <c r="AB67" s="4"/>
      <c r="AC67" s="8"/>
      <c r="AD67" s="4"/>
      <c r="AE67" s="8"/>
    </row>
    <row r="68" spans="1:3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5"/>
      <c r="K68" s="16"/>
      <c r="L68" s="16"/>
      <c r="M68" s="75">
        <f>AVERAGE(M58:M67)</f>
        <v>0.42499999999999999</v>
      </c>
      <c r="N68" s="15"/>
      <c r="O68" s="16"/>
      <c r="P68" s="16"/>
      <c r="Q68" s="16"/>
      <c r="R68" s="16"/>
      <c r="S68" s="5"/>
      <c r="T68" s="16"/>
      <c r="U68" s="16"/>
      <c r="V68" s="75">
        <f>AVERAGE(V58:V67)</f>
        <v>0.65</v>
      </c>
      <c r="W68" s="5"/>
      <c r="X68" s="93">
        <f t="shared" si="2"/>
        <v>0.42499999999999999</v>
      </c>
      <c r="Y68" s="93">
        <f t="shared" si="3"/>
        <v>0.65</v>
      </c>
      <c r="Z68" s="97">
        <f>AVERAGE(Z58:Z67)</f>
        <v>0.22500000000000001</v>
      </c>
      <c r="AA68" s="15"/>
      <c r="AB68" s="15"/>
      <c r="AC68" s="8"/>
      <c r="AD68" s="15"/>
      <c r="AE68" s="8"/>
    </row>
    <row r="69" spans="1:31" x14ac:dyDescent="0.2">
      <c r="A69" s="37"/>
      <c r="B69" s="37"/>
      <c r="C69" s="37"/>
      <c r="D69" s="37"/>
      <c r="E69" s="37"/>
      <c r="F69" s="8"/>
      <c r="G69" s="8"/>
      <c r="H69" s="8"/>
      <c r="I69" s="8"/>
      <c r="J69" s="5"/>
      <c r="K69" s="8"/>
      <c r="L69" s="5"/>
      <c r="M69" s="86"/>
      <c r="N69" s="8"/>
      <c r="O69" s="8"/>
      <c r="P69" s="8"/>
      <c r="Q69" s="8"/>
      <c r="R69" s="8"/>
      <c r="S69" s="5"/>
      <c r="T69" s="8"/>
      <c r="U69" s="8"/>
      <c r="V69" s="76"/>
      <c r="W69" s="5"/>
      <c r="X69" s="92"/>
      <c r="Y69" s="92"/>
      <c r="Z69" s="96">
        <f t="shared" ref="Z69:Z79" si="7">Y69-X69</f>
        <v>0</v>
      </c>
      <c r="AA69" s="5"/>
      <c r="AB69" s="8"/>
      <c r="AC69" s="8"/>
      <c r="AD69" s="8"/>
      <c r="AE69" s="8"/>
    </row>
    <row r="70" spans="1:31" x14ac:dyDescent="0.2">
      <c r="A70" s="71">
        <v>42791.692862025462</v>
      </c>
      <c r="B70" s="72">
        <v>11</v>
      </c>
      <c r="C70" s="73" t="s">
        <v>20</v>
      </c>
      <c r="D70" s="73" t="s">
        <v>21</v>
      </c>
      <c r="E70" s="37"/>
      <c r="F70" s="7" t="s">
        <v>23</v>
      </c>
      <c r="G70" s="4" t="s">
        <v>24</v>
      </c>
      <c r="H70" s="7" t="s">
        <v>27</v>
      </c>
      <c r="I70" s="4" t="s">
        <v>31</v>
      </c>
      <c r="J70" s="5"/>
      <c r="K70" s="38">
        <v>2</v>
      </c>
      <c r="L70" s="4">
        <v>4</v>
      </c>
      <c r="M70" s="74">
        <f t="shared" si="0"/>
        <v>0.5</v>
      </c>
      <c r="N70" s="8"/>
      <c r="O70" s="27" t="s">
        <v>23</v>
      </c>
      <c r="P70" s="1" t="s">
        <v>33</v>
      </c>
      <c r="Q70" s="27" t="s">
        <v>27</v>
      </c>
      <c r="R70" s="1" t="s">
        <v>31</v>
      </c>
      <c r="S70" s="5"/>
      <c r="T70" s="38">
        <v>2</v>
      </c>
      <c r="U70" s="38">
        <v>4</v>
      </c>
      <c r="V70" s="74">
        <f t="shared" si="5"/>
        <v>0.5</v>
      </c>
      <c r="W70" s="5"/>
      <c r="X70" s="91">
        <f t="shared" si="2"/>
        <v>0.5</v>
      </c>
      <c r="Y70" s="91">
        <f t="shared" si="3"/>
        <v>0.5</v>
      </c>
      <c r="Z70" s="26">
        <f t="shared" si="7"/>
        <v>0</v>
      </c>
      <c r="AA70" s="5"/>
      <c r="AB70" s="4" t="s">
        <v>36</v>
      </c>
      <c r="AC70" s="8"/>
      <c r="AD70" s="4" t="s">
        <v>37</v>
      </c>
      <c r="AE70" s="8"/>
    </row>
    <row r="71" spans="1:31" x14ac:dyDescent="0.2">
      <c r="A71" s="71">
        <v>42791.714704618054</v>
      </c>
      <c r="B71" s="72">
        <v>11</v>
      </c>
      <c r="C71" s="73" t="s">
        <v>38</v>
      </c>
      <c r="D71" s="73" t="s">
        <v>21</v>
      </c>
      <c r="E71" s="37" t="s">
        <v>122</v>
      </c>
      <c r="F71" s="4" t="s">
        <v>39</v>
      </c>
      <c r="G71" s="4" t="s">
        <v>40</v>
      </c>
      <c r="H71" s="7" t="s">
        <v>27</v>
      </c>
      <c r="I71" s="4" t="s">
        <v>31</v>
      </c>
      <c r="J71" s="5"/>
      <c r="K71" s="38">
        <v>1</v>
      </c>
      <c r="L71" s="4">
        <v>4</v>
      </c>
      <c r="M71" s="74">
        <f t="shared" si="0"/>
        <v>0.25</v>
      </c>
      <c r="N71" s="8"/>
      <c r="O71" s="27" t="s">
        <v>23</v>
      </c>
      <c r="P71" s="27" t="s">
        <v>46</v>
      </c>
      <c r="Q71" s="27" t="s">
        <v>27</v>
      </c>
      <c r="R71" s="27" t="s">
        <v>49</v>
      </c>
      <c r="S71" s="5"/>
      <c r="T71" s="38">
        <v>4</v>
      </c>
      <c r="U71" s="38">
        <v>4</v>
      </c>
      <c r="V71" s="74">
        <f t="shared" si="5"/>
        <v>1</v>
      </c>
      <c r="W71" s="5"/>
      <c r="X71" s="91">
        <f t="shared" si="2"/>
        <v>0.25</v>
      </c>
      <c r="Y71" s="91">
        <f t="shared" si="3"/>
        <v>1</v>
      </c>
      <c r="Z71" s="26">
        <f t="shared" si="7"/>
        <v>0.75</v>
      </c>
      <c r="AA71" s="5"/>
      <c r="AB71" s="4" t="s">
        <v>36</v>
      </c>
      <c r="AC71" s="8"/>
      <c r="AD71" s="4" t="s">
        <v>37</v>
      </c>
      <c r="AE71" s="8"/>
    </row>
    <row r="72" spans="1:31" x14ac:dyDescent="0.2">
      <c r="A72" s="71">
        <v>42792.725909791669</v>
      </c>
      <c r="B72" s="72">
        <v>15</v>
      </c>
      <c r="C72" s="73" t="s">
        <v>20</v>
      </c>
      <c r="D72" s="73" t="s">
        <v>21</v>
      </c>
      <c r="E72" s="37" t="s">
        <v>123</v>
      </c>
      <c r="F72" s="7" t="s">
        <v>23</v>
      </c>
      <c r="G72" s="4" t="s">
        <v>24</v>
      </c>
      <c r="H72" s="4" t="s">
        <v>52</v>
      </c>
      <c r="I72" s="7" t="s">
        <v>49</v>
      </c>
      <c r="J72" s="5"/>
      <c r="K72" s="38">
        <v>2</v>
      </c>
      <c r="L72" s="4">
        <v>4</v>
      </c>
      <c r="M72" s="74">
        <f t="shared" ref="M72:M120" si="8">K72/L72</f>
        <v>0.5</v>
      </c>
      <c r="N72" s="8"/>
      <c r="O72" s="7" t="s">
        <v>23</v>
      </c>
      <c r="P72" s="7" t="s">
        <v>46</v>
      </c>
      <c r="Q72" s="7" t="s">
        <v>27</v>
      </c>
      <c r="R72" s="7" t="s">
        <v>49</v>
      </c>
      <c r="S72" s="5"/>
      <c r="T72" s="38">
        <v>4</v>
      </c>
      <c r="U72" s="38">
        <v>4</v>
      </c>
      <c r="V72" s="74">
        <f t="shared" si="5"/>
        <v>1</v>
      </c>
      <c r="W72" s="5"/>
      <c r="X72" s="91">
        <f t="shared" ref="X72:X121" si="9">M72</f>
        <v>0.5</v>
      </c>
      <c r="Y72" s="91">
        <f t="shared" ref="Y72:Y121" si="10">V72</f>
        <v>1</v>
      </c>
      <c r="Z72" s="26">
        <f t="shared" si="7"/>
        <v>0.5</v>
      </c>
      <c r="AA72" s="5"/>
      <c r="AB72" s="4" t="s">
        <v>36</v>
      </c>
      <c r="AC72" s="8"/>
      <c r="AD72" s="4" t="s">
        <v>37</v>
      </c>
      <c r="AE72" s="8"/>
    </row>
    <row r="73" spans="1:31" x14ac:dyDescent="0.2">
      <c r="A73" s="71">
        <v>42792.747558645831</v>
      </c>
      <c r="B73" s="72">
        <v>12</v>
      </c>
      <c r="C73" s="73" t="s">
        <v>38</v>
      </c>
      <c r="D73" s="73" t="s">
        <v>56</v>
      </c>
      <c r="E73" s="37" t="s">
        <v>116</v>
      </c>
      <c r="F73" s="4" t="s">
        <v>39</v>
      </c>
      <c r="G73" s="4" t="s">
        <v>40</v>
      </c>
      <c r="H73" s="4" t="s">
        <v>57</v>
      </c>
      <c r="I73" s="4" t="s">
        <v>31</v>
      </c>
      <c r="J73" s="5"/>
      <c r="K73" s="38">
        <v>0</v>
      </c>
      <c r="L73" s="4">
        <v>4</v>
      </c>
      <c r="M73" s="74">
        <f t="shared" si="8"/>
        <v>0</v>
      </c>
      <c r="N73" s="8"/>
      <c r="O73" s="7" t="s">
        <v>23</v>
      </c>
      <c r="P73" s="7" t="s">
        <v>46</v>
      </c>
      <c r="Q73" s="4" t="s">
        <v>52</v>
      </c>
      <c r="R73" s="4" t="s">
        <v>31</v>
      </c>
      <c r="S73" s="5"/>
      <c r="T73" s="38">
        <v>2</v>
      </c>
      <c r="U73" s="38">
        <v>4</v>
      </c>
      <c r="V73" s="74">
        <f t="shared" si="5"/>
        <v>0.5</v>
      </c>
      <c r="W73" s="5"/>
      <c r="X73" s="91">
        <f t="shared" si="9"/>
        <v>0</v>
      </c>
      <c r="Y73" s="91">
        <f t="shared" si="10"/>
        <v>0.5</v>
      </c>
      <c r="Z73" s="26">
        <f t="shared" si="7"/>
        <v>0.5</v>
      </c>
      <c r="AA73" s="5"/>
      <c r="AB73" s="4" t="s">
        <v>36</v>
      </c>
      <c r="AC73" s="8"/>
      <c r="AD73" s="4" t="s">
        <v>37</v>
      </c>
      <c r="AE73" s="8"/>
    </row>
    <row r="74" spans="1:31" x14ac:dyDescent="0.2">
      <c r="A74" s="71">
        <v>42792.874866180558</v>
      </c>
      <c r="B74" s="72">
        <v>13</v>
      </c>
      <c r="C74" s="73" t="s">
        <v>20</v>
      </c>
      <c r="D74" s="73" t="s">
        <v>21</v>
      </c>
      <c r="E74" s="37" t="s">
        <v>118</v>
      </c>
      <c r="F74" s="4" t="s">
        <v>60</v>
      </c>
      <c r="G74" s="4" t="s">
        <v>24</v>
      </c>
      <c r="H74" s="7" t="s">
        <v>27</v>
      </c>
      <c r="I74" s="7" t="s">
        <v>49</v>
      </c>
      <c r="J74" s="5"/>
      <c r="K74" s="38">
        <v>2</v>
      </c>
      <c r="L74" s="4">
        <v>4</v>
      </c>
      <c r="M74" s="74">
        <f t="shared" si="8"/>
        <v>0.5</v>
      </c>
      <c r="N74" s="8"/>
      <c r="O74" s="2" t="s">
        <v>60</v>
      </c>
      <c r="P74" s="2" t="s">
        <v>33</v>
      </c>
      <c r="Q74" s="7" t="s">
        <v>27</v>
      </c>
      <c r="R74" s="7" t="s">
        <v>49</v>
      </c>
      <c r="S74" s="5"/>
      <c r="T74" s="38">
        <v>2</v>
      </c>
      <c r="U74" s="38">
        <v>4</v>
      </c>
      <c r="V74" s="74">
        <f t="shared" si="5"/>
        <v>0.5</v>
      </c>
      <c r="W74" s="5"/>
      <c r="X74" s="91">
        <f t="shared" si="9"/>
        <v>0.5</v>
      </c>
      <c r="Y74" s="91">
        <f t="shared" si="10"/>
        <v>0.5</v>
      </c>
      <c r="Z74" s="26">
        <f t="shared" si="7"/>
        <v>0</v>
      </c>
      <c r="AA74" s="41"/>
      <c r="AB74" s="4" t="s">
        <v>36</v>
      </c>
      <c r="AC74" s="8"/>
      <c r="AD74" s="4" t="s">
        <v>62</v>
      </c>
      <c r="AE74" s="8"/>
    </row>
    <row r="75" spans="1:31" x14ac:dyDescent="0.2">
      <c r="A75" s="71">
        <v>42797.821029085651</v>
      </c>
      <c r="B75" s="72">
        <v>15</v>
      </c>
      <c r="C75" s="73" t="s">
        <v>20</v>
      </c>
      <c r="D75" s="73" t="s">
        <v>63</v>
      </c>
      <c r="E75" s="37" t="s">
        <v>119</v>
      </c>
      <c r="F75" s="7" t="s">
        <v>23</v>
      </c>
      <c r="G75" s="4" t="s">
        <v>24</v>
      </c>
      <c r="H75" s="4" t="s">
        <v>52</v>
      </c>
      <c r="I75" s="7" t="s">
        <v>49</v>
      </c>
      <c r="J75" s="5"/>
      <c r="K75" s="38">
        <v>2</v>
      </c>
      <c r="L75" s="4">
        <v>4</v>
      </c>
      <c r="M75" s="74">
        <f t="shared" si="8"/>
        <v>0.5</v>
      </c>
      <c r="N75" s="8"/>
      <c r="O75" s="7" t="s">
        <v>23</v>
      </c>
      <c r="P75" s="2" t="s">
        <v>33</v>
      </c>
      <c r="Q75" s="7" t="s">
        <v>27</v>
      </c>
      <c r="R75" s="7" t="s">
        <v>49</v>
      </c>
      <c r="S75" s="5"/>
      <c r="T75" s="38">
        <v>3</v>
      </c>
      <c r="U75" s="38">
        <v>4</v>
      </c>
      <c r="V75" s="74">
        <f t="shared" si="5"/>
        <v>0.75</v>
      </c>
      <c r="W75" s="5"/>
      <c r="X75" s="91">
        <f t="shared" si="9"/>
        <v>0.5</v>
      </c>
      <c r="Y75" s="91">
        <f t="shared" si="10"/>
        <v>0.75</v>
      </c>
      <c r="Z75" s="26">
        <f t="shared" si="7"/>
        <v>0.25</v>
      </c>
      <c r="AA75" s="5"/>
      <c r="AB75" s="4" t="s">
        <v>36</v>
      </c>
      <c r="AC75" s="8"/>
      <c r="AD75" s="4" t="s">
        <v>62</v>
      </c>
      <c r="AE75" s="8"/>
    </row>
    <row r="76" spans="1:31" x14ac:dyDescent="0.2">
      <c r="A76" s="71">
        <v>42820.704151875005</v>
      </c>
      <c r="B76" s="72">
        <v>11</v>
      </c>
      <c r="C76" s="73" t="s">
        <v>20</v>
      </c>
      <c r="D76" s="73" t="s">
        <v>56</v>
      </c>
      <c r="E76" s="37" t="s">
        <v>120</v>
      </c>
      <c r="F76" s="4" t="s">
        <v>39</v>
      </c>
      <c r="G76" s="4" t="s">
        <v>66</v>
      </c>
      <c r="H76" s="4" t="s">
        <v>52</v>
      </c>
      <c r="I76" s="4" t="s">
        <v>31</v>
      </c>
      <c r="J76" s="5"/>
      <c r="K76" s="38">
        <v>0</v>
      </c>
      <c r="L76" s="4">
        <v>4</v>
      </c>
      <c r="M76" s="74">
        <f t="shared" si="8"/>
        <v>0</v>
      </c>
      <c r="N76" s="8"/>
      <c r="O76" s="7" t="s">
        <v>23</v>
      </c>
      <c r="P76" s="7" t="s">
        <v>46</v>
      </c>
      <c r="Q76" s="7" t="s">
        <v>27</v>
      </c>
      <c r="R76" s="7" t="s">
        <v>49</v>
      </c>
      <c r="S76" s="5"/>
      <c r="T76" s="38">
        <v>4</v>
      </c>
      <c r="U76" s="38">
        <v>4</v>
      </c>
      <c r="V76" s="74">
        <f t="shared" si="5"/>
        <v>1</v>
      </c>
      <c r="W76" s="5"/>
      <c r="X76" s="91">
        <f t="shared" si="9"/>
        <v>0</v>
      </c>
      <c r="Y76" s="91">
        <f t="shared" si="10"/>
        <v>1</v>
      </c>
      <c r="Z76" s="26">
        <f t="shared" si="7"/>
        <v>1</v>
      </c>
      <c r="AA76" s="5"/>
      <c r="AB76" s="4" t="s">
        <v>36</v>
      </c>
      <c r="AC76" s="8"/>
      <c r="AD76" s="4" t="s">
        <v>37</v>
      </c>
      <c r="AE76" s="8"/>
    </row>
    <row r="77" spans="1:31" x14ac:dyDescent="0.2">
      <c r="A77" s="71">
        <v>42835.550536400464</v>
      </c>
      <c r="B77" s="72">
        <v>20</v>
      </c>
      <c r="C77" s="73" t="s">
        <v>20</v>
      </c>
      <c r="D77" s="73" t="s">
        <v>21</v>
      </c>
      <c r="E77" s="37" t="s">
        <v>124</v>
      </c>
      <c r="F77" s="7" t="s">
        <v>23</v>
      </c>
      <c r="G77" s="7" t="s">
        <v>46</v>
      </c>
      <c r="H77" s="7" t="s">
        <v>27</v>
      </c>
      <c r="I77" s="7" t="s">
        <v>49</v>
      </c>
      <c r="J77" s="5"/>
      <c r="K77" s="38">
        <v>4</v>
      </c>
      <c r="L77" s="4">
        <v>4</v>
      </c>
      <c r="M77" s="74">
        <f t="shared" si="8"/>
        <v>1</v>
      </c>
      <c r="N77" s="8"/>
      <c r="O77" s="7" t="s">
        <v>23</v>
      </c>
      <c r="P77" s="7" t="s">
        <v>46</v>
      </c>
      <c r="Q77" s="7" t="s">
        <v>27</v>
      </c>
      <c r="R77" s="7" t="s">
        <v>49</v>
      </c>
      <c r="S77" s="5"/>
      <c r="T77" s="38">
        <v>4</v>
      </c>
      <c r="U77" s="38">
        <v>4</v>
      </c>
      <c r="V77" s="74">
        <f t="shared" si="5"/>
        <v>1</v>
      </c>
      <c r="W77" s="5"/>
      <c r="X77" s="91">
        <f t="shared" si="9"/>
        <v>1</v>
      </c>
      <c r="Y77" s="91">
        <f t="shared" si="10"/>
        <v>1</v>
      </c>
      <c r="Z77" s="26">
        <f t="shared" si="7"/>
        <v>0</v>
      </c>
      <c r="AA77" s="5"/>
      <c r="AB77" s="4" t="s">
        <v>36</v>
      </c>
      <c r="AC77" s="8"/>
      <c r="AD77" s="4" t="s">
        <v>62</v>
      </c>
      <c r="AE77" s="8"/>
    </row>
    <row r="78" spans="1:31" x14ac:dyDescent="0.2">
      <c r="A78" s="71">
        <v>42835.601585428245</v>
      </c>
      <c r="B78" s="72">
        <v>4</v>
      </c>
      <c r="C78" s="73" t="s">
        <v>20</v>
      </c>
      <c r="D78" s="73" t="s">
        <v>21</v>
      </c>
      <c r="E78" s="37" t="s">
        <v>116</v>
      </c>
      <c r="F78" s="7" t="s">
        <v>23</v>
      </c>
      <c r="G78" s="4" t="s">
        <v>40</v>
      </c>
      <c r="H78" s="4" t="s">
        <v>52</v>
      </c>
      <c r="I78" s="4" t="s">
        <v>31</v>
      </c>
      <c r="J78" s="5"/>
      <c r="K78" s="38">
        <v>1</v>
      </c>
      <c r="L78" s="4">
        <v>4</v>
      </c>
      <c r="M78" s="74">
        <f t="shared" si="8"/>
        <v>0.25</v>
      </c>
      <c r="N78" s="8"/>
      <c r="O78" s="2" t="s">
        <v>39</v>
      </c>
      <c r="P78" s="7" t="s">
        <v>46</v>
      </c>
      <c r="Q78" s="2" t="s">
        <v>52</v>
      </c>
      <c r="R78" s="2" t="s">
        <v>31</v>
      </c>
      <c r="S78" s="5"/>
      <c r="T78" s="38">
        <v>1</v>
      </c>
      <c r="U78" s="38">
        <v>4</v>
      </c>
      <c r="V78" s="74">
        <f t="shared" si="5"/>
        <v>0.25</v>
      </c>
      <c r="W78" s="5"/>
      <c r="X78" s="91">
        <f t="shared" si="9"/>
        <v>0.25</v>
      </c>
      <c r="Y78" s="91">
        <f t="shared" si="10"/>
        <v>0.25</v>
      </c>
      <c r="Z78" s="26">
        <f t="shared" si="7"/>
        <v>0</v>
      </c>
      <c r="AA78" s="5"/>
      <c r="AB78" s="4" t="s">
        <v>36</v>
      </c>
      <c r="AC78" s="8"/>
      <c r="AD78" s="4" t="s">
        <v>37</v>
      </c>
      <c r="AE78" s="8"/>
    </row>
    <row r="79" spans="1:31" x14ac:dyDescent="0.2">
      <c r="A79" s="71">
        <v>42835.721539409722</v>
      </c>
      <c r="B79" s="72">
        <v>12</v>
      </c>
      <c r="C79" s="73" t="s">
        <v>20</v>
      </c>
      <c r="D79" s="73" t="s">
        <v>21</v>
      </c>
      <c r="E79" s="37" t="s">
        <v>122</v>
      </c>
      <c r="F79" s="7" t="s">
        <v>23</v>
      </c>
      <c r="G79" s="4" t="s">
        <v>40</v>
      </c>
      <c r="H79" s="4" t="s">
        <v>52</v>
      </c>
      <c r="I79" s="4" t="s">
        <v>81</v>
      </c>
      <c r="J79" s="5"/>
      <c r="K79" s="38">
        <v>1</v>
      </c>
      <c r="L79" s="4">
        <v>4</v>
      </c>
      <c r="M79" s="74">
        <f t="shared" si="8"/>
        <v>0.25</v>
      </c>
      <c r="N79" s="8"/>
      <c r="O79" s="2" t="s">
        <v>60</v>
      </c>
      <c r="P79" s="2" t="s">
        <v>40</v>
      </c>
      <c r="Q79" s="2" t="s">
        <v>57</v>
      </c>
      <c r="R79" s="7" t="s">
        <v>49</v>
      </c>
      <c r="S79" s="5"/>
      <c r="T79" s="38">
        <v>1</v>
      </c>
      <c r="U79" s="38">
        <v>4</v>
      </c>
      <c r="V79" s="74">
        <f t="shared" si="5"/>
        <v>0.25</v>
      </c>
      <c r="W79" s="5"/>
      <c r="X79" s="91">
        <f t="shared" si="9"/>
        <v>0.25</v>
      </c>
      <c r="Y79" s="91">
        <f t="shared" si="10"/>
        <v>0.25</v>
      </c>
      <c r="Z79" s="26">
        <f t="shared" si="7"/>
        <v>0</v>
      </c>
      <c r="AA79" s="5"/>
      <c r="AB79" s="4" t="s">
        <v>36</v>
      </c>
      <c r="AC79" s="8"/>
      <c r="AD79" s="4" t="s">
        <v>37</v>
      </c>
      <c r="AE79" s="8"/>
    </row>
    <row r="80" spans="1:31" x14ac:dyDescent="0.2">
      <c r="A80" s="17"/>
      <c r="B80" s="18"/>
      <c r="C80" s="16"/>
      <c r="D80" s="16"/>
      <c r="E80" s="44"/>
      <c r="F80" s="16"/>
      <c r="G80" s="16"/>
      <c r="H80" s="16"/>
      <c r="I80" s="16"/>
      <c r="J80" s="5"/>
      <c r="K80" s="46"/>
      <c r="L80" s="16"/>
      <c r="M80" s="75">
        <f>AVERAGE(M70:M79)</f>
        <v>0.375</v>
      </c>
      <c r="N80" s="15"/>
      <c r="O80" s="16"/>
      <c r="P80" s="16"/>
      <c r="Q80" s="16"/>
      <c r="R80" s="16"/>
      <c r="S80" s="5"/>
      <c r="T80" s="46"/>
      <c r="U80" s="46"/>
      <c r="V80" s="77">
        <f>AVERAGE(V70:V79)</f>
        <v>0.67500000000000004</v>
      </c>
      <c r="W80" s="5"/>
      <c r="X80" s="93">
        <f t="shared" si="9"/>
        <v>0.375</v>
      </c>
      <c r="Y80" s="93">
        <f t="shared" si="10"/>
        <v>0.67500000000000004</v>
      </c>
      <c r="Z80" s="43">
        <f>AVERAGE(Z70:Z79)</f>
        <v>0.3</v>
      </c>
      <c r="AA80" s="16"/>
      <c r="AB80" s="15"/>
      <c r="AC80" s="8"/>
      <c r="AD80" s="15"/>
      <c r="AE80" s="8"/>
    </row>
    <row r="81" spans="1:31" x14ac:dyDescent="0.2">
      <c r="A81" s="5"/>
      <c r="B81" s="5"/>
      <c r="C81" s="5"/>
      <c r="D81" s="5"/>
      <c r="E81" s="36" t="s">
        <v>125</v>
      </c>
      <c r="F81" s="8"/>
      <c r="G81" s="8"/>
      <c r="H81" s="8"/>
      <c r="I81" s="8"/>
      <c r="J81" s="8"/>
      <c r="K81" s="8"/>
      <c r="L81" s="5"/>
      <c r="M81" s="86"/>
      <c r="N81" s="8"/>
      <c r="O81" s="8"/>
      <c r="P81" s="8"/>
      <c r="Q81" s="8"/>
      <c r="R81" s="8"/>
      <c r="S81" s="5"/>
      <c r="T81" s="8"/>
      <c r="U81" s="8"/>
      <c r="V81" s="76"/>
      <c r="W81" s="5"/>
      <c r="X81" s="92"/>
      <c r="Y81" s="92"/>
      <c r="Z81" s="76"/>
      <c r="AA81" s="8"/>
      <c r="AB81" s="8"/>
      <c r="AC81" s="8"/>
      <c r="AD81" s="8"/>
      <c r="AE81" s="8"/>
    </row>
    <row r="82" spans="1:31" x14ac:dyDescent="0.2">
      <c r="A82" s="5"/>
      <c r="B82" s="5"/>
      <c r="C82" s="5"/>
      <c r="D82" s="5"/>
      <c r="E82" s="36"/>
      <c r="F82" s="8"/>
      <c r="G82" s="8"/>
      <c r="H82" s="8"/>
      <c r="I82" s="8"/>
      <c r="J82" s="8"/>
      <c r="K82" s="8"/>
      <c r="L82" s="5"/>
      <c r="M82" s="86"/>
      <c r="N82" s="8"/>
      <c r="O82" s="8"/>
      <c r="P82" s="8"/>
      <c r="Q82" s="8"/>
      <c r="R82" s="8"/>
      <c r="S82" s="5"/>
      <c r="T82" s="8"/>
      <c r="U82" s="8"/>
      <c r="V82" s="76"/>
      <c r="W82" s="5"/>
      <c r="X82" s="92"/>
      <c r="Y82" s="92"/>
      <c r="Z82" s="76"/>
      <c r="AA82" s="8"/>
      <c r="AB82" s="8"/>
      <c r="AC82" s="8"/>
      <c r="AD82" s="8"/>
      <c r="AE82" s="8"/>
    </row>
    <row r="83" spans="1:31" x14ac:dyDescent="0.2">
      <c r="A83" s="5"/>
      <c r="B83" s="5"/>
      <c r="C83" s="5"/>
      <c r="D83" s="5"/>
      <c r="E83" s="36"/>
      <c r="F83" s="8"/>
      <c r="G83" s="8"/>
      <c r="H83" s="8"/>
      <c r="I83" s="8"/>
      <c r="J83" s="8"/>
      <c r="K83" s="8"/>
      <c r="L83" s="5"/>
      <c r="M83" s="86"/>
      <c r="N83" s="8"/>
      <c r="O83" s="8"/>
      <c r="P83" s="8"/>
      <c r="Q83" s="8"/>
      <c r="R83" s="8"/>
      <c r="S83" s="5"/>
      <c r="T83" s="8"/>
      <c r="U83" s="8"/>
      <c r="V83" s="76"/>
      <c r="W83" s="5"/>
      <c r="X83" s="92"/>
      <c r="Y83" s="92"/>
      <c r="Z83" s="76"/>
      <c r="AA83" s="8"/>
      <c r="AB83" s="8"/>
      <c r="AC83" s="8"/>
      <c r="AD83" s="8"/>
      <c r="AE83" s="8"/>
    </row>
    <row r="84" spans="1:31" x14ac:dyDescent="0.2">
      <c r="A84" s="5"/>
      <c r="B84" s="5"/>
      <c r="C84" s="5"/>
      <c r="D84" s="5"/>
      <c r="E84" s="36"/>
      <c r="F84" s="8"/>
      <c r="G84" s="8"/>
      <c r="H84" s="8"/>
      <c r="I84" s="8"/>
      <c r="J84" s="8"/>
      <c r="K84" s="8"/>
      <c r="L84" s="5"/>
      <c r="M84" s="86"/>
      <c r="N84" s="8"/>
      <c r="O84" s="8"/>
      <c r="P84" s="8"/>
      <c r="Q84" s="8"/>
      <c r="R84" s="8"/>
      <c r="S84" s="5"/>
      <c r="T84" s="8"/>
      <c r="U84" s="8"/>
      <c r="V84" s="76"/>
      <c r="W84" s="5"/>
      <c r="X84" s="92"/>
      <c r="Y84" s="92"/>
      <c r="Z84" s="76"/>
      <c r="AA84" s="8"/>
      <c r="AB84" s="8"/>
      <c r="AC84" s="8"/>
      <c r="AD84" s="8"/>
      <c r="AE84" s="8"/>
    </row>
    <row r="85" spans="1:31" ht="18" x14ac:dyDescent="0.25">
      <c r="A85" s="80" t="s">
        <v>146</v>
      </c>
      <c r="B85" s="80" t="s">
        <v>146</v>
      </c>
      <c r="C85" s="80" t="s">
        <v>146</v>
      </c>
      <c r="D85" s="80" t="s">
        <v>146</v>
      </c>
      <c r="E85" s="80" t="s">
        <v>146</v>
      </c>
      <c r="F85" s="80"/>
      <c r="G85" s="80" t="s">
        <v>146</v>
      </c>
      <c r="H85" s="80" t="s">
        <v>146</v>
      </c>
      <c r="I85" s="99" t="s">
        <v>146</v>
      </c>
      <c r="J85" s="8"/>
      <c r="K85" s="80" t="s">
        <v>146</v>
      </c>
      <c r="L85" s="80" t="s">
        <v>146</v>
      </c>
      <c r="M85" s="80" t="s">
        <v>146</v>
      </c>
      <c r="N85" s="80" t="s">
        <v>146</v>
      </c>
      <c r="O85" s="80" t="s">
        <v>146</v>
      </c>
      <c r="P85" s="80" t="s">
        <v>146</v>
      </c>
      <c r="Q85" s="80" t="s">
        <v>146</v>
      </c>
      <c r="R85" s="80" t="s">
        <v>146</v>
      </c>
      <c r="S85" s="80" t="s">
        <v>146</v>
      </c>
      <c r="T85" s="80" t="s">
        <v>146</v>
      </c>
      <c r="U85" s="80" t="s">
        <v>146</v>
      </c>
      <c r="V85" s="80" t="s">
        <v>146</v>
      </c>
      <c r="W85" s="80" t="s">
        <v>146</v>
      </c>
      <c r="X85" s="80" t="s">
        <v>146</v>
      </c>
      <c r="Y85" s="80" t="s">
        <v>146</v>
      </c>
      <c r="Z85" s="80" t="s">
        <v>146</v>
      </c>
      <c r="AA85" s="80" t="s">
        <v>146</v>
      </c>
      <c r="AB85" s="80" t="s">
        <v>146</v>
      </c>
      <c r="AC85" s="80" t="s">
        <v>146</v>
      </c>
      <c r="AD85" s="80" t="s">
        <v>146</v>
      </c>
      <c r="AE85" s="80" t="s">
        <v>146</v>
      </c>
    </row>
    <row r="86" spans="1:31" ht="15" x14ac:dyDescent="0.2">
      <c r="A86" s="79"/>
      <c r="B86" s="79"/>
      <c r="C86" s="79"/>
      <c r="D86" s="79"/>
      <c r="E86" s="79"/>
      <c r="F86" s="81" t="s">
        <v>10</v>
      </c>
      <c r="G86" s="82" t="s">
        <v>7</v>
      </c>
      <c r="H86" s="82" t="s">
        <v>12</v>
      </c>
      <c r="I86" s="100"/>
      <c r="J86" s="8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84"/>
      <c r="W86" s="79"/>
      <c r="X86" s="79"/>
      <c r="Y86" s="79"/>
      <c r="Z86" s="84"/>
      <c r="AA86" s="79"/>
      <c r="AB86" s="79"/>
      <c r="AC86" s="79"/>
      <c r="AD86" s="79"/>
      <c r="AE86" s="79"/>
    </row>
    <row r="87" spans="1:31" x14ac:dyDescent="0.2">
      <c r="A87" s="71">
        <v>42791.736947997684</v>
      </c>
      <c r="B87" s="72">
        <v>10</v>
      </c>
      <c r="C87" s="73" t="s">
        <v>38</v>
      </c>
      <c r="D87" s="73" t="s">
        <v>80</v>
      </c>
      <c r="E87" s="5"/>
      <c r="F87" s="4" t="s">
        <v>74</v>
      </c>
      <c r="G87" s="7" t="s">
        <v>25</v>
      </c>
      <c r="H87" s="4" t="s">
        <v>76</v>
      </c>
      <c r="I87" s="5"/>
      <c r="J87" s="8"/>
      <c r="K87" s="4">
        <v>1</v>
      </c>
      <c r="L87" s="4">
        <v>3</v>
      </c>
      <c r="M87" s="74">
        <f t="shared" si="8"/>
        <v>0.33333333333333331</v>
      </c>
      <c r="N87" s="19"/>
      <c r="O87" s="1" t="s">
        <v>41</v>
      </c>
      <c r="P87" s="1" t="s">
        <v>82</v>
      </c>
      <c r="Q87" s="10" t="s">
        <v>53</v>
      </c>
      <c r="R87" s="11"/>
      <c r="S87" s="11"/>
      <c r="T87" s="4">
        <v>1</v>
      </c>
      <c r="U87" s="4">
        <v>3</v>
      </c>
      <c r="V87" s="74">
        <f t="shared" si="5"/>
        <v>0.33333333333333331</v>
      </c>
      <c r="W87" s="5"/>
      <c r="X87" s="91">
        <f t="shared" si="9"/>
        <v>0.33333333333333331</v>
      </c>
      <c r="Y87" s="91">
        <f t="shared" si="10"/>
        <v>0.33333333333333331</v>
      </c>
      <c r="Z87" s="26">
        <f>Y87-X87</f>
        <v>0</v>
      </c>
      <c r="AA87" s="11"/>
      <c r="AB87" s="25" t="s">
        <v>99</v>
      </c>
      <c r="AC87" s="8"/>
      <c r="AD87" s="25" t="s">
        <v>37</v>
      </c>
      <c r="AE87" s="8"/>
    </row>
    <row r="88" spans="1:31" x14ac:dyDescent="0.2">
      <c r="A88" s="71">
        <v>42799.004144351857</v>
      </c>
      <c r="B88" s="72">
        <v>8</v>
      </c>
      <c r="C88" s="73" t="s">
        <v>20</v>
      </c>
      <c r="D88" s="73" t="s">
        <v>21</v>
      </c>
      <c r="E88" s="37" t="s">
        <v>116</v>
      </c>
      <c r="F88" s="4" t="s">
        <v>74</v>
      </c>
      <c r="G88" s="7" t="s">
        <v>25</v>
      </c>
      <c r="H88" s="4" t="s">
        <v>30</v>
      </c>
      <c r="I88" s="5"/>
      <c r="J88" s="8"/>
      <c r="K88" s="4">
        <v>1</v>
      </c>
      <c r="L88" s="4">
        <v>3</v>
      </c>
      <c r="M88" s="74">
        <f t="shared" si="8"/>
        <v>0.33333333333333331</v>
      </c>
      <c r="N88" s="5"/>
      <c r="O88" s="2" t="s">
        <v>74</v>
      </c>
      <c r="P88" s="9" t="s">
        <v>25</v>
      </c>
      <c r="Q88" s="2" t="s">
        <v>30</v>
      </c>
      <c r="R88" s="5"/>
      <c r="S88" s="5"/>
      <c r="T88" s="4">
        <v>1</v>
      </c>
      <c r="U88" s="4">
        <v>3</v>
      </c>
      <c r="V88" s="74">
        <f t="shared" si="5"/>
        <v>0.33333333333333331</v>
      </c>
      <c r="W88" s="5"/>
      <c r="X88" s="91">
        <f t="shared" si="9"/>
        <v>0.33333333333333331</v>
      </c>
      <c r="Y88" s="91">
        <f t="shared" si="10"/>
        <v>0.33333333333333331</v>
      </c>
      <c r="Z88" s="26">
        <f t="shared" ref="Z88:Z108" si="11">Y88-X88</f>
        <v>0</v>
      </c>
      <c r="AA88" s="5"/>
      <c r="AB88" s="6" t="s">
        <v>99</v>
      </c>
      <c r="AC88" s="8"/>
      <c r="AD88" s="6" t="s">
        <v>37</v>
      </c>
      <c r="AE88" s="8"/>
    </row>
    <row r="89" spans="1:31" x14ac:dyDescent="0.2">
      <c r="A89" s="71">
        <v>42812.668574467592</v>
      </c>
      <c r="B89" s="72">
        <v>10</v>
      </c>
      <c r="C89" s="73" t="s">
        <v>38</v>
      </c>
      <c r="D89" s="73" t="s">
        <v>21</v>
      </c>
      <c r="E89" s="37" t="s">
        <v>117</v>
      </c>
      <c r="F89" s="4" t="s">
        <v>74</v>
      </c>
      <c r="G89" s="4" t="s">
        <v>64</v>
      </c>
      <c r="H89" s="4" t="s">
        <v>43</v>
      </c>
      <c r="I89" s="5"/>
      <c r="J89" s="8"/>
      <c r="K89" s="4">
        <v>0</v>
      </c>
      <c r="L89" s="4">
        <v>3</v>
      </c>
      <c r="M89" s="74">
        <f t="shared" si="8"/>
        <v>0</v>
      </c>
      <c r="N89" s="5"/>
      <c r="O89" s="9" t="s">
        <v>28</v>
      </c>
      <c r="P89" s="2" t="s">
        <v>82</v>
      </c>
      <c r="Q89" s="2" t="s">
        <v>43</v>
      </c>
      <c r="R89" s="5"/>
      <c r="S89" s="5"/>
      <c r="T89" s="4">
        <v>1</v>
      </c>
      <c r="U89" s="4">
        <v>3</v>
      </c>
      <c r="V89" s="74">
        <f t="shared" si="5"/>
        <v>0.33333333333333331</v>
      </c>
      <c r="W89" s="5"/>
      <c r="X89" s="91">
        <f t="shared" si="9"/>
        <v>0</v>
      </c>
      <c r="Y89" s="91">
        <f t="shared" si="10"/>
        <v>0.33333333333333331</v>
      </c>
      <c r="Z89" s="26">
        <f t="shared" si="11"/>
        <v>0.33333333333333331</v>
      </c>
      <c r="AA89" s="5"/>
      <c r="AB89" s="6" t="s">
        <v>99</v>
      </c>
      <c r="AC89" s="8"/>
      <c r="AD89" s="6" t="s">
        <v>37</v>
      </c>
      <c r="AE89" s="8"/>
    </row>
    <row r="90" spans="1:31" x14ac:dyDescent="0.2">
      <c r="A90" s="71">
        <v>42812.686441180558</v>
      </c>
      <c r="B90" s="72">
        <v>10</v>
      </c>
      <c r="C90" s="73" t="s">
        <v>38</v>
      </c>
      <c r="D90" s="73" t="s">
        <v>21</v>
      </c>
      <c r="E90" s="37" t="s">
        <v>118</v>
      </c>
      <c r="F90" s="7" t="s">
        <v>71</v>
      </c>
      <c r="G90" s="4" t="s">
        <v>82</v>
      </c>
      <c r="H90" s="4" t="s">
        <v>43</v>
      </c>
      <c r="I90" s="5"/>
      <c r="J90" s="8"/>
      <c r="K90" s="4">
        <v>1</v>
      </c>
      <c r="L90" s="4">
        <v>3</v>
      </c>
      <c r="M90" s="74">
        <f t="shared" si="8"/>
        <v>0.33333333333333331</v>
      </c>
      <c r="N90" s="5"/>
      <c r="O90" s="9" t="s">
        <v>28</v>
      </c>
      <c r="P90" s="2" t="s">
        <v>82</v>
      </c>
      <c r="Q90" s="2" t="s">
        <v>43</v>
      </c>
      <c r="R90" s="5"/>
      <c r="S90" s="5"/>
      <c r="T90" s="4">
        <v>1</v>
      </c>
      <c r="U90" s="4">
        <v>3</v>
      </c>
      <c r="V90" s="74">
        <f t="shared" si="5"/>
        <v>0.33333333333333331</v>
      </c>
      <c r="W90" s="5"/>
      <c r="X90" s="91">
        <f t="shared" si="9"/>
        <v>0.33333333333333331</v>
      </c>
      <c r="Y90" s="91">
        <f t="shared" si="10"/>
        <v>0.33333333333333331</v>
      </c>
      <c r="Z90" s="26">
        <f t="shared" si="11"/>
        <v>0</v>
      </c>
      <c r="AA90" s="5"/>
      <c r="AB90" s="6" t="s">
        <v>99</v>
      </c>
      <c r="AC90" s="8"/>
      <c r="AD90" s="6" t="s">
        <v>62</v>
      </c>
      <c r="AE90" s="8"/>
    </row>
    <row r="91" spans="1:31" x14ac:dyDescent="0.2">
      <c r="A91" s="71">
        <v>42816.832169837959</v>
      </c>
      <c r="B91" s="72">
        <v>16</v>
      </c>
      <c r="C91" s="73" t="s">
        <v>20</v>
      </c>
      <c r="D91" s="73" t="s">
        <v>21</v>
      </c>
      <c r="E91" s="35"/>
      <c r="F91" s="7" t="s">
        <v>71</v>
      </c>
      <c r="G91" s="7" t="s">
        <v>25</v>
      </c>
      <c r="H91" s="7" t="s">
        <v>53</v>
      </c>
      <c r="I91" s="5"/>
      <c r="J91" s="8"/>
      <c r="K91" s="4">
        <v>3</v>
      </c>
      <c r="L91" s="4">
        <v>3</v>
      </c>
      <c r="M91" s="74">
        <f t="shared" si="8"/>
        <v>1</v>
      </c>
      <c r="N91" s="5"/>
      <c r="O91" s="9" t="s">
        <v>28</v>
      </c>
      <c r="P91" s="9" t="s">
        <v>25</v>
      </c>
      <c r="Q91" s="9" t="s">
        <v>53</v>
      </c>
      <c r="R91" s="5"/>
      <c r="S91" s="5"/>
      <c r="T91" s="4">
        <v>3</v>
      </c>
      <c r="U91" s="4">
        <v>3</v>
      </c>
      <c r="V91" s="74">
        <f t="shared" si="5"/>
        <v>1</v>
      </c>
      <c r="W91" s="5"/>
      <c r="X91" s="91">
        <f t="shared" si="9"/>
        <v>1</v>
      </c>
      <c r="Y91" s="91">
        <f t="shared" si="10"/>
        <v>1</v>
      </c>
      <c r="Z91" s="26">
        <f t="shared" si="11"/>
        <v>0</v>
      </c>
      <c r="AA91" s="41"/>
      <c r="AB91" s="6" t="s">
        <v>99</v>
      </c>
      <c r="AC91" s="8"/>
      <c r="AD91" s="6" t="s">
        <v>62</v>
      </c>
      <c r="AE91" s="8"/>
    </row>
    <row r="92" spans="1:31" x14ac:dyDescent="0.2">
      <c r="A92" s="71">
        <v>42820.654203067126</v>
      </c>
      <c r="B92" s="72">
        <v>20</v>
      </c>
      <c r="C92" s="73" t="s">
        <v>20</v>
      </c>
      <c r="D92" s="73" t="s">
        <v>21</v>
      </c>
      <c r="E92" s="5"/>
      <c r="F92" s="7" t="s">
        <v>71</v>
      </c>
      <c r="G92" s="7" t="s">
        <v>25</v>
      </c>
      <c r="H92" s="7" t="s">
        <v>53</v>
      </c>
      <c r="I92" s="5"/>
      <c r="J92" s="8"/>
      <c r="K92" s="4">
        <v>3</v>
      </c>
      <c r="L92" s="4">
        <v>3</v>
      </c>
      <c r="M92" s="74">
        <f t="shared" si="8"/>
        <v>1</v>
      </c>
      <c r="N92" s="5"/>
      <c r="O92" s="9" t="s">
        <v>28</v>
      </c>
      <c r="P92" s="9" t="s">
        <v>25</v>
      </c>
      <c r="Q92" s="9" t="s">
        <v>53</v>
      </c>
      <c r="R92" s="5"/>
      <c r="S92" s="5"/>
      <c r="T92" s="4">
        <v>3</v>
      </c>
      <c r="U92" s="4">
        <v>3</v>
      </c>
      <c r="V92" s="74">
        <f t="shared" si="5"/>
        <v>1</v>
      </c>
      <c r="W92" s="5"/>
      <c r="X92" s="91">
        <f t="shared" si="9"/>
        <v>1</v>
      </c>
      <c r="Y92" s="91">
        <f t="shared" si="10"/>
        <v>1</v>
      </c>
      <c r="Z92" s="26">
        <f t="shared" si="11"/>
        <v>0</v>
      </c>
      <c r="AA92" s="5"/>
      <c r="AB92" s="6" t="s">
        <v>99</v>
      </c>
      <c r="AC92" s="8"/>
      <c r="AD92" s="6" t="s">
        <v>62</v>
      </c>
      <c r="AE92" s="8"/>
    </row>
    <row r="93" spans="1:31" x14ac:dyDescent="0.2">
      <c r="A93" s="71">
        <v>42820.665434756942</v>
      </c>
      <c r="B93" s="72">
        <v>13</v>
      </c>
      <c r="C93" s="73" t="s">
        <v>20</v>
      </c>
      <c r="D93" s="73" t="s">
        <v>21</v>
      </c>
      <c r="E93" s="5"/>
      <c r="F93" s="7" t="s">
        <v>71</v>
      </c>
      <c r="G93" s="7" t="s">
        <v>25</v>
      </c>
      <c r="H93" s="4" t="s">
        <v>76</v>
      </c>
      <c r="I93" s="5"/>
      <c r="J93" s="8"/>
      <c r="K93" s="4">
        <v>2</v>
      </c>
      <c r="L93" s="4">
        <v>3</v>
      </c>
      <c r="M93" s="74">
        <f t="shared" si="8"/>
        <v>0.66666666666666663</v>
      </c>
      <c r="N93" s="5"/>
      <c r="O93" s="2" t="s">
        <v>74</v>
      </c>
      <c r="P93" s="9" t="s">
        <v>25</v>
      </c>
      <c r="Q93" s="4" t="s">
        <v>76</v>
      </c>
      <c r="R93" s="5"/>
      <c r="S93" s="5"/>
      <c r="T93" s="4">
        <v>1</v>
      </c>
      <c r="U93" s="4">
        <v>3</v>
      </c>
      <c r="V93" s="74">
        <f t="shared" si="5"/>
        <v>0.33333333333333331</v>
      </c>
      <c r="W93" s="5"/>
      <c r="X93" s="91">
        <f t="shared" si="9"/>
        <v>0.66666666666666663</v>
      </c>
      <c r="Y93" s="91">
        <f t="shared" si="10"/>
        <v>0.33333333333333331</v>
      </c>
      <c r="Z93" s="26">
        <f t="shared" si="11"/>
        <v>-0.33333333333333331</v>
      </c>
      <c r="AA93" s="5"/>
      <c r="AB93" s="6" t="s">
        <v>99</v>
      </c>
      <c r="AC93" s="8"/>
      <c r="AD93" s="6" t="s">
        <v>62</v>
      </c>
      <c r="AE93" s="8"/>
    </row>
    <row r="94" spans="1:31" x14ac:dyDescent="0.2">
      <c r="A94" s="71">
        <v>42820.922412337968</v>
      </c>
      <c r="B94" s="72">
        <v>13</v>
      </c>
      <c r="C94" s="73" t="s">
        <v>20</v>
      </c>
      <c r="D94" s="73" t="s">
        <v>21</v>
      </c>
      <c r="E94" s="5"/>
      <c r="F94" s="7" t="s">
        <v>71</v>
      </c>
      <c r="G94" s="4" t="s">
        <v>64</v>
      </c>
      <c r="H94" s="7" t="s">
        <v>53</v>
      </c>
      <c r="I94" s="5"/>
      <c r="J94" s="8"/>
      <c r="K94" s="4">
        <v>2</v>
      </c>
      <c r="L94" s="4">
        <v>3</v>
      </c>
      <c r="M94" s="74">
        <f t="shared" si="8"/>
        <v>0.66666666666666663</v>
      </c>
      <c r="N94" s="5"/>
      <c r="O94" s="2" t="s">
        <v>41</v>
      </c>
      <c r="P94" s="2" t="s">
        <v>64</v>
      </c>
      <c r="Q94" s="9" t="s">
        <v>53</v>
      </c>
      <c r="R94" s="5"/>
      <c r="S94" s="5"/>
      <c r="T94" s="4">
        <v>1</v>
      </c>
      <c r="U94" s="4">
        <v>3</v>
      </c>
      <c r="V94" s="74">
        <f t="shared" si="5"/>
        <v>0.33333333333333331</v>
      </c>
      <c r="W94" s="5"/>
      <c r="X94" s="91">
        <f t="shared" si="9"/>
        <v>0.66666666666666663</v>
      </c>
      <c r="Y94" s="91">
        <f t="shared" si="10"/>
        <v>0.33333333333333331</v>
      </c>
      <c r="Z94" s="26">
        <f t="shared" si="11"/>
        <v>-0.33333333333333331</v>
      </c>
      <c r="AA94" s="5"/>
      <c r="AB94" s="6" t="s">
        <v>99</v>
      </c>
      <c r="AC94" s="8"/>
      <c r="AD94" s="6" t="s">
        <v>37</v>
      </c>
      <c r="AE94" s="8"/>
    </row>
    <row r="95" spans="1:31" x14ac:dyDescent="0.2">
      <c r="A95" s="71">
        <v>42827.856406446765</v>
      </c>
      <c r="B95" s="72">
        <v>8</v>
      </c>
      <c r="C95" s="73" t="s">
        <v>20</v>
      </c>
      <c r="D95" s="73" t="s">
        <v>21</v>
      </c>
      <c r="E95" s="5"/>
      <c r="F95" s="4" t="s">
        <v>74</v>
      </c>
      <c r="G95" s="4" t="s">
        <v>82</v>
      </c>
      <c r="H95" s="4" t="s">
        <v>43</v>
      </c>
      <c r="I95" s="5"/>
      <c r="J95" s="5"/>
      <c r="K95" s="4">
        <v>0</v>
      </c>
      <c r="L95" s="4">
        <v>3</v>
      </c>
      <c r="M95" s="74">
        <f t="shared" si="8"/>
        <v>0</v>
      </c>
      <c r="N95" s="5"/>
      <c r="O95" s="2" t="s">
        <v>74</v>
      </c>
      <c r="P95" s="9" t="s">
        <v>25</v>
      </c>
      <c r="Q95" s="4" t="s">
        <v>76</v>
      </c>
      <c r="R95" s="5"/>
      <c r="S95" s="5"/>
      <c r="T95" s="4">
        <v>1</v>
      </c>
      <c r="U95" s="4">
        <v>3</v>
      </c>
      <c r="V95" s="74">
        <f t="shared" si="5"/>
        <v>0.33333333333333331</v>
      </c>
      <c r="W95" s="5"/>
      <c r="X95" s="91">
        <f t="shared" si="9"/>
        <v>0</v>
      </c>
      <c r="Y95" s="91">
        <f t="shared" si="10"/>
        <v>0.33333333333333331</v>
      </c>
      <c r="Z95" s="26">
        <f t="shared" si="11"/>
        <v>0.33333333333333331</v>
      </c>
      <c r="AA95" s="5"/>
      <c r="AB95" s="6" t="s">
        <v>99</v>
      </c>
      <c r="AC95" s="8"/>
      <c r="AD95" s="6" t="s">
        <v>37</v>
      </c>
      <c r="AE95" s="8"/>
    </row>
    <row r="96" spans="1:31" x14ac:dyDescent="0.2">
      <c r="A96" s="71">
        <v>42812.792291261576</v>
      </c>
      <c r="B96" s="72">
        <v>19</v>
      </c>
      <c r="C96" s="73" t="s">
        <v>20</v>
      </c>
      <c r="D96" s="73" t="s">
        <v>21</v>
      </c>
      <c r="E96" s="37"/>
      <c r="F96" s="9" t="s">
        <v>71</v>
      </c>
      <c r="G96" s="9" t="s">
        <v>25</v>
      </c>
      <c r="H96" s="9" t="s">
        <v>53</v>
      </c>
      <c r="I96" s="5"/>
      <c r="J96" s="5"/>
      <c r="K96" s="4">
        <v>3</v>
      </c>
      <c r="L96" s="4">
        <v>3</v>
      </c>
      <c r="M96" s="74">
        <f t="shared" si="8"/>
        <v>1</v>
      </c>
      <c r="N96" s="8"/>
      <c r="O96" s="7" t="s">
        <v>28</v>
      </c>
      <c r="P96" s="7" t="s">
        <v>25</v>
      </c>
      <c r="Q96" s="7" t="s">
        <v>53</v>
      </c>
      <c r="R96" s="5"/>
      <c r="S96" s="5"/>
      <c r="T96" s="4">
        <v>3</v>
      </c>
      <c r="U96" s="4">
        <v>3</v>
      </c>
      <c r="V96" s="74">
        <f t="shared" si="5"/>
        <v>1</v>
      </c>
      <c r="W96" s="5"/>
      <c r="X96" s="91">
        <f t="shared" si="9"/>
        <v>1</v>
      </c>
      <c r="Y96" s="91">
        <f t="shared" si="10"/>
        <v>1</v>
      </c>
      <c r="Z96" s="26">
        <f t="shared" si="11"/>
        <v>0</v>
      </c>
      <c r="AA96" s="8"/>
      <c r="AB96" s="6" t="s">
        <v>99</v>
      </c>
      <c r="AC96" s="8"/>
      <c r="AD96" s="4" t="s">
        <v>62</v>
      </c>
      <c r="AE96" s="8"/>
    </row>
    <row r="97" spans="1:31" x14ac:dyDescent="0.2">
      <c r="A97" s="16"/>
      <c r="B97" s="16"/>
      <c r="C97" s="16"/>
      <c r="D97" s="16"/>
      <c r="E97" s="16"/>
      <c r="F97" s="16"/>
      <c r="G97" s="16"/>
      <c r="H97" s="16"/>
      <c r="I97" s="5"/>
      <c r="J97" s="5"/>
      <c r="K97" s="16"/>
      <c r="L97" s="16"/>
      <c r="M97" s="75">
        <f>AVERAGE(M86:M96)</f>
        <v>0.53333333333333333</v>
      </c>
      <c r="N97" s="16"/>
      <c r="O97" s="16"/>
      <c r="P97" s="16"/>
      <c r="Q97" s="16"/>
      <c r="R97" s="5"/>
      <c r="S97" s="5"/>
      <c r="T97" s="16"/>
      <c r="U97" s="16"/>
      <c r="V97" s="75">
        <f>AVERAGE(V87:V96)</f>
        <v>0.53333333333333333</v>
      </c>
      <c r="W97" s="5"/>
      <c r="X97" s="93">
        <f t="shared" si="9"/>
        <v>0.53333333333333333</v>
      </c>
      <c r="Y97" s="93">
        <f t="shared" si="10"/>
        <v>0.53333333333333333</v>
      </c>
      <c r="Z97" s="43">
        <f t="shared" si="11"/>
        <v>0</v>
      </c>
      <c r="AA97" s="16"/>
      <c r="AB97" s="16"/>
      <c r="AC97" s="8"/>
      <c r="AD97" s="16"/>
      <c r="AE97" s="8"/>
    </row>
    <row r="98" spans="1:31" x14ac:dyDescent="0.2">
      <c r="A98" s="37"/>
      <c r="B98" s="37"/>
      <c r="C98" s="37"/>
      <c r="D98" s="37"/>
      <c r="E98" s="37"/>
      <c r="F98" s="8"/>
      <c r="G98" s="8"/>
      <c r="H98" s="8"/>
      <c r="I98" s="8"/>
      <c r="J98" s="5"/>
      <c r="K98" s="8"/>
      <c r="L98" s="5"/>
      <c r="M98" s="86"/>
      <c r="N98" s="8"/>
      <c r="O98" s="8"/>
      <c r="P98" s="8"/>
      <c r="Q98" s="8"/>
      <c r="R98" s="8"/>
      <c r="S98" s="5"/>
      <c r="T98" s="8">
        <v>3</v>
      </c>
      <c r="U98" s="8"/>
      <c r="V98" s="76"/>
      <c r="W98" s="5"/>
      <c r="X98" s="92"/>
      <c r="Y98" s="92"/>
      <c r="Z98" s="96"/>
      <c r="AA98" s="5"/>
      <c r="AB98" s="8"/>
      <c r="AC98" s="8"/>
      <c r="AD98" s="8"/>
      <c r="AE98" s="8"/>
    </row>
    <row r="99" spans="1:31" x14ac:dyDescent="0.2">
      <c r="A99" s="71">
        <v>42791.665004513889</v>
      </c>
      <c r="B99" s="72">
        <v>13</v>
      </c>
      <c r="C99" s="73" t="s">
        <v>38</v>
      </c>
      <c r="D99" s="73" t="s">
        <v>21</v>
      </c>
      <c r="E99" s="37" t="s">
        <v>116</v>
      </c>
      <c r="F99" s="9" t="s">
        <v>28</v>
      </c>
      <c r="G99" s="4" t="s">
        <v>64</v>
      </c>
      <c r="H99" s="9" t="s">
        <v>53</v>
      </c>
      <c r="I99" s="5"/>
      <c r="J99" s="5"/>
      <c r="K99" s="4">
        <v>2</v>
      </c>
      <c r="L99" s="4">
        <v>3</v>
      </c>
      <c r="M99" s="74">
        <f t="shared" si="8"/>
        <v>0.66666666666666663</v>
      </c>
      <c r="N99" s="8"/>
      <c r="O99" s="27" t="s">
        <v>28</v>
      </c>
      <c r="P99" s="1" t="s">
        <v>51</v>
      </c>
      <c r="Q99" s="27" t="s">
        <v>53</v>
      </c>
      <c r="R99" s="11"/>
      <c r="S99" s="5"/>
      <c r="T99" s="4">
        <v>2</v>
      </c>
      <c r="U99" s="4">
        <v>3</v>
      </c>
      <c r="V99" s="74">
        <f t="shared" si="5"/>
        <v>0.66666666666666663</v>
      </c>
      <c r="W99" s="5"/>
      <c r="X99" s="91">
        <f t="shared" si="9"/>
        <v>0.66666666666666663</v>
      </c>
      <c r="Y99" s="91">
        <f t="shared" si="10"/>
        <v>0.66666666666666663</v>
      </c>
      <c r="Z99" s="26">
        <f t="shared" si="11"/>
        <v>0</v>
      </c>
      <c r="AA99" s="8"/>
      <c r="AB99" s="4" t="s">
        <v>79</v>
      </c>
      <c r="AC99" s="8"/>
      <c r="AD99" s="4" t="s">
        <v>37</v>
      </c>
      <c r="AE99" s="8"/>
    </row>
    <row r="100" spans="1:31" x14ac:dyDescent="0.2">
      <c r="A100" s="71">
        <v>42792.707949837961</v>
      </c>
      <c r="B100" s="72">
        <v>7</v>
      </c>
      <c r="C100" s="73" t="s">
        <v>20</v>
      </c>
      <c r="D100" s="73" t="s">
        <v>80</v>
      </c>
      <c r="E100" s="37" t="s">
        <v>119</v>
      </c>
      <c r="F100" s="9" t="s">
        <v>28</v>
      </c>
      <c r="G100" s="4" t="s">
        <v>64</v>
      </c>
      <c r="H100" s="4" t="s">
        <v>30</v>
      </c>
      <c r="I100" s="5"/>
      <c r="J100" s="5"/>
      <c r="K100" s="4">
        <v>1</v>
      </c>
      <c r="L100" s="4">
        <v>3</v>
      </c>
      <c r="M100" s="74">
        <f t="shared" si="8"/>
        <v>0.33333333333333331</v>
      </c>
      <c r="N100" s="8"/>
      <c r="O100" s="7" t="s">
        <v>28</v>
      </c>
      <c r="P100" s="7" t="s">
        <v>25</v>
      </c>
      <c r="Q100" s="2" t="s">
        <v>76</v>
      </c>
      <c r="R100" s="5"/>
      <c r="S100" s="5"/>
      <c r="T100" s="4">
        <v>2</v>
      </c>
      <c r="U100" s="4">
        <v>3</v>
      </c>
      <c r="V100" s="74">
        <f t="shared" si="5"/>
        <v>0.66666666666666663</v>
      </c>
      <c r="W100" s="5"/>
      <c r="X100" s="91">
        <f t="shared" si="9"/>
        <v>0.33333333333333331</v>
      </c>
      <c r="Y100" s="91">
        <f t="shared" si="10"/>
        <v>0.66666666666666663</v>
      </c>
      <c r="Z100" s="26">
        <f t="shared" si="11"/>
        <v>0.33333333333333331</v>
      </c>
      <c r="AA100" s="8"/>
      <c r="AB100" s="4" t="s">
        <v>79</v>
      </c>
      <c r="AC100" s="8"/>
      <c r="AD100" s="4" t="s">
        <v>37</v>
      </c>
      <c r="AE100" s="8"/>
    </row>
    <row r="101" spans="1:31" x14ac:dyDescent="0.2">
      <c r="A101" s="71">
        <v>42792.758548680555</v>
      </c>
      <c r="B101" s="72">
        <v>13</v>
      </c>
      <c r="C101" s="73" t="s">
        <v>38</v>
      </c>
      <c r="D101" s="73" t="s">
        <v>21</v>
      </c>
      <c r="E101" s="37" t="s">
        <v>120</v>
      </c>
      <c r="F101" s="9" t="s">
        <v>28</v>
      </c>
      <c r="G101" s="4" t="s">
        <v>82</v>
      </c>
      <c r="H101" s="4" t="s">
        <v>30</v>
      </c>
      <c r="I101" s="5"/>
      <c r="J101" s="5"/>
      <c r="K101" s="4">
        <v>1</v>
      </c>
      <c r="L101" s="4">
        <v>3</v>
      </c>
      <c r="M101" s="74">
        <f t="shared" si="8"/>
        <v>0.33333333333333331</v>
      </c>
      <c r="N101" s="8"/>
      <c r="O101" s="7" t="s">
        <v>28</v>
      </c>
      <c r="P101" s="2" t="s">
        <v>82</v>
      </c>
      <c r="Q101" s="2" t="s">
        <v>30</v>
      </c>
      <c r="R101" s="5"/>
      <c r="S101" s="5"/>
      <c r="T101" s="4">
        <v>1</v>
      </c>
      <c r="U101" s="4">
        <v>3</v>
      </c>
      <c r="V101" s="74">
        <f t="shared" si="5"/>
        <v>0.33333333333333331</v>
      </c>
      <c r="W101" s="5"/>
      <c r="X101" s="91">
        <f t="shared" si="9"/>
        <v>0.33333333333333331</v>
      </c>
      <c r="Y101" s="91">
        <f t="shared" si="10"/>
        <v>0.33333333333333331</v>
      </c>
      <c r="Z101" s="26">
        <f t="shared" si="11"/>
        <v>0</v>
      </c>
      <c r="AA101" s="8"/>
      <c r="AB101" s="4" t="s">
        <v>79</v>
      </c>
      <c r="AC101" s="8"/>
      <c r="AD101" s="4" t="s">
        <v>37</v>
      </c>
      <c r="AE101" s="8"/>
    </row>
    <row r="102" spans="1:31" x14ac:dyDescent="0.2">
      <c r="A102" s="71">
        <v>42797.82682642361</v>
      </c>
      <c r="B102" s="72">
        <v>8</v>
      </c>
      <c r="C102" s="73" t="s">
        <v>20</v>
      </c>
      <c r="D102" s="73" t="s">
        <v>63</v>
      </c>
      <c r="E102" s="37" t="s">
        <v>121</v>
      </c>
      <c r="F102" s="4" t="s">
        <v>41</v>
      </c>
      <c r="G102" s="9" t="s">
        <v>25</v>
      </c>
      <c r="H102" s="9" t="s">
        <v>53</v>
      </c>
      <c r="I102" s="5"/>
      <c r="J102" s="5"/>
      <c r="K102" s="4">
        <v>2</v>
      </c>
      <c r="L102" s="4">
        <v>3</v>
      </c>
      <c r="M102" s="74">
        <f t="shared" si="8"/>
        <v>0.66666666666666663</v>
      </c>
      <c r="N102" s="8"/>
      <c r="O102" s="2" t="s">
        <v>74</v>
      </c>
      <c r="P102" s="7" t="s">
        <v>25</v>
      </c>
      <c r="Q102" s="2" t="s">
        <v>30</v>
      </c>
      <c r="R102" s="5"/>
      <c r="S102" s="5"/>
      <c r="T102" s="4">
        <v>1</v>
      </c>
      <c r="U102" s="4">
        <v>3</v>
      </c>
      <c r="V102" s="74">
        <f t="shared" si="5"/>
        <v>0.33333333333333331</v>
      </c>
      <c r="W102" s="5"/>
      <c r="X102" s="91">
        <f t="shared" si="9"/>
        <v>0.66666666666666663</v>
      </c>
      <c r="Y102" s="91">
        <f t="shared" si="10"/>
        <v>0.33333333333333331</v>
      </c>
      <c r="Z102" s="26">
        <f t="shared" si="11"/>
        <v>-0.33333333333333331</v>
      </c>
      <c r="AA102" s="8"/>
      <c r="AB102" s="38" t="s">
        <v>79</v>
      </c>
      <c r="AC102" s="8"/>
      <c r="AD102" s="4" t="s">
        <v>37</v>
      </c>
      <c r="AE102" s="8"/>
    </row>
    <row r="103" spans="1:31" x14ac:dyDescent="0.2">
      <c r="A103" s="71">
        <v>42798.980747060181</v>
      </c>
      <c r="B103" s="72">
        <v>20</v>
      </c>
      <c r="C103" s="73" t="s">
        <v>20</v>
      </c>
      <c r="D103" s="73" t="s">
        <v>21</v>
      </c>
      <c r="E103" s="37" t="s">
        <v>122</v>
      </c>
      <c r="F103" s="9" t="s">
        <v>28</v>
      </c>
      <c r="G103" s="9" t="s">
        <v>25</v>
      </c>
      <c r="H103" s="9" t="s">
        <v>53</v>
      </c>
      <c r="I103" s="5"/>
      <c r="J103" s="5"/>
      <c r="K103" s="4">
        <v>3</v>
      </c>
      <c r="L103" s="4">
        <v>3</v>
      </c>
      <c r="M103" s="74">
        <f t="shared" si="8"/>
        <v>1</v>
      </c>
      <c r="N103" s="8"/>
      <c r="O103" s="7" t="s">
        <v>28</v>
      </c>
      <c r="P103" s="7" t="s">
        <v>25</v>
      </c>
      <c r="Q103" s="7" t="s">
        <v>53</v>
      </c>
      <c r="R103" s="5"/>
      <c r="S103" s="5"/>
      <c r="T103" s="4">
        <v>3</v>
      </c>
      <c r="U103" s="4">
        <v>3</v>
      </c>
      <c r="V103" s="74">
        <f t="shared" si="5"/>
        <v>1</v>
      </c>
      <c r="W103" s="5"/>
      <c r="X103" s="91">
        <f t="shared" si="9"/>
        <v>1</v>
      </c>
      <c r="Y103" s="91">
        <f t="shared" si="10"/>
        <v>1</v>
      </c>
      <c r="Z103" s="26">
        <f t="shared" si="11"/>
        <v>0</v>
      </c>
      <c r="AA103" s="8"/>
      <c r="AB103" s="4" t="s">
        <v>79</v>
      </c>
      <c r="AC103" s="8"/>
      <c r="AD103" s="4" t="s">
        <v>62</v>
      </c>
      <c r="AE103" s="8"/>
    </row>
    <row r="104" spans="1:31" x14ac:dyDescent="0.2">
      <c r="A104" s="71">
        <v>42812.767562233799</v>
      </c>
      <c r="B104" s="72">
        <v>13</v>
      </c>
      <c r="C104" s="73" t="s">
        <v>20</v>
      </c>
      <c r="D104" s="73" t="s">
        <v>21</v>
      </c>
      <c r="E104" s="37" t="s">
        <v>116</v>
      </c>
      <c r="F104" s="4" t="s">
        <v>74</v>
      </c>
      <c r="G104" s="4" t="s">
        <v>64</v>
      </c>
      <c r="H104" s="4" t="s">
        <v>68</v>
      </c>
      <c r="I104" s="5"/>
      <c r="J104" s="5"/>
      <c r="K104" s="4">
        <v>0</v>
      </c>
      <c r="L104" s="4">
        <v>3</v>
      </c>
      <c r="M104" s="74">
        <f t="shared" si="8"/>
        <v>0</v>
      </c>
      <c r="N104" s="8"/>
      <c r="O104" s="7" t="s">
        <v>28</v>
      </c>
      <c r="P104" s="7" t="s">
        <v>25</v>
      </c>
      <c r="Q104" s="7" t="s">
        <v>53</v>
      </c>
      <c r="R104" s="5"/>
      <c r="S104" s="5"/>
      <c r="T104" s="4">
        <v>3</v>
      </c>
      <c r="U104" s="4">
        <v>3</v>
      </c>
      <c r="V104" s="74">
        <f t="shared" si="5"/>
        <v>1</v>
      </c>
      <c r="W104" s="5"/>
      <c r="X104" s="91">
        <f t="shared" si="9"/>
        <v>0</v>
      </c>
      <c r="Y104" s="91">
        <f t="shared" si="10"/>
        <v>1</v>
      </c>
      <c r="Z104" s="26">
        <f t="shared" si="11"/>
        <v>1</v>
      </c>
      <c r="AA104" s="41"/>
      <c r="AB104" s="4" t="s">
        <v>79</v>
      </c>
      <c r="AC104" s="8"/>
      <c r="AD104" s="4" t="s">
        <v>37</v>
      </c>
      <c r="AE104" s="8"/>
    </row>
    <row r="105" spans="1:31" x14ac:dyDescent="0.2">
      <c r="A105" s="71">
        <v>42827.723081018514</v>
      </c>
      <c r="B105" s="72">
        <v>8</v>
      </c>
      <c r="C105" s="73" t="s">
        <v>20</v>
      </c>
      <c r="D105" s="73" t="s">
        <v>21</v>
      </c>
      <c r="E105" s="5"/>
      <c r="F105" s="9" t="s">
        <v>71</v>
      </c>
      <c r="G105" s="9" t="s">
        <v>25</v>
      </c>
      <c r="H105" s="4" t="s">
        <v>68</v>
      </c>
      <c r="I105" s="5"/>
      <c r="J105" s="5"/>
      <c r="K105" s="4">
        <v>2</v>
      </c>
      <c r="L105" s="4">
        <v>3</v>
      </c>
      <c r="M105" s="74">
        <f t="shared" si="8"/>
        <v>0.66666666666666663</v>
      </c>
      <c r="N105" s="8"/>
      <c r="O105" s="2" t="s">
        <v>74</v>
      </c>
      <c r="P105" s="7" t="s">
        <v>25</v>
      </c>
      <c r="Q105" s="2" t="s">
        <v>68</v>
      </c>
      <c r="R105" s="5"/>
      <c r="S105" s="5"/>
      <c r="T105" s="4">
        <v>1</v>
      </c>
      <c r="U105" s="4">
        <v>3</v>
      </c>
      <c r="V105" s="74">
        <f t="shared" si="5"/>
        <v>0.33333333333333331</v>
      </c>
      <c r="W105" s="5"/>
      <c r="X105" s="91">
        <f t="shared" si="9"/>
        <v>0.66666666666666663</v>
      </c>
      <c r="Y105" s="91">
        <f t="shared" si="10"/>
        <v>0.33333333333333331</v>
      </c>
      <c r="Z105" s="26">
        <f t="shared" si="11"/>
        <v>-0.33333333333333331</v>
      </c>
      <c r="AA105" s="8"/>
      <c r="AB105" s="4" t="s">
        <v>79</v>
      </c>
      <c r="AC105" s="8"/>
      <c r="AD105" s="4" t="s">
        <v>37</v>
      </c>
      <c r="AE105" s="8"/>
    </row>
    <row r="106" spans="1:31" x14ac:dyDescent="0.2">
      <c r="A106" s="71">
        <v>42835.588766273147</v>
      </c>
      <c r="B106" s="72">
        <v>10</v>
      </c>
      <c r="C106" s="73" t="s">
        <v>20</v>
      </c>
      <c r="D106" s="73" t="s">
        <v>21</v>
      </c>
      <c r="E106" s="5"/>
      <c r="F106" s="9" t="s">
        <v>71</v>
      </c>
      <c r="G106" s="4" t="s">
        <v>64</v>
      </c>
      <c r="H106" s="9" t="s">
        <v>53</v>
      </c>
      <c r="I106" s="5"/>
      <c r="J106" s="5"/>
      <c r="K106" s="4">
        <v>2</v>
      </c>
      <c r="L106" s="4">
        <v>3</v>
      </c>
      <c r="M106" s="74">
        <f t="shared" si="8"/>
        <v>0.66666666666666663</v>
      </c>
      <c r="N106" s="8"/>
      <c r="O106" s="7" t="s">
        <v>28</v>
      </c>
      <c r="P106" s="7" t="s">
        <v>25</v>
      </c>
      <c r="Q106" s="2" t="s">
        <v>43</v>
      </c>
      <c r="R106" s="5"/>
      <c r="S106" s="5"/>
      <c r="T106" s="4">
        <v>2</v>
      </c>
      <c r="U106" s="4">
        <v>3</v>
      </c>
      <c r="V106" s="74">
        <f t="shared" si="5"/>
        <v>0.66666666666666663</v>
      </c>
      <c r="W106" s="5"/>
      <c r="X106" s="91">
        <f t="shared" si="9"/>
        <v>0.66666666666666663</v>
      </c>
      <c r="Y106" s="91">
        <f t="shared" si="10"/>
        <v>0.66666666666666663</v>
      </c>
      <c r="Z106" s="26">
        <f t="shared" si="11"/>
        <v>0</v>
      </c>
      <c r="AA106" s="8"/>
      <c r="AB106" s="4" t="s">
        <v>79</v>
      </c>
      <c r="AC106" s="8"/>
      <c r="AD106" s="4" t="s">
        <v>37</v>
      </c>
      <c r="AE106" s="8"/>
    </row>
    <row r="107" spans="1:31" x14ac:dyDescent="0.2">
      <c r="A107" s="71">
        <v>42835.743166851855</v>
      </c>
      <c r="B107" s="72">
        <v>13</v>
      </c>
      <c r="C107" s="73" t="s">
        <v>20</v>
      </c>
      <c r="D107" s="73" t="s">
        <v>21</v>
      </c>
      <c r="E107" s="5"/>
      <c r="F107" s="9" t="s">
        <v>71</v>
      </c>
      <c r="G107" s="4" t="s">
        <v>51</v>
      </c>
      <c r="H107" s="4" t="s">
        <v>76</v>
      </c>
      <c r="I107" s="5"/>
      <c r="J107" s="5"/>
      <c r="K107" s="4">
        <v>1</v>
      </c>
      <c r="L107" s="4">
        <v>3</v>
      </c>
      <c r="M107" s="74">
        <f t="shared" si="8"/>
        <v>0.33333333333333331</v>
      </c>
      <c r="N107" s="8"/>
      <c r="O107" s="7" t="s">
        <v>28</v>
      </c>
      <c r="P107" s="7" t="s">
        <v>25</v>
      </c>
      <c r="Q107" s="7" t="s">
        <v>53</v>
      </c>
      <c r="R107" s="5"/>
      <c r="S107" s="5"/>
      <c r="T107" s="4">
        <v>3</v>
      </c>
      <c r="U107" s="4">
        <v>3</v>
      </c>
      <c r="V107" s="74">
        <f t="shared" si="5"/>
        <v>1</v>
      </c>
      <c r="W107" s="5"/>
      <c r="X107" s="91">
        <f t="shared" si="9"/>
        <v>0.33333333333333331</v>
      </c>
      <c r="Y107" s="91">
        <f t="shared" si="10"/>
        <v>1</v>
      </c>
      <c r="Z107" s="26">
        <f t="shared" si="11"/>
        <v>0.66666666666666674</v>
      </c>
      <c r="AA107" s="8"/>
      <c r="AB107" s="4" t="s">
        <v>79</v>
      </c>
      <c r="AC107" s="8"/>
      <c r="AD107" s="4" t="s">
        <v>37</v>
      </c>
      <c r="AE107" s="8"/>
    </row>
    <row r="108" spans="1:31" x14ac:dyDescent="0.2">
      <c r="A108" s="47" t="s">
        <v>127</v>
      </c>
      <c r="B108" s="47" t="s">
        <v>127</v>
      </c>
      <c r="C108" s="47" t="s">
        <v>127</v>
      </c>
      <c r="D108" s="47" t="s">
        <v>127</v>
      </c>
      <c r="E108" s="47" t="s">
        <v>127</v>
      </c>
      <c r="F108" s="94" t="s">
        <v>127</v>
      </c>
      <c r="G108" s="94" t="s">
        <v>127</v>
      </c>
      <c r="H108" s="94" t="s">
        <v>127</v>
      </c>
      <c r="I108" s="5"/>
      <c r="J108" s="5"/>
      <c r="K108" s="47">
        <v>1</v>
      </c>
      <c r="L108" s="70">
        <v>3</v>
      </c>
      <c r="M108" s="87">
        <f t="shared" si="8"/>
        <v>0.33333333333333331</v>
      </c>
      <c r="N108" s="47" t="s">
        <v>127</v>
      </c>
      <c r="O108" s="94" t="s">
        <v>127</v>
      </c>
      <c r="P108" s="94" t="s">
        <v>127</v>
      </c>
      <c r="Q108" s="94" t="s">
        <v>127</v>
      </c>
      <c r="R108" s="5"/>
      <c r="S108" s="5"/>
      <c r="T108" s="4">
        <v>2</v>
      </c>
      <c r="U108" s="4">
        <v>3</v>
      </c>
      <c r="V108" s="74">
        <f t="shared" si="5"/>
        <v>0.66666666666666663</v>
      </c>
      <c r="W108" s="5"/>
      <c r="X108" s="91">
        <f t="shared" si="9"/>
        <v>0.33333333333333331</v>
      </c>
      <c r="Y108" s="91">
        <f t="shared" si="10"/>
        <v>0.66666666666666663</v>
      </c>
      <c r="Z108" s="26">
        <f t="shared" si="11"/>
        <v>0.33333333333333331</v>
      </c>
      <c r="AA108" s="8"/>
      <c r="AB108" s="4"/>
      <c r="AC108" s="8"/>
      <c r="AD108" s="4"/>
      <c r="AE108" s="8"/>
    </row>
    <row r="109" spans="1:31" x14ac:dyDescent="0.2">
      <c r="A109" s="16"/>
      <c r="B109" s="16"/>
      <c r="C109" s="16"/>
      <c r="D109" s="16"/>
      <c r="E109" s="16"/>
      <c r="F109" s="16"/>
      <c r="G109" s="16"/>
      <c r="H109" s="16"/>
      <c r="I109" s="5"/>
      <c r="J109" s="5"/>
      <c r="K109" s="16"/>
      <c r="L109" s="16"/>
      <c r="M109" s="75">
        <f>AVERAGE(M99:M108)</f>
        <v>0.49999999999999989</v>
      </c>
      <c r="N109" s="15"/>
      <c r="O109" s="16"/>
      <c r="P109" s="16"/>
      <c r="Q109" s="16"/>
      <c r="R109" s="5"/>
      <c r="S109" s="5"/>
      <c r="T109" s="16"/>
      <c r="U109" s="16"/>
      <c r="V109" s="75">
        <f>AVERAGE(V99:V108)</f>
        <v>0.66666666666666674</v>
      </c>
      <c r="W109" s="5"/>
      <c r="X109" s="93">
        <f t="shared" si="9"/>
        <v>0.49999999999999989</v>
      </c>
      <c r="Y109" s="93">
        <f t="shared" si="10"/>
        <v>0.66666666666666674</v>
      </c>
      <c r="Z109" s="97">
        <f>AVERAGE(Z99:Z108)</f>
        <v>0.16666666666666669</v>
      </c>
      <c r="AA109" s="15"/>
      <c r="AB109" s="15"/>
      <c r="AC109" s="8"/>
      <c r="AD109" s="15"/>
      <c r="AE109" s="8"/>
    </row>
    <row r="110" spans="1:31" x14ac:dyDescent="0.2">
      <c r="A110" s="37"/>
      <c r="B110" s="37"/>
      <c r="C110" s="37"/>
      <c r="D110" s="37"/>
      <c r="E110" s="37"/>
      <c r="F110" s="8"/>
      <c r="G110" s="8"/>
      <c r="H110" s="8"/>
      <c r="I110" s="8"/>
      <c r="J110" s="5"/>
      <c r="K110" s="8"/>
      <c r="L110" s="5"/>
      <c r="M110" s="86"/>
      <c r="N110" s="8"/>
      <c r="O110" s="8"/>
      <c r="P110" s="8"/>
      <c r="Q110" s="8"/>
      <c r="R110" s="8"/>
      <c r="S110" s="5"/>
      <c r="T110" s="8"/>
      <c r="U110" s="8"/>
      <c r="V110" s="76"/>
      <c r="W110" s="5"/>
      <c r="X110" s="92"/>
      <c r="Y110" s="92"/>
      <c r="Z110" s="96"/>
      <c r="AA110" s="5"/>
      <c r="AB110" s="8"/>
      <c r="AC110" s="8"/>
      <c r="AD110" s="8"/>
      <c r="AE110" s="8"/>
    </row>
    <row r="111" spans="1:31" x14ac:dyDescent="0.2">
      <c r="A111" s="71">
        <v>42791.692862025462</v>
      </c>
      <c r="B111" s="72">
        <v>11</v>
      </c>
      <c r="C111" s="73" t="s">
        <v>20</v>
      </c>
      <c r="D111" s="73" t="s">
        <v>21</v>
      </c>
      <c r="E111" s="37"/>
      <c r="F111" s="7" t="s">
        <v>28</v>
      </c>
      <c r="G111" s="7" t="s">
        <v>25</v>
      </c>
      <c r="H111" s="4" t="s">
        <v>30</v>
      </c>
      <c r="I111" s="5"/>
      <c r="J111" s="5"/>
      <c r="K111" s="38">
        <v>2</v>
      </c>
      <c r="L111" s="4">
        <v>3</v>
      </c>
      <c r="M111" s="74">
        <f t="shared" si="8"/>
        <v>0.66666666666666663</v>
      </c>
      <c r="N111" s="8"/>
      <c r="O111" s="27" t="s">
        <v>28</v>
      </c>
      <c r="P111" s="27" t="s">
        <v>25</v>
      </c>
      <c r="Q111" s="1" t="s">
        <v>30</v>
      </c>
      <c r="R111" s="11"/>
      <c r="S111" s="5"/>
      <c r="T111" s="38">
        <v>2</v>
      </c>
      <c r="U111" s="38">
        <v>3</v>
      </c>
      <c r="V111" s="74">
        <f t="shared" si="5"/>
        <v>0.66666666666666663</v>
      </c>
      <c r="W111" s="5"/>
      <c r="X111" s="91">
        <f t="shared" si="9"/>
        <v>0.66666666666666663</v>
      </c>
      <c r="Y111" s="91">
        <f t="shared" si="10"/>
        <v>0.66666666666666663</v>
      </c>
      <c r="Z111" s="26">
        <f t="shared" ref="Z111:Z120" si="12">Y111-X111</f>
        <v>0</v>
      </c>
      <c r="AA111" s="5"/>
      <c r="AB111" s="4" t="s">
        <v>36</v>
      </c>
      <c r="AC111" s="8"/>
      <c r="AD111" s="4" t="s">
        <v>37</v>
      </c>
      <c r="AE111" s="8"/>
    </row>
    <row r="112" spans="1:31" x14ac:dyDescent="0.2">
      <c r="A112" s="71">
        <v>42791.714704618054</v>
      </c>
      <c r="B112" s="72">
        <v>11</v>
      </c>
      <c r="C112" s="73" t="s">
        <v>38</v>
      </c>
      <c r="D112" s="73" t="s">
        <v>21</v>
      </c>
      <c r="E112" s="37" t="s">
        <v>122</v>
      </c>
      <c r="F112" s="4" t="s">
        <v>41</v>
      </c>
      <c r="G112" s="7" t="s">
        <v>25</v>
      </c>
      <c r="H112" s="4" t="s">
        <v>43</v>
      </c>
      <c r="I112" s="5"/>
      <c r="J112" s="5"/>
      <c r="K112" s="38">
        <v>1</v>
      </c>
      <c r="L112" s="4">
        <v>3</v>
      </c>
      <c r="M112" s="74">
        <f t="shared" si="8"/>
        <v>0.33333333333333331</v>
      </c>
      <c r="N112" s="8"/>
      <c r="O112" s="27" t="s">
        <v>28</v>
      </c>
      <c r="P112" s="27" t="s">
        <v>25</v>
      </c>
      <c r="Q112" s="1" t="s">
        <v>43</v>
      </c>
      <c r="R112" s="11"/>
      <c r="S112" s="5"/>
      <c r="T112" s="38">
        <v>2</v>
      </c>
      <c r="U112" s="38">
        <v>3</v>
      </c>
      <c r="V112" s="74">
        <f t="shared" si="5"/>
        <v>0.66666666666666663</v>
      </c>
      <c r="W112" s="5"/>
      <c r="X112" s="91">
        <f t="shared" si="9"/>
        <v>0.33333333333333331</v>
      </c>
      <c r="Y112" s="91">
        <f t="shared" si="10"/>
        <v>0.66666666666666663</v>
      </c>
      <c r="Z112" s="26">
        <f t="shared" si="12"/>
        <v>0.33333333333333331</v>
      </c>
      <c r="AA112" s="5"/>
      <c r="AB112" s="4" t="s">
        <v>36</v>
      </c>
      <c r="AC112" s="8"/>
      <c r="AD112" s="4" t="s">
        <v>37</v>
      </c>
      <c r="AE112" s="8"/>
    </row>
    <row r="113" spans="1:31" x14ac:dyDescent="0.2">
      <c r="A113" s="71">
        <v>42792.725909791669</v>
      </c>
      <c r="B113" s="72">
        <v>15</v>
      </c>
      <c r="C113" s="73" t="s">
        <v>20</v>
      </c>
      <c r="D113" s="73" t="s">
        <v>21</v>
      </c>
      <c r="E113" s="37" t="s">
        <v>123</v>
      </c>
      <c r="F113" s="7" t="s">
        <v>28</v>
      </c>
      <c r="G113" s="4" t="s">
        <v>51</v>
      </c>
      <c r="H113" s="7" t="s">
        <v>53</v>
      </c>
      <c r="I113" s="5"/>
      <c r="J113" s="5"/>
      <c r="K113" s="38">
        <v>2</v>
      </c>
      <c r="L113" s="4">
        <v>3</v>
      </c>
      <c r="M113" s="74">
        <f t="shared" si="8"/>
        <v>0.66666666666666663</v>
      </c>
      <c r="N113" s="8"/>
      <c r="O113" s="7" t="s">
        <v>28</v>
      </c>
      <c r="P113" s="7" t="s">
        <v>25</v>
      </c>
      <c r="Q113" s="7" t="s">
        <v>53</v>
      </c>
      <c r="R113" s="5"/>
      <c r="S113" s="5"/>
      <c r="T113" s="38">
        <v>3</v>
      </c>
      <c r="U113" s="38">
        <v>3</v>
      </c>
      <c r="V113" s="74">
        <f t="shared" si="5"/>
        <v>1</v>
      </c>
      <c r="W113" s="5"/>
      <c r="X113" s="91">
        <f t="shared" si="9"/>
        <v>0.66666666666666663</v>
      </c>
      <c r="Y113" s="91">
        <f t="shared" si="10"/>
        <v>1</v>
      </c>
      <c r="Z113" s="26">
        <f t="shared" si="12"/>
        <v>0.33333333333333337</v>
      </c>
      <c r="AA113" s="5"/>
      <c r="AB113" s="4" t="s">
        <v>36</v>
      </c>
      <c r="AC113" s="8"/>
      <c r="AD113" s="4" t="s">
        <v>37</v>
      </c>
      <c r="AE113" s="8"/>
    </row>
    <row r="114" spans="1:31" x14ac:dyDescent="0.2">
      <c r="A114" s="71">
        <v>42792.747558645831</v>
      </c>
      <c r="B114" s="72">
        <v>12</v>
      </c>
      <c r="C114" s="73" t="s">
        <v>38</v>
      </c>
      <c r="D114" s="73" t="s">
        <v>56</v>
      </c>
      <c r="E114" s="37" t="s">
        <v>116</v>
      </c>
      <c r="F114" s="7" t="s">
        <v>28</v>
      </c>
      <c r="G114" s="7" t="s">
        <v>25</v>
      </c>
      <c r="H114" s="4" t="s">
        <v>43</v>
      </c>
      <c r="I114" s="5"/>
      <c r="J114" s="5"/>
      <c r="K114" s="38">
        <v>2</v>
      </c>
      <c r="L114" s="4">
        <v>3</v>
      </c>
      <c r="M114" s="74">
        <f t="shared" si="8"/>
        <v>0.66666666666666663</v>
      </c>
      <c r="N114" s="8"/>
      <c r="O114" s="7" t="s">
        <v>28</v>
      </c>
      <c r="P114" s="4" t="s">
        <v>64</v>
      </c>
      <c r="Q114" s="7" t="s">
        <v>53</v>
      </c>
      <c r="R114" s="5"/>
      <c r="S114" s="5"/>
      <c r="T114" s="38">
        <v>2</v>
      </c>
      <c r="U114" s="38">
        <v>3</v>
      </c>
      <c r="V114" s="74">
        <f t="shared" ref="V114:V120" si="13">T114/U114</f>
        <v>0.66666666666666663</v>
      </c>
      <c r="W114" s="5"/>
      <c r="X114" s="91">
        <f t="shared" si="9"/>
        <v>0.66666666666666663</v>
      </c>
      <c r="Y114" s="91">
        <f t="shared" si="10"/>
        <v>0.66666666666666663</v>
      </c>
      <c r="Z114" s="26">
        <f t="shared" si="12"/>
        <v>0</v>
      </c>
      <c r="AA114" s="5"/>
      <c r="AB114" s="4" t="s">
        <v>36</v>
      </c>
      <c r="AC114" s="8"/>
      <c r="AD114" s="4" t="s">
        <v>37</v>
      </c>
      <c r="AE114" s="8"/>
    </row>
    <row r="115" spans="1:31" x14ac:dyDescent="0.2">
      <c r="A115" s="71">
        <v>42792.874866180558</v>
      </c>
      <c r="B115" s="72">
        <v>13</v>
      </c>
      <c r="C115" s="73" t="s">
        <v>20</v>
      </c>
      <c r="D115" s="73" t="s">
        <v>21</v>
      </c>
      <c r="E115" s="37" t="s">
        <v>118</v>
      </c>
      <c r="F115" s="4" t="s">
        <v>41</v>
      </c>
      <c r="G115" s="7" t="s">
        <v>25</v>
      </c>
      <c r="H115" s="4" t="s">
        <v>43</v>
      </c>
      <c r="I115" s="5"/>
      <c r="J115" s="5"/>
      <c r="K115" s="38">
        <v>1</v>
      </c>
      <c r="L115" s="4">
        <v>3</v>
      </c>
      <c r="M115" s="74">
        <f t="shared" si="8"/>
        <v>0.33333333333333331</v>
      </c>
      <c r="N115" s="8"/>
      <c r="O115" s="7" t="s">
        <v>28</v>
      </c>
      <c r="P115" s="7" t="s">
        <v>25</v>
      </c>
      <c r="Q115" s="7" t="s">
        <v>53</v>
      </c>
      <c r="R115" s="5"/>
      <c r="S115" s="5"/>
      <c r="T115" s="38">
        <v>3</v>
      </c>
      <c r="U115" s="38">
        <v>3</v>
      </c>
      <c r="V115" s="74">
        <f t="shared" si="13"/>
        <v>1</v>
      </c>
      <c r="W115" s="5"/>
      <c r="X115" s="91">
        <f t="shared" si="9"/>
        <v>0.33333333333333331</v>
      </c>
      <c r="Y115" s="91">
        <f t="shared" si="10"/>
        <v>1</v>
      </c>
      <c r="Z115" s="26">
        <f t="shared" si="12"/>
        <v>0.66666666666666674</v>
      </c>
      <c r="AA115" s="41"/>
      <c r="AB115" s="4" t="s">
        <v>36</v>
      </c>
      <c r="AC115" s="8"/>
      <c r="AD115" s="4" t="s">
        <v>62</v>
      </c>
      <c r="AE115" s="8"/>
    </row>
    <row r="116" spans="1:31" x14ac:dyDescent="0.2">
      <c r="A116" s="71">
        <v>42797.821029085651</v>
      </c>
      <c r="B116" s="72">
        <v>15</v>
      </c>
      <c r="C116" s="73" t="s">
        <v>20</v>
      </c>
      <c r="D116" s="73" t="s">
        <v>63</v>
      </c>
      <c r="E116" s="37" t="s">
        <v>119</v>
      </c>
      <c r="F116" s="7" t="s">
        <v>28</v>
      </c>
      <c r="G116" s="4" t="s">
        <v>64</v>
      </c>
      <c r="H116" s="7" t="s">
        <v>53</v>
      </c>
      <c r="I116" s="5"/>
      <c r="J116" s="5"/>
      <c r="K116" s="38">
        <v>2</v>
      </c>
      <c r="L116" s="4">
        <v>3</v>
      </c>
      <c r="M116" s="74">
        <f t="shared" si="8"/>
        <v>0.66666666666666663</v>
      </c>
      <c r="N116" s="8"/>
      <c r="O116" s="7" t="s">
        <v>28</v>
      </c>
      <c r="P116" s="2" t="s">
        <v>64</v>
      </c>
      <c r="Q116" s="7" t="s">
        <v>53</v>
      </c>
      <c r="R116" s="5"/>
      <c r="S116" s="5"/>
      <c r="T116" s="38">
        <v>2</v>
      </c>
      <c r="U116" s="38">
        <v>3</v>
      </c>
      <c r="V116" s="74">
        <f t="shared" si="13"/>
        <v>0.66666666666666663</v>
      </c>
      <c r="W116" s="5"/>
      <c r="X116" s="91">
        <f t="shared" si="9"/>
        <v>0.66666666666666663</v>
      </c>
      <c r="Y116" s="91">
        <f t="shared" si="10"/>
        <v>0.66666666666666663</v>
      </c>
      <c r="Z116" s="26">
        <f t="shared" si="12"/>
        <v>0</v>
      </c>
      <c r="AA116" s="5"/>
      <c r="AB116" s="4" t="s">
        <v>36</v>
      </c>
      <c r="AC116" s="8"/>
      <c r="AD116" s="4" t="s">
        <v>62</v>
      </c>
      <c r="AE116" s="8"/>
    </row>
    <row r="117" spans="1:31" x14ac:dyDescent="0.2">
      <c r="A117" s="71">
        <v>42820.704151875005</v>
      </c>
      <c r="B117" s="72">
        <v>11</v>
      </c>
      <c r="C117" s="73" t="s">
        <v>20</v>
      </c>
      <c r="D117" s="73" t="s">
        <v>56</v>
      </c>
      <c r="E117" s="37" t="s">
        <v>120</v>
      </c>
      <c r="F117" s="4" t="s">
        <v>41</v>
      </c>
      <c r="G117" s="7" t="s">
        <v>25</v>
      </c>
      <c r="H117" s="4" t="s">
        <v>68</v>
      </c>
      <c r="I117" s="5"/>
      <c r="J117" s="5"/>
      <c r="K117" s="38">
        <v>1</v>
      </c>
      <c r="L117" s="4">
        <v>3</v>
      </c>
      <c r="M117" s="74">
        <f t="shared" si="8"/>
        <v>0.33333333333333331</v>
      </c>
      <c r="N117" s="8"/>
      <c r="O117" s="7" t="s">
        <v>28</v>
      </c>
      <c r="P117" s="7" t="s">
        <v>25</v>
      </c>
      <c r="Q117" s="7" t="s">
        <v>53</v>
      </c>
      <c r="R117" s="5"/>
      <c r="S117" s="5"/>
      <c r="T117" s="38">
        <v>3</v>
      </c>
      <c r="U117" s="38">
        <v>3</v>
      </c>
      <c r="V117" s="74">
        <f t="shared" si="13"/>
        <v>1</v>
      </c>
      <c r="W117" s="5"/>
      <c r="X117" s="91">
        <f t="shared" si="9"/>
        <v>0.33333333333333331</v>
      </c>
      <c r="Y117" s="91">
        <f t="shared" si="10"/>
        <v>1</v>
      </c>
      <c r="Z117" s="26">
        <f t="shared" si="12"/>
        <v>0.66666666666666674</v>
      </c>
      <c r="AA117" s="5"/>
      <c r="AB117" s="4" t="s">
        <v>36</v>
      </c>
      <c r="AC117" s="8"/>
      <c r="AD117" s="4" t="s">
        <v>37</v>
      </c>
      <c r="AE117" s="8"/>
    </row>
    <row r="118" spans="1:31" x14ac:dyDescent="0.2">
      <c r="A118" s="71">
        <v>42835.550536400464</v>
      </c>
      <c r="B118" s="72">
        <v>20</v>
      </c>
      <c r="C118" s="73" t="s">
        <v>20</v>
      </c>
      <c r="D118" s="73" t="s">
        <v>21</v>
      </c>
      <c r="E118" s="37" t="s">
        <v>124</v>
      </c>
      <c r="F118" s="7" t="s">
        <v>71</v>
      </c>
      <c r="G118" s="7" t="s">
        <v>25</v>
      </c>
      <c r="H118" s="7" t="s">
        <v>53</v>
      </c>
      <c r="I118" s="5"/>
      <c r="J118" s="5"/>
      <c r="K118" s="38">
        <v>3</v>
      </c>
      <c r="L118" s="4">
        <v>3</v>
      </c>
      <c r="M118" s="74">
        <f t="shared" si="8"/>
        <v>1</v>
      </c>
      <c r="N118" s="8"/>
      <c r="O118" s="7" t="s">
        <v>28</v>
      </c>
      <c r="P118" s="7" t="s">
        <v>25</v>
      </c>
      <c r="Q118" s="7" t="s">
        <v>53</v>
      </c>
      <c r="R118" s="5"/>
      <c r="S118" s="5"/>
      <c r="T118" s="38">
        <v>3</v>
      </c>
      <c r="U118" s="38">
        <v>3</v>
      </c>
      <c r="V118" s="74">
        <f t="shared" si="13"/>
        <v>1</v>
      </c>
      <c r="W118" s="5"/>
      <c r="X118" s="91">
        <f t="shared" si="9"/>
        <v>1</v>
      </c>
      <c r="Y118" s="91">
        <f t="shared" si="10"/>
        <v>1</v>
      </c>
      <c r="Z118" s="26">
        <f t="shared" si="12"/>
        <v>0</v>
      </c>
      <c r="AA118" s="5"/>
      <c r="AB118" s="4" t="s">
        <v>36</v>
      </c>
      <c r="AC118" s="8"/>
      <c r="AD118" s="4" t="s">
        <v>62</v>
      </c>
      <c r="AE118" s="8"/>
    </row>
    <row r="119" spans="1:31" x14ac:dyDescent="0.2">
      <c r="A119" s="71">
        <v>42835.601585428245</v>
      </c>
      <c r="B119" s="72">
        <v>4</v>
      </c>
      <c r="C119" s="73" t="s">
        <v>20</v>
      </c>
      <c r="D119" s="73" t="s">
        <v>21</v>
      </c>
      <c r="E119" s="37" t="s">
        <v>116</v>
      </c>
      <c r="F119" s="4" t="s">
        <v>74</v>
      </c>
      <c r="G119" s="4" t="s">
        <v>51</v>
      </c>
      <c r="H119" s="4" t="s">
        <v>43</v>
      </c>
      <c r="I119" s="5"/>
      <c r="J119" s="5"/>
      <c r="K119" s="38">
        <v>0</v>
      </c>
      <c r="L119" s="4">
        <v>3</v>
      </c>
      <c r="M119" s="74">
        <f t="shared" si="8"/>
        <v>0</v>
      </c>
      <c r="N119" s="8"/>
      <c r="O119" s="2" t="s">
        <v>74</v>
      </c>
      <c r="P119" s="2" t="s">
        <v>51</v>
      </c>
      <c r="Q119" s="4" t="s">
        <v>76</v>
      </c>
      <c r="R119" s="5"/>
      <c r="S119" s="5"/>
      <c r="T119" s="38">
        <v>0</v>
      </c>
      <c r="U119" s="38">
        <v>3</v>
      </c>
      <c r="V119" s="74">
        <f t="shared" si="13"/>
        <v>0</v>
      </c>
      <c r="W119" s="5"/>
      <c r="X119" s="91">
        <f t="shared" si="9"/>
        <v>0</v>
      </c>
      <c r="Y119" s="91">
        <f t="shared" si="10"/>
        <v>0</v>
      </c>
      <c r="Z119" s="26">
        <f t="shared" si="12"/>
        <v>0</v>
      </c>
      <c r="AA119" s="5"/>
      <c r="AB119" s="4" t="s">
        <v>36</v>
      </c>
      <c r="AC119" s="8"/>
      <c r="AD119" s="4" t="s">
        <v>37</v>
      </c>
      <c r="AE119" s="8"/>
    </row>
    <row r="120" spans="1:31" x14ac:dyDescent="0.2">
      <c r="A120" s="71">
        <v>42835.721539409722</v>
      </c>
      <c r="B120" s="72">
        <v>12</v>
      </c>
      <c r="C120" s="73" t="s">
        <v>20</v>
      </c>
      <c r="D120" s="73" t="s">
        <v>21</v>
      </c>
      <c r="E120" s="37" t="s">
        <v>122</v>
      </c>
      <c r="F120" s="7" t="s">
        <v>71</v>
      </c>
      <c r="G120" s="4" t="s">
        <v>51</v>
      </c>
      <c r="H120" s="9" t="s">
        <v>53</v>
      </c>
      <c r="I120" s="5"/>
      <c r="J120" s="5"/>
      <c r="K120" s="38">
        <v>2</v>
      </c>
      <c r="L120" s="4">
        <v>3</v>
      </c>
      <c r="M120" s="74">
        <f t="shared" si="8"/>
        <v>0.66666666666666663</v>
      </c>
      <c r="N120" s="8"/>
      <c r="O120" s="7" t="s">
        <v>28</v>
      </c>
      <c r="P120" s="7" t="s">
        <v>25</v>
      </c>
      <c r="Q120" s="7" t="s">
        <v>53</v>
      </c>
      <c r="R120" s="5"/>
      <c r="S120" s="5"/>
      <c r="T120" s="38">
        <v>3</v>
      </c>
      <c r="U120" s="38">
        <v>3</v>
      </c>
      <c r="V120" s="74">
        <f t="shared" si="13"/>
        <v>1</v>
      </c>
      <c r="W120" s="5"/>
      <c r="X120" s="91">
        <f t="shared" si="9"/>
        <v>0.66666666666666663</v>
      </c>
      <c r="Y120" s="91">
        <f t="shared" si="10"/>
        <v>1</v>
      </c>
      <c r="Z120" s="26">
        <f t="shared" si="12"/>
        <v>0.33333333333333337</v>
      </c>
      <c r="AA120" s="5"/>
      <c r="AB120" s="4" t="s">
        <v>36</v>
      </c>
      <c r="AC120" s="8"/>
      <c r="AD120" s="4" t="s">
        <v>37</v>
      </c>
      <c r="AE120" s="8"/>
    </row>
    <row r="121" spans="1:31" x14ac:dyDescent="0.2">
      <c r="A121" s="17"/>
      <c r="B121" s="18"/>
      <c r="C121" s="16"/>
      <c r="D121" s="16"/>
      <c r="E121" s="44"/>
      <c r="F121" s="16"/>
      <c r="G121" s="16"/>
      <c r="H121" s="16"/>
      <c r="I121" s="5"/>
      <c r="J121" s="5"/>
      <c r="K121" s="46"/>
      <c r="L121" s="46"/>
      <c r="M121" s="85">
        <f>AVERAGE(M111:M120)</f>
        <v>0.53333333333333333</v>
      </c>
      <c r="N121" s="15"/>
      <c r="O121" s="16"/>
      <c r="P121" s="16"/>
      <c r="Q121" s="16"/>
      <c r="R121" s="5"/>
      <c r="S121" s="5"/>
      <c r="T121" s="46"/>
      <c r="U121" s="46"/>
      <c r="V121" s="77">
        <f>AVERAGE(V111:V120)</f>
        <v>0.76666666666666661</v>
      </c>
      <c r="W121" s="5"/>
      <c r="X121" s="93">
        <f t="shared" si="9"/>
        <v>0.53333333333333333</v>
      </c>
      <c r="Y121" s="93">
        <f t="shared" si="10"/>
        <v>0.76666666666666661</v>
      </c>
      <c r="Z121" s="43">
        <f>AVERAGE(Z111:Z120)</f>
        <v>0.23333333333333334</v>
      </c>
      <c r="AA121" s="16"/>
      <c r="AB121" s="15"/>
      <c r="AC121" s="8"/>
      <c r="AD121" s="15"/>
      <c r="AE121" s="8"/>
    </row>
    <row r="122" spans="1:31" x14ac:dyDescent="0.2">
      <c r="A122" s="5"/>
      <c r="B122" s="5"/>
      <c r="C122" s="5"/>
      <c r="D122" s="5"/>
      <c r="E122" s="36" t="s">
        <v>125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5"/>
      <c r="T122" s="8"/>
      <c r="U122" s="8"/>
      <c r="V122" s="76"/>
      <c r="W122" s="5"/>
      <c r="X122" s="8"/>
      <c r="Y122" s="8"/>
      <c r="Z122" s="76"/>
      <c r="AA122" s="8"/>
      <c r="AB122" s="8"/>
      <c r="AC122" s="8"/>
      <c r="AD122" s="8"/>
      <c r="AE122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Sorted data</vt:lpstr>
      <vt:lpstr>Age</vt:lpstr>
      <vt:lpstr>gender</vt:lpstr>
      <vt:lpstr>overall+only no exp</vt:lpstr>
      <vt:lpstr>concepts</vt:lpstr>
      <vt:lpstr>Question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kain</cp:lastModifiedBy>
  <dcterms:created xsi:type="dcterms:W3CDTF">2017-04-13T18:02:39Z</dcterms:created>
  <dcterms:modified xsi:type="dcterms:W3CDTF">2017-04-22T04:35:15Z</dcterms:modified>
</cp:coreProperties>
</file>