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oc\Documents\ADM 2024\Atividade ADM sem a Cássia Vieira\"/>
    </mc:Choice>
  </mc:AlternateContent>
  <xr:revisionPtr revIDLastSave="0" documentId="13_ncr:1_{8EDD615A-4C3D-4E5F-9B9C-75CB5F31C9E5}" xr6:coauthVersionLast="47" xr6:coauthVersionMax="47" xr10:uidLastSave="{00000000-0000-0000-0000-000000000000}"/>
  <bookViews>
    <workbookView xWindow="-108" yWindow="-108" windowWidth="23256" windowHeight="12456" activeTab="1" xr2:uid="{CBF983F3-854A-4AA5-8489-EC57709C3058}"/>
  </bookViews>
  <sheets>
    <sheet name="Planilha1" sheetId="1" r:id="rId1"/>
    <sheet name="Exercic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2" l="1"/>
  <c r="E76" i="2"/>
  <c r="E77" i="2"/>
  <c r="E78" i="2"/>
  <c r="E79" i="2"/>
  <c r="E80" i="2"/>
  <c r="E81" i="2"/>
  <c r="E74" i="2"/>
  <c r="D75" i="2"/>
  <c r="D76" i="2"/>
  <c r="D77" i="2"/>
  <c r="D78" i="2"/>
  <c r="D79" i="2"/>
  <c r="D80" i="2"/>
  <c r="D81" i="2"/>
  <c r="D74" i="2"/>
  <c r="F70" i="2"/>
  <c r="F69" i="2"/>
  <c r="F68" i="2"/>
  <c r="F67" i="2"/>
  <c r="F66" i="2"/>
  <c r="F65" i="2"/>
  <c r="F64" i="2"/>
  <c r="E65" i="2"/>
  <c r="E66" i="2"/>
  <c r="E67" i="2"/>
  <c r="E68" i="2"/>
  <c r="E69" i="2"/>
  <c r="E70" i="2"/>
  <c r="E64" i="2"/>
  <c r="I52" i="2"/>
  <c r="I53" i="2"/>
  <c r="I54" i="2"/>
  <c r="I55" i="2"/>
  <c r="I56" i="2"/>
  <c r="I57" i="2"/>
  <c r="I58" i="2"/>
  <c r="I51" i="2"/>
  <c r="H52" i="2"/>
  <c r="H53" i="2"/>
  <c r="H54" i="2"/>
  <c r="H55" i="2"/>
  <c r="H56" i="2"/>
  <c r="H57" i="2"/>
  <c r="H58" i="2"/>
  <c r="H51" i="2"/>
  <c r="G52" i="2"/>
  <c r="G53" i="2"/>
  <c r="G54" i="2"/>
  <c r="G55" i="2"/>
  <c r="G56" i="2"/>
  <c r="G57" i="2"/>
  <c r="G58" i="2"/>
  <c r="G51" i="2"/>
  <c r="D44" i="2"/>
  <c r="E44" i="2"/>
  <c r="F44" i="2"/>
  <c r="G44" i="2"/>
  <c r="H44" i="2"/>
  <c r="C44" i="2"/>
  <c r="C42" i="2"/>
  <c r="D42" i="2"/>
  <c r="E42" i="2"/>
  <c r="F42" i="2"/>
  <c r="G42" i="2"/>
  <c r="H42" i="2"/>
  <c r="E24" i="2"/>
  <c r="F24" i="2"/>
  <c r="G24" i="2"/>
  <c r="H24" i="2"/>
  <c r="I24" i="2"/>
  <c r="J24" i="2"/>
  <c r="D24" i="2"/>
  <c r="D22" i="2"/>
  <c r="E22" i="2"/>
  <c r="F22" i="2"/>
  <c r="G22" i="2"/>
  <c r="H22" i="2"/>
  <c r="I22" i="2"/>
  <c r="J22" i="2"/>
  <c r="D12" i="2"/>
  <c r="E12" i="2"/>
  <c r="F12" i="2"/>
  <c r="G12" i="2"/>
  <c r="H12" i="2"/>
  <c r="I12" i="2"/>
  <c r="J12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J15" i="2"/>
  <c r="I15" i="2"/>
  <c r="H15" i="2"/>
  <c r="G15" i="2"/>
  <c r="G16" i="2"/>
  <c r="G17" i="2"/>
  <c r="G18" i="2"/>
  <c r="G19" i="2"/>
  <c r="G20" i="2"/>
  <c r="I6" i="2"/>
  <c r="J6" i="2"/>
  <c r="I7" i="2"/>
  <c r="J7" i="2"/>
  <c r="I8" i="2"/>
  <c r="J8" i="2"/>
  <c r="I9" i="2"/>
  <c r="J9" i="2"/>
  <c r="I10" i="2"/>
  <c r="J10" i="2"/>
  <c r="J5" i="2"/>
  <c r="I5" i="2"/>
  <c r="H6" i="2"/>
  <c r="H7" i="2"/>
  <c r="H8" i="2"/>
  <c r="H9" i="2"/>
  <c r="H10" i="2"/>
  <c r="H5" i="2"/>
  <c r="G5" i="2"/>
  <c r="G6" i="2"/>
  <c r="G7" i="2"/>
  <c r="G8" i="2"/>
  <c r="G9" i="2"/>
  <c r="G10" i="2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<sst xmlns="http://schemas.openxmlformats.org/spreadsheetml/2006/main" count="162" uniqueCount="120">
  <si>
    <t>Produto</t>
  </si>
  <si>
    <t>maçã</t>
  </si>
  <si>
    <t>banana</t>
  </si>
  <si>
    <t>arroz</t>
  </si>
  <si>
    <t>feijão</t>
  </si>
  <si>
    <t>pipoca</t>
  </si>
  <si>
    <t>macarrão</t>
  </si>
  <si>
    <t xml:space="preserve">soma </t>
  </si>
  <si>
    <t>subtração</t>
  </si>
  <si>
    <t>multiplicação</t>
  </si>
  <si>
    <t>média</t>
  </si>
  <si>
    <t>maximo</t>
  </si>
  <si>
    <t>minimo</t>
  </si>
  <si>
    <t>valor</t>
  </si>
  <si>
    <t>divisão</t>
  </si>
  <si>
    <t>vendedores</t>
  </si>
  <si>
    <t>Alice Silva</t>
  </si>
  <si>
    <t>Ana Cristina</t>
  </si>
  <si>
    <t>Lavinia Sá</t>
  </si>
  <si>
    <t>Vittoria Sarques</t>
  </si>
  <si>
    <t>Jullya Victoria</t>
  </si>
  <si>
    <t>Gabrielly Henrique</t>
  </si>
  <si>
    <t>Ananda Vieira</t>
  </si>
  <si>
    <t>Carolina de Oliveira Palmen</t>
  </si>
  <si>
    <t>Fabio Pinheiro Borges</t>
  </si>
  <si>
    <t>Hallana Vitoria Faria Ribeiro</t>
  </si>
  <si>
    <t>Ester de Santana Felicissimo</t>
  </si>
  <si>
    <t>Jhenifer Braga Bitencour</t>
  </si>
  <si>
    <t>Adriana Gomes</t>
  </si>
  <si>
    <t>Janeiro</t>
  </si>
  <si>
    <t>Fevereiro</t>
  </si>
  <si>
    <t>Março</t>
  </si>
  <si>
    <t>Abril</t>
  </si>
  <si>
    <t>Maio</t>
  </si>
  <si>
    <t xml:space="preserve">Junho </t>
  </si>
  <si>
    <t>Total</t>
  </si>
  <si>
    <t>Variação:10%</t>
  </si>
  <si>
    <t xml:space="preserve"> Empresa Nacional S/A</t>
  </si>
  <si>
    <t>Código</t>
  </si>
  <si>
    <t>Jan</t>
  </si>
  <si>
    <t>Fev</t>
  </si>
  <si>
    <t>Mar</t>
  </si>
  <si>
    <t>Total 1° Trim.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</si>
  <si>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</si>
  <si>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</si>
  <si>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</si>
  <si>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</si>
  <si>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</si>
  <si>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</si>
  <si>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</si>
  <si>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</si>
  <si>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</si>
  <si>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</si>
  <si>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Totai do Semestre</t>
  </si>
  <si>
    <t>Abr</t>
  </si>
  <si>
    <t>Mai</t>
  </si>
  <si>
    <t>Jun</t>
  </si>
  <si>
    <t>Exercicio 1</t>
  </si>
  <si>
    <t>Exercicio 2</t>
  </si>
  <si>
    <t>Contas a Pagar</t>
  </si>
  <si>
    <t>Junho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</si>
  <si>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</si>
  <si>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</si>
  <si>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</si>
  <si>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</si>
  <si>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</si>
  <si>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</si>
  <si>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</si>
  <si>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</si>
  <si>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Combustivel</t>
  </si>
  <si>
    <t>Academia</t>
  </si>
  <si>
    <t>Total de contas</t>
  </si>
  <si>
    <t>Saldo</t>
  </si>
  <si>
    <t>Exercicio 3</t>
  </si>
  <si>
    <t>Rua São Francisco de Assis, 123 - Araras SP</t>
  </si>
  <si>
    <t>Araras Informática - Hardware e Software</t>
  </si>
  <si>
    <t>N°</t>
  </si>
  <si>
    <t xml:space="preserve">Nome </t>
  </si>
  <si>
    <t>Salário Bruto</t>
  </si>
  <si>
    <t xml:space="preserve">INSS </t>
  </si>
  <si>
    <t xml:space="preserve">Gratificação </t>
  </si>
  <si>
    <t>INSS R$</t>
  </si>
  <si>
    <t>Gratificação R$</t>
  </si>
  <si>
    <t>Salário Liquido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</si>
  <si>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</si>
  <si>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</si>
  <si>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</si>
  <si>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</si>
  <si>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</si>
  <si>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</si>
  <si>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</si>
  <si>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</si>
  <si>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Exercicio 4</t>
  </si>
  <si>
    <t>Valor do Dólar</t>
  </si>
  <si>
    <t>Papelaria Papel Branco</t>
  </si>
  <si>
    <t>Qtde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</si>
  <si>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</si>
  <si>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</si>
  <si>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</si>
  <si>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</si>
  <si>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</si>
  <si>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</si>
  <si>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</si>
  <si>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</si>
  <si>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</si>
  <si>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</si>
  <si>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Exercicio 5</t>
  </si>
  <si>
    <t>Nome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</si>
  <si>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</si>
  <si>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</si>
  <si>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</si>
  <si>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</si>
  <si>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</si>
  <si>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</si>
  <si>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</si>
  <si>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</si>
  <si>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</si>
  <si>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Alberto Roberto</t>
  </si>
  <si>
    <t>Até 1000</t>
  </si>
  <si>
    <t>Mais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</si>
</sst>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3" fillId="0" borderId="1" xfId="0" applyFont="1" applyBorder="1"/>
    <xf numFmtId="164" fontId="0" fillId="0" borderId="1" xfId="0" applyNumberFormat="1" applyBorder="1"/>
    <xf numFmtId="0" fontId="0" fillId="2" borderId="1" xfId="0" applyFill="1" applyBorder="1"/>
    <xf numFmtId="0" fontId="4" fillId="3" borderId="1" xfId="0" applyFont="1" applyFill="1" applyBorder="1"/>
    <xf numFmtId="44" fontId="0" fillId="0" borderId="1" xfId="1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44" fontId="0" fillId="0" borderId="1" xfId="0" applyNumberFormat="1" applyBorder="1"/>
    <xf numFmtId="44" fontId="0" fillId="2" borderId="1" xfId="0" applyNumberFormat="1" applyFill="1" applyBorder="1"/>
    <xf numFmtId="0" fontId="2" fillId="3" borderId="1" xfId="0" applyFont="1" applyFill="1" applyBorder="1"/>
    <xf numFmtId="44" fontId="0" fillId="4" borderId="1" xfId="0" applyNumberFormat="1" applyFill="1" applyBorder="1"/>
    <xf numFmtId="0" fontId="2" fillId="5" borderId="1" xfId="0" applyFont="1" applyFill="1" applyBorder="1"/>
    <xf numFmtId="44" fontId="0" fillId="6" borderId="1" xfId="1" applyFont="1" applyFill="1" applyBorder="1"/>
    <xf numFmtId="44" fontId="3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4" xfId="0" applyBorder="1"/>
    <xf numFmtId="44" fontId="0" fillId="0" borderId="8" xfId="1" applyFont="1" applyBorder="1"/>
    <xf numFmtId="10" fontId="0" fillId="0" borderId="1" xfId="2" applyNumberFormat="1" applyFont="1" applyBorder="1"/>
    <xf numFmtId="10" fontId="0" fillId="0" borderId="8" xfId="2" applyNumberFormat="1" applyFont="1" applyBorder="1"/>
    <xf numFmtId="44" fontId="0" fillId="0" borderId="16" xfId="0" applyNumberFormat="1" applyBorder="1"/>
    <xf numFmtId="44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44" fontId="0" fillId="0" borderId="0" xfId="1" applyFont="1"/>
    <xf numFmtId="0" fontId="0" fillId="0" borderId="17" xfId="0" applyBorder="1"/>
    <xf numFmtId="44" fontId="0" fillId="0" borderId="17" xfId="1" applyFont="1" applyBorder="1"/>
    <xf numFmtId="9" fontId="0" fillId="0" borderId="0" xfId="0" applyNumberFormat="1"/>
    <xf numFmtId="4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C884-7CBF-4BC7-90EC-CEBC7D7AEDB8}">
  <dimension ref="B2:Q31"/>
  <sheetViews>
    <sheetView topLeftCell="E1" zoomScale="55" zoomScaleNormal="55" workbookViewId="0">
      <selection activeCell="J48" sqref="J48"/>
    </sheetView>
  </sheetViews>
  <sheetFormatPr defaultColWidth="12.44140625" defaultRowHeight="14.4" x14ac:dyDescent="0.3"/>
  <cols>
    <col min="8" max="8" width="28.88671875" customWidth="1"/>
    <col min="17" max="17" width="14.21875" customWidth="1"/>
  </cols>
  <sheetData>
    <row r="2" spans="2:15" x14ac:dyDescent="0.3">
      <c r="B2" s="2" t="s">
        <v>0</v>
      </c>
      <c r="C2" s="2" t="s">
        <v>13</v>
      </c>
      <c r="E2" s="1" t="s">
        <v>7</v>
      </c>
      <c r="F2" s="3">
        <f>SUM(C3:C8)</f>
        <v>152</v>
      </c>
      <c r="H2" s="5" t="s">
        <v>15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  <c r="O2" s="5" t="s">
        <v>35</v>
      </c>
    </row>
    <row r="3" spans="2:15" x14ac:dyDescent="0.3">
      <c r="B3" s="1" t="s">
        <v>1</v>
      </c>
      <c r="C3" s="3">
        <v>22</v>
      </c>
      <c r="E3" s="1" t="s">
        <v>8</v>
      </c>
      <c r="F3" s="3">
        <f>(C3-C8)</f>
        <v>10</v>
      </c>
      <c r="H3" s="4" t="s">
        <v>28</v>
      </c>
      <c r="I3" s="1"/>
      <c r="J3" s="1"/>
      <c r="K3" s="1"/>
      <c r="L3" s="1"/>
      <c r="M3" s="1"/>
      <c r="N3" s="1"/>
      <c r="O3" s="1"/>
    </row>
    <row r="4" spans="2:15" x14ac:dyDescent="0.3">
      <c r="B4" s="1" t="s">
        <v>2</v>
      </c>
      <c r="C4" s="3">
        <v>33</v>
      </c>
      <c r="E4" s="1" t="s">
        <v>9</v>
      </c>
      <c r="F4" s="3">
        <f>(C7*C4)</f>
        <v>1650</v>
      </c>
      <c r="H4" s="4" t="s">
        <v>16</v>
      </c>
      <c r="I4" s="1"/>
      <c r="J4" s="1"/>
      <c r="K4" s="1"/>
      <c r="L4" s="1"/>
      <c r="M4" s="1"/>
      <c r="N4" s="1"/>
      <c r="O4" s="1"/>
    </row>
    <row r="5" spans="2:15" x14ac:dyDescent="0.3">
      <c r="B5" s="1" t="s">
        <v>3</v>
      </c>
      <c r="C5" s="3">
        <v>15</v>
      </c>
      <c r="E5" s="1" t="s">
        <v>14</v>
      </c>
      <c r="F5" s="3">
        <f>(C4/C5)</f>
        <v>2.2000000000000002</v>
      </c>
      <c r="H5" s="4" t="s">
        <v>17</v>
      </c>
      <c r="I5" s="1"/>
      <c r="J5" s="1"/>
      <c r="K5" s="1"/>
      <c r="L5" s="1"/>
      <c r="M5" s="1"/>
      <c r="N5" s="1"/>
      <c r="O5" s="1"/>
    </row>
    <row r="6" spans="2:15" x14ac:dyDescent="0.3">
      <c r="B6" s="1" t="s">
        <v>4</v>
      </c>
      <c r="C6" s="3">
        <v>20</v>
      </c>
      <c r="E6" s="1" t="s">
        <v>10</v>
      </c>
      <c r="F6" s="3">
        <f>AVERAGE(C3:C8)</f>
        <v>25.333333333333332</v>
      </c>
      <c r="H6" s="4" t="s">
        <v>18</v>
      </c>
      <c r="I6" s="1"/>
      <c r="J6" s="1"/>
      <c r="K6" s="1"/>
      <c r="L6" s="1"/>
      <c r="M6" s="1"/>
      <c r="N6" s="1"/>
      <c r="O6" s="1"/>
    </row>
    <row r="7" spans="2:15" x14ac:dyDescent="0.3">
      <c r="B7" s="1" t="s">
        <v>5</v>
      </c>
      <c r="C7" s="3">
        <v>50</v>
      </c>
      <c r="E7" s="1" t="s">
        <v>11</v>
      </c>
      <c r="F7" s="3">
        <f>MAX(C3:C8)</f>
        <v>50</v>
      </c>
      <c r="H7" s="4" t="s">
        <v>19</v>
      </c>
      <c r="I7" s="1"/>
      <c r="J7" s="1"/>
      <c r="K7" s="1"/>
      <c r="L7" s="1"/>
      <c r="M7" s="1"/>
      <c r="N7" s="1"/>
      <c r="O7" s="1"/>
    </row>
    <row r="8" spans="2:15" x14ac:dyDescent="0.3">
      <c r="B8" s="1" t="s">
        <v>6</v>
      </c>
      <c r="C8" s="3">
        <v>12</v>
      </c>
      <c r="E8" s="1" t="s">
        <v>12</v>
      </c>
      <c r="F8" s="3">
        <f>MIN(C3:C8)</f>
        <v>12</v>
      </c>
      <c r="H8" s="4" t="s">
        <v>20</v>
      </c>
      <c r="I8" s="1"/>
      <c r="J8" s="1"/>
      <c r="K8" s="1"/>
      <c r="L8" s="1"/>
      <c r="M8" s="1"/>
      <c r="N8" s="1"/>
      <c r="O8" s="1"/>
    </row>
    <row r="9" spans="2:15" x14ac:dyDescent="0.3">
      <c r="H9" s="4" t="s">
        <v>21</v>
      </c>
      <c r="I9" s="1"/>
      <c r="J9" s="1"/>
      <c r="K9" s="1"/>
      <c r="L9" s="1"/>
      <c r="M9" s="1"/>
      <c r="N9" s="1"/>
      <c r="O9" s="1"/>
    </row>
    <row r="10" spans="2:15" x14ac:dyDescent="0.3">
      <c r="H10" s="4" t="s">
        <v>22</v>
      </c>
      <c r="I10" s="1"/>
      <c r="J10" s="1"/>
      <c r="K10" s="1"/>
      <c r="L10" s="1"/>
      <c r="M10" s="1"/>
      <c r="N10" s="1"/>
      <c r="O10" s="1"/>
    </row>
    <row r="11" spans="2:15" x14ac:dyDescent="0.3">
      <c r="H11" s="4" t="s">
        <v>23</v>
      </c>
      <c r="I11" s="1"/>
      <c r="J11" s="1"/>
      <c r="K11" s="1"/>
      <c r="L11" s="1"/>
      <c r="M11" s="1"/>
      <c r="N11" s="1"/>
      <c r="O11" s="1"/>
    </row>
    <row r="12" spans="2:15" x14ac:dyDescent="0.3">
      <c r="H12" s="4" t="s">
        <v>24</v>
      </c>
      <c r="I12" s="1"/>
      <c r="J12" s="1"/>
      <c r="K12" s="1"/>
      <c r="L12" s="1"/>
      <c r="M12" s="1"/>
      <c r="N12" s="1"/>
      <c r="O12" s="1"/>
    </row>
    <row r="13" spans="2:15" x14ac:dyDescent="0.3">
      <c r="H13" s="4" t="s">
        <v>25</v>
      </c>
      <c r="I13" s="1"/>
      <c r="J13" s="1"/>
      <c r="K13" s="1"/>
      <c r="L13" s="1"/>
      <c r="M13" s="1"/>
      <c r="N13" s="1"/>
      <c r="O13" s="1"/>
    </row>
    <row r="14" spans="2:15" x14ac:dyDescent="0.3">
      <c r="H14" s="4" t="s">
        <v>26</v>
      </c>
      <c r="I14" s="1"/>
      <c r="J14" s="1"/>
      <c r="K14" s="1"/>
      <c r="L14" s="1"/>
      <c r="M14" s="1"/>
      <c r="N14" s="1"/>
      <c r="O14" s="1"/>
    </row>
    <row r="15" spans="2:15" x14ac:dyDescent="0.3">
      <c r="H15" s="4" t="s">
        <v>27</v>
      </c>
      <c r="I15" s="1"/>
      <c r="J15" s="1"/>
      <c r="K15" s="1"/>
      <c r="L15" s="1"/>
      <c r="M15" s="1"/>
      <c r="N15" s="1"/>
      <c r="O15" s="1"/>
    </row>
    <row r="18" spans="8:17" x14ac:dyDescent="0.3">
      <c r="H18" s="5" t="s">
        <v>15</v>
      </c>
      <c r="I18" s="5" t="s">
        <v>29</v>
      </c>
      <c r="J18" s="5" t="s">
        <v>30</v>
      </c>
      <c r="K18" s="5" t="s">
        <v>31</v>
      </c>
      <c r="L18" s="5" t="s">
        <v>32</v>
      </c>
      <c r="M18" s="5" t="s">
        <v>33</v>
      </c>
      <c r="N18" s="5" t="s">
        <v>34</v>
      </c>
      <c r="O18" s="5" t="s">
        <v>35</v>
      </c>
    </row>
    <row r="19" spans="8:17" x14ac:dyDescent="0.3">
      <c r="H19" s="4" t="s">
        <v>28</v>
      </c>
      <c r="I19" s="1">
        <v>165792</v>
      </c>
      <c r="J19" s="1">
        <v>132334</v>
      </c>
      <c r="K19" s="1">
        <v>55555273</v>
      </c>
      <c r="L19" s="1">
        <v>160476</v>
      </c>
      <c r="M19" s="1">
        <v>289375</v>
      </c>
      <c r="N19" s="1">
        <v>215189</v>
      </c>
      <c r="O19" s="1">
        <v>56518439</v>
      </c>
    </row>
    <row r="20" spans="8:17" x14ac:dyDescent="0.3">
      <c r="H20" s="4" t="s">
        <v>16</v>
      </c>
      <c r="I20" s="1">
        <v>165792</v>
      </c>
      <c r="J20" s="1">
        <v>132334</v>
      </c>
      <c r="K20" s="1">
        <v>55555273</v>
      </c>
      <c r="L20" s="1">
        <v>160476</v>
      </c>
      <c r="M20" s="1">
        <v>289375</v>
      </c>
      <c r="N20" s="1">
        <v>215189</v>
      </c>
      <c r="O20" s="1">
        <v>56518439</v>
      </c>
    </row>
    <row r="21" spans="8:17" x14ac:dyDescent="0.3">
      <c r="H21" s="4" t="s">
        <v>17</v>
      </c>
      <c r="I21" s="1">
        <v>165792</v>
      </c>
      <c r="J21" s="1">
        <v>132334</v>
      </c>
      <c r="K21" s="1">
        <v>55555273</v>
      </c>
      <c r="L21" s="1">
        <v>160476</v>
      </c>
      <c r="M21" s="1">
        <v>289375</v>
      </c>
      <c r="N21" s="1">
        <v>215189</v>
      </c>
      <c r="O21" s="1">
        <v>56518439</v>
      </c>
    </row>
    <row r="22" spans="8:17" x14ac:dyDescent="0.3">
      <c r="H22" s="4" t="s">
        <v>18</v>
      </c>
      <c r="I22" s="1">
        <v>165792</v>
      </c>
      <c r="J22" s="1">
        <v>132334</v>
      </c>
      <c r="K22" s="1">
        <v>55555273</v>
      </c>
      <c r="L22" s="1">
        <v>160476</v>
      </c>
      <c r="M22" s="1">
        <v>289375</v>
      </c>
      <c r="N22" s="1">
        <v>215189</v>
      </c>
      <c r="O22" s="1">
        <v>56518439</v>
      </c>
    </row>
    <row r="23" spans="8:17" x14ac:dyDescent="0.3">
      <c r="H23" s="4" t="s">
        <v>19</v>
      </c>
      <c r="I23" s="1">
        <v>165792</v>
      </c>
      <c r="J23" s="1">
        <v>132334</v>
      </c>
      <c r="K23" s="1">
        <v>55555273</v>
      </c>
      <c r="L23" s="1">
        <v>160476</v>
      </c>
      <c r="M23" s="1">
        <v>289375</v>
      </c>
      <c r="N23" s="1">
        <v>215189</v>
      </c>
      <c r="O23" s="1">
        <v>56518439</v>
      </c>
      <c r="Q23" t="s">
        <v>36</v>
      </c>
    </row>
    <row r="24" spans="8:17" x14ac:dyDescent="0.3">
      <c r="H24" s="4" t="s">
        <v>20</v>
      </c>
      <c r="I24" s="1">
        <v>165792</v>
      </c>
      <c r="J24" s="1">
        <v>132334</v>
      </c>
      <c r="K24" s="1">
        <v>55555273</v>
      </c>
      <c r="L24" s="1">
        <v>160476</v>
      </c>
      <c r="M24" s="1">
        <v>289375</v>
      </c>
      <c r="N24" s="1">
        <v>215189</v>
      </c>
      <c r="O24" s="1">
        <v>56518439</v>
      </c>
    </row>
    <row r="25" spans="8:17" x14ac:dyDescent="0.3">
      <c r="H25" s="4" t="s">
        <v>21</v>
      </c>
      <c r="I25" s="1">
        <v>165792</v>
      </c>
      <c r="J25" s="1">
        <v>132334</v>
      </c>
      <c r="K25" s="1">
        <v>55555273</v>
      </c>
      <c r="L25" s="1">
        <v>160476</v>
      </c>
      <c r="M25" s="1">
        <v>289375</v>
      </c>
      <c r="N25" s="1">
        <v>215189</v>
      </c>
      <c r="O25" s="1">
        <v>56518439</v>
      </c>
    </row>
    <row r="26" spans="8:17" x14ac:dyDescent="0.3">
      <c r="H26" s="4" t="s">
        <v>22</v>
      </c>
      <c r="I26" s="1">
        <v>165792</v>
      </c>
      <c r="J26" s="1">
        <v>132334</v>
      </c>
      <c r="K26" s="1">
        <v>55555273</v>
      </c>
      <c r="L26" s="1">
        <v>160476</v>
      </c>
      <c r="M26" s="1">
        <v>289375</v>
      </c>
      <c r="N26" s="1">
        <v>215189</v>
      </c>
      <c r="O26" s="1">
        <v>56518439</v>
      </c>
    </row>
    <row r="27" spans="8:17" x14ac:dyDescent="0.3">
      <c r="H27" s="4" t="s">
        <v>23</v>
      </c>
      <c r="I27" s="1">
        <v>165792</v>
      </c>
      <c r="J27" s="1">
        <v>132334</v>
      </c>
      <c r="K27" s="1">
        <v>55555273</v>
      </c>
      <c r="L27" s="1">
        <v>160476</v>
      </c>
      <c r="M27" s="1">
        <v>289375</v>
      </c>
      <c r="N27" s="1">
        <v>215189</v>
      </c>
      <c r="O27" s="1">
        <v>56518439</v>
      </c>
    </row>
    <row r="28" spans="8:17" x14ac:dyDescent="0.3">
      <c r="H28" s="4" t="s">
        <v>24</v>
      </c>
      <c r="I28" s="1">
        <v>165792</v>
      </c>
      <c r="J28" s="1">
        <v>132334</v>
      </c>
      <c r="K28" s="1">
        <v>55555273</v>
      </c>
      <c r="L28" s="1">
        <v>160476</v>
      </c>
      <c r="M28" s="1">
        <v>289375</v>
      </c>
      <c r="N28" s="1">
        <v>215189</v>
      </c>
      <c r="O28" s="1">
        <v>56518439</v>
      </c>
    </row>
    <row r="29" spans="8:17" x14ac:dyDescent="0.3">
      <c r="H29" s="4" t="s">
        <v>25</v>
      </c>
      <c r="I29" s="1">
        <v>165792</v>
      </c>
      <c r="J29" s="1">
        <v>132334</v>
      </c>
      <c r="K29" s="1">
        <v>55555273</v>
      </c>
      <c r="L29" s="1">
        <v>160476</v>
      </c>
      <c r="M29" s="1">
        <v>289375</v>
      </c>
      <c r="N29" s="1">
        <v>215189</v>
      </c>
      <c r="O29" s="1">
        <v>56518439</v>
      </c>
    </row>
    <row r="30" spans="8:17" x14ac:dyDescent="0.3">
      <c r="H30" s="4" t="s">
        <v>26</v>
      </c>
      <c r="I30" s="1">
        <v>165792</v>
      </c>
      <c r="J30" s="1">
        <v>132334</v>
      </c>
      <c r="K30" s="1">
        <v>55555273</v>
      </c>
      <c r="L30" s="1">
        <v>160476</v>
      </c>
      <c r="M30" s="1">
        <v>289375</v>
      </c>
      <c r="N30" s="1">
        <v>215189</v>
      </c>
      <c r="O30" s="1">
        <v>56518439</v>
      </c>
    </row>
    <row r="31" spans="8:17" x14ac:dyDescent="0.3">
      <c r="H31" s="4" t="s">
        <v>27</v>
      </c>
      <c r="I31" s="1">
        <v>165792</v>
      </c>
      <c r="J31" s="1">
        <v>132334</v>
      </c>
      <c r="K31" s="1">
        <v>55555273</v>
      </c>
      <c r="L31" s="1">
        <v>160476</v>
      </c>
      <c r="M31" s="1">
        <v>289375</v>
      </c>
      <c r="N31" s="1">
        <v>215189</v>
      </c>
      <c r="O31" s="1">
        <v>56518439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4D52-D01A-4E80-BC75-2A8D104B8611}">
  <dimension ref="A1:J81"/>
  <sheetViews>
    <sheetView tabSelected="1" topLeftCell="A58" workbookViewId="0">
      <selection activeCell="E74" sqref="E74:E81"/>
    </sheetView>
  </sheetViews>
  <sheetFormatPr defaultColWidth="15.6640625" defaultRowHeight="14.4" x14ac:dyDescent="0.3"/>
  <cols>
    <col min="2" max="2" width="17.33203125" customWidth="1"/>
    <col min="6" max="6" width="15.6640625" customWidth="1"/>
  </cols>
  <sheetData>
    <row r="1" spans="1:10" x14ac:dyDescent="0.3">
      <c r="A1" t="s">
        <v>57</v>
      </c>
    </row>
    <row r="2" spans="1:10" x14ac:dyDescent="0.3">
      <c r="B2" s="29" t="s">
        <v>37</v>
      </c>
      <c r="C2" s="29"/>
      <c r="D2" s="29"/>
      <c r="E2" s="29"/>
      <c r="F2" s="29"/>
      <c r="G2" s="29"/>
      <c r="H2" s="29"/>
      <c r="I2" s="29"/>
      <c r="J2" s="29"/>
    </row>
    <row r="4" spans="1:10" x14ac:dyDescent="0.3">
      <c r="B4" s="11" t="s">
        <v>38</v>
      </c>
      <c r="C4" s="11" t="s">
        <v>0</v>
      </c>
      <c r="D4" s="11" t="s">
        <v>39</v>
      </c>
      <c r="E4" s="11" t="s">
        <v>40</v>
      </c>
      <c r="F4" s="11" t="s">
        <v>41</v>
      </c>
      <c r="G4" s="13" t="s">
        <v>42</v>
      </c>
      <c r="H4" s="11" t="s">
        <v>43</v>
      </c>
      <c r="I4" s="11" t="s">
        <v>44</v>
      </c>
      <c r="J4" s="11" t="s">
        <v>45</v>
      </c>
    </row>
    <row r="5" spans="1:10" x14ac:dyDescent="0.3">
      <c r="B5" s="4">
        <v>1</v>
      </c>
      <c r="C5" s="4" t="s">
        <v>46</v>
      </c>
      <c r="D5" s="14">
        <v>4500</v>
      </c>
      <c r="E5" s="14">
        <v>5040</v>
      </c>
      <c r="F5" s="14">
        <v>5696</v>
      </c>
      <c r="G5" s="12">
        <f t="shared" ref="G5:G10" si="0">SUM(D5:F5)</f>
        <v>15236</v>
      </c>
      <c r="H5" s="10">
        <f>MAX(D5:F5)</f>
        <v>5696</v>
      </c>
      <c r="I5" s="10">
        <f>MIN(D5:F5)</f>
        <v>4500</v>
      </c>
      <c r="J5" s="10">
        <f>AVERAGE(D5:F5)</f>
        <v>5078.666666666667</v>
      </c>
    </row>
    <row r="6" spans="1:10" x14ac:dyDescent="0.3">
      <c r="B6" s="4">
        <v>2</v>
      </c>
      <c r="C6" s="4" t="s">
        <v>47</v>
      </c>
      <c r="D6" s="14">
        <v>6250</v>
      </c>
      <c r="E6" s="14">
        <v>7000</v>
      </c>
      <c r="F6" s="14">
        <v>7910</v>
      </c>
      <c r="G6" s="12">
        <f t="shared" si="0"/>
        <v>21160</v>
      </c>
      <c r="H6" s="10">
        <f t="shared" ref="H6:H10" si="1">MAX(D6:F6)</f>
        <v>7910</v>
      </c>
      <c r="I6" s="10">
        <f t="shared" ref="I6:I10" si="2">MIN(D6:F6)</f>
        <v>6250</v>
      </c>
      <c r="J6" s="10">
        <f t="shared" ref="J6:J10" si="3">AVERAGE(D6:F6)</f>
        <v>7053.333333333333</v>
      </c>
    </row>
    <row r="7" spans="1:10" x14ac:dyDescent="0.3">
      <c r="B7" s="4">
        <v>3</v>
      </c>
      <c r="C7" s="4" t="s">
        <v>48</v>
      </c>
      <c r="D7" s="14">
        <v>3300</v>
      </c>
      <c r="E7" s="14">
        <v>3696</v>
      </c>
      <c r="F7" s="14">
        <v>4176</v>
      </c>
      <c r="G7" s="12">
        <f t="shared" si="0"/>
        <v>11172</v>
      </c>
      <c r="H7" s="10">
        <f t="shared" si="1"/>
        <v>4176</v>
      </c>
      <c r="I7" s="10">
        <f t="shared" si="2"/>
        <v>3300</v>
      </c>
      <c r="J7" s="10">
        <f t="shared" si="3"/>
        <v>3724</v>
      </c>
    </row>
    <row r="8" spans="1:10" x14ac:dyDescent="0.3">
      <c r="B8" s="4">
        <v>4</v>
      </c>
      <c r="C8" s="4" t="s">
        <v>49</v>
      </c>
      <c r="D8" s="14">
        <v>8000</v>
      </c>
      <c r="E8" s="14">
        <v>8690</v>
      </c>
      <c r="F8" s="14">
        <v>10125</v>
      </c>
      <c r="G8" s="12">
        <f t="shared" si="0"/>
        <v>26815</v>
      </c>
      <c r="H8" s="10">
        <f t="shared" si="1"/>
        <v>10125</v>
      </c>
      <c r="I8" s="10">
        <f t="shared" si="2"/>
        <v>8000</v>
      </c>
      <c r="J8" s="10">
        <f t="shared" si="3"/>
        <v>8938.3333333333339</v>
      </c>
    </row>
    <row r="9" spans="1:10" x14ac:dyDescent="0.3">
      <c r="B9" s="4">
        <v>5</v>
      </c>
      <c r="C9" s="4" t="s">
        <v>50</v>
      </c>
      <c r="D9" s="14">
        <v>4557</v>
      </c>
      <c r="E9" s="14">
        <v>5104</v>
      </c>
      <c r="F9" s="14">
        <v>5676</v>
      </c>
      <c r="G9" s="12">
        <f t="shared" si="0"/>
        <v>15337</v>
      </c>
      <c r="H9" s="10">
        <f t="shared" si="1"/>
        <v>5676</v>
      </c>
      <c r="I9" s="10">
        <f t="shared" si="2"/>
        <v>4557</v>
      </c>
      <c r="J9" s="10">
        <f t="shared" si="3"/>
        <v>5112.333333333333</v>
      </c>
    </row>
    <row r="10" spans="1:10" x14ac:dyDescent="0.3">
      <c r="B10" s="4">
        <v>6</v>
      </c>
      <c r="C10" s="4" t="s">
        <v>51</v>
      </c>
      <c r="D10" s="14">
        <v>3260</v>
      </c>
      <c r="E10" s="14">
        <v>3640</v>
      </c>
      <c r="F10" s="14">
        <v>4113</v>
      </c>
      <c r="G10" s="12">
        <f t="shared" si="0"/>
        <v>11013</v>
      </c>
      <c r="H10" s="10">
        <f t="shared" si="1"/>
        <v>4113</v>
      </c>
      <c r="I10" s="10">
        <f t="shared" si="2"/>
        <v>3260</v>
      </c>
      <c r="J10" s="10">
        <f t="shared" si="3"/>
        <v>3671</v>
      </c>
    </row>
    <row r="12" spans="1:10" x14ac:dyDescent="0.3">
      <c r="B12" s="2" t="s">
        <v>52</v>
      </c>
      <c r="C12" s="2"/>
      <c r="D12" s="15">
        <f t="shared" ref="D12:J12" si="4">SUM(D5:D11)</f>
        <v>29867</v>
      </c>
      <c r="E12" s="15">
        <f t="shared" si="4"/>
        <v>33170</v>
      </c>
      <c r="F12" s="15">
        <f t="shared" si="4"/>
        <v>37696</v>
      </c>
      <c r="G12" s="15">
        <f t="shared" si="4"/>
        <v>100733</v>
      </c>
      <c r="H12" s="15">
        <f t="shared" si="4"/>
        <v>37696</v>
      </c>
      <c r="I12" s="15">
        <f t="shared" si="4"/>
        <v>29867</v>
      </c>
      <c r="J12" s="15">
        <f t="shared" si="4"/>
        <v>33577.666666666672</v>
      </c>
    </row>
    <row r="14" spans="1:10" x14ac:dyDescent="0.3">
      <c r="B14" s="11" t="s">
        <v>38</v>
      </c>
      <c r="C14" s="11" t="s">
        <v>0</v>
      </c>
      <c r="D14" s="11" t="s">
        <v>54</v>
      </c>
      <c r="E14" s="11" t="s">
        <v>55</v>
      </c>
      <c r="F14" s="11" t="s">
        <v>56</v>
      </c>
      <c r="G14" s="13" t="s">
        <v>42</v>
      </c>
      <c r="H14" s="11" t="s">
        <v>43</v>
      </c>
      <c r="I14" s="11" t="s">
        <v>44</v>
      </c>
      <c r="J14" s="11" t="s">
        <v>45</v>
      </c>
    </row>
    <row r="15" spans="1:10" x14ac:dyDescent="0.3">
      <c r="B15" s="4">
        <v>1</v>
      </c>
      <c r="C15" s="4" t="s">
        <v>46</v>
      </c>
      <c r="D15" s="14">
        <v>6265</v>
      </c>
      <c r="E15" s="14">
        <v>6954</v>
      </c>
      <c r="F15" s="14">
        <v>7858</v>
      </c>
      <c r="G15" s="12">
        <f t="shared" ref="G15:G20" si="5">SUM(D15:F15)</f>
        <v>21077</v>
      </c>
      <c r="H15" s="10">
        <f>MAX(D15:F15)</f>
        <v>7858</v>
      </c>
      <c r="I15" s="10">
        <f>MIN(D15:F15)</f>
        <v>6265</v>
      </c>
      <c r="J15" s="10">
        <f>AVERAGE(D15:F16)</f>
        <v>8272.1666666666661</v>
      </c>
    </row>
    <row r="16" spans="1:10" x14ac:dyDescent="0.3">
      <c r="B16" s="4">
        <v>2</v>
      </c>
      <c r="C16" s="4" t="s">
        <v>47</v>
      </c>
      <c r="D16" s="14">
        <v>8701</v>
      </c>
      <c r="E16" s="14">
        <v>9658</v>
      </c>
      <c r="F16" s="14">
        <v>10197</v>
      </c>
      <c r="G16" s="12">
        <f t="shared" si="5"/>
        <v>28556</v>
      </c>
      <c r="H16" s="10">
        <f t="shared" ref="H16:H20" si="6">MAX(D16:F16)</f>
        <v>10197</v>
      </c>
      <c r="I16" s="10">
        <f t="shared" ref="I16:I20" si="7">MIN(D16:F16)</f>
        <v>8701</v>
      </c>
      <c r="J16" s="10">
        <f t="shared" ref="J16:J20" si="8">AVERAGE(D16:F17)</f>
        <v>7332.166666666667</v>
      </c>
    </row>
    <row r="17" spans="1:10" x14ac:dyDescent="0.3">
      <c r="B17" s="4">
        <v>3</v>
      </c>
      <c r="C17" s="4" t="s">
        <v>48</v>
      </c>
      <c r="D17" s="14">
        <v>4569</v>
      </c>
      <c r="E17" s="14">
        <v>5099</v>
      </c>
      <c r="F17" s="14">
        <v>5769</v>
      </c>
      <c r="G17" s="12">
        <f t="shared" si="5"/>
        <v>15437</v>
      </c>
      <c r="H17" s="10">
        <f t="shared" si="6"/>
        <v>5769</v>
      </c>
      <c r="I17" s="10">
        <f t="shared" si="7"/>
        <v>4569</v>
      </c>
      <c r="J17" s="10">
        <f t="shared" si="8"/>
        <v>9018.6666666666661</v>
      </c>
    </row>
    <row r="18" spans="1:10" x14ac:dyDescent="0.3">
      <c r="B18" s="4">
        <v>4</v>
      </c>
      <c r="C18" s="4" t="s">
        <v>49</v>
      </c>
      <c r="D18" s="14">
        <v>12341</v>
      </c>
      <c r="E18" s="14">
        <v>12365</v>
      </c>
      <c r="F18" s="14">
        <v>13969</v>
      </c>
      <c r="G18" s="12">
        <f t="shared" si="5"/>
        <v>38675</v>
      </c>
      <c r="H18" s="10">
        <f t="shared" si="6"/>
        <v>13969</v>
      </c>
      <c r="I18" s="10">
        <f t="shared" si="7"/>
        <v>12341</v>
      </c>
      <c r="J18" s="10">
        <f t="shared" si="8"/>
        <v>10003</v>
      </c>
    </row>
    <row r="19" spans="1:10" x14ac:dyDescent="0.3">
      <c r="B19" s="4">
        <v>5</v>
      </c>
      <c r="C19" s="4" t="s">
        <v>50</v>
      </c>
      <c r="D19" s="14">
        <v>6344</v>
      </c>
      <c r="E19" s="14">
        <v>7042</v>
      </c>
      <c r="F19" s="14">
        <v>7957</v>
      </c>
      <c r="G19" s="12">
        <f t="shared" si="5"/>
        <v>21343</v>
      </c>
      <c r="H19" s="10">
        <f t="shared" si="6"/>
        <v>7957</v>
      </c>
      <c r="I19" s="10">
        <f t="shared" si="7"/>
        <v>6344</v>
      </c>
      <c r="J19" s="10">
        <f t="shared" si="8"/>
        <v>6143.5</v>
      </c>
    </row>
    <row r="20" spans="1:10" x14ac:dyDescent="0.3">
      <c r="B20" s="4">
        <v>6</v>
      </c>
      <c r="C20" s="4" t="s">
        <v>51</v>
      </c>
      <c r="D20" s="14">
        <v>4525</v>
      </c>
      <c r="E20" s="14">
        <v>5022</v>
      </c>
      <c r="F20" s="14">
        <v>5971</v>
      </c>
      <c r="G20" s="12">
        <f t="shared" si="5"/>
        <v>15518</v>
      </c>
      <c r="H20" s="10">
        <f t="shared" si="6"/>
        <v>5971</v>
      </c>
      <c r="I20" s="10">
        <f t="shared" si="7"/>
        <v>4525</v>
      </c>
      <c r="J20" s="10">
        <f t="shared" si="8"/>
        <v>5172.666666666667</v>
      </c>
    </row>
    <row r="22" spans="1:10" x14ac:dyDescent="0.3">
      <c r="B22" s="2" t="s">
        <v>52</v>
      </c>
      <c r="C22" s="2"/>
      <c r="D22" s="15">
        <f t="shared" ref="D22:J22" si="9">SUM(D15:D21)</f>
        <v>42745</v>
      </c>
      <c r="E22" s="15">
        <f t="shared" si="9"/>
        <v>46140</v>
      </c>
      <c r="F22" s="15">
        <f t="shared" si="9"/>
        <v>51721</v>
      </c>
      <c r="G22" s="15">
        <f t="shared" si="9"/>
        <v>140606</v>
      </c>
      <c r="H22" s="15">
        <f t="shared" si="9"/>
        <v>51721</v>
      </c>
      <c r="I22" s="15">
        <f t="shared" si="9"/>
        <v>42745</v>
      </c>
      <c r="J22" s="15">
        <f t="shared" si="9"/>
        <v>45942.166666666664</v>
      </c>
    </row>
    <row r="24" spans="1:10" ht="29.4" customHeight="1" x14ac:dyDescent="0.3">
      <c r="B24" s="7" t="s">
        <v>53</v>
      </c>
      <c r="C24" s="2"/>
      <c r="D24" s="15">
        <f>SUM(D12+D22)</f>
        <v>72612</v>
      </c>
      <c r="E24" s="15">
        <f t="shared" ref="E24:J24" si="10">SUM(E12+E22)</f>
        <v>79310</v>
      </c>
      <c r="F24" s="15">
        <f t="shared" si="10"/>
        <v>89417</v>
      </c>
      <c r="G24" s="15">
        <f t="shared" si="10"/>
        <v>241339</v>
      </c>
      <c r="H24" s="15">
        <f t="shared" si="10"/>
        <v>89417</v>
      </c>
      <c r="I24" s="15">
        <f t="shared" si="10"/>
        <v>72612</v>
      </c>
      <c r="J24" s="15">
        <f t="shared" si="10"/>
        <v>79519.833333333343</v>
      </c>
    </row>
    <row r="26" spans="1:10" x14ac:dyDescent="0.3">
      <c r="A26" t="s">
        <v>58</v>
      </c>
    </row>
    <row r="27" spans="1:10" x14ac:dyDescent="0.3">
      <c r="B27" s="28" t="s">
        <v>59</v>
      </c>
      <c r="C27" s="28"/>
      <c r="D27" s="28"/>
      <c r="E27" s="28"/>
      <c r="F27" s="28"/>
      <c r="G27" s="28"/>
      <c r="H27" s="28"/>
    </row>
    <row r="29" spans="1:10" x14ac:dyDescent="0.3">
      <c r="B29" s="1"/>
      <c r="C29" s="1" t="s">
        <v>29</v>
      </c>
      <c r="D29" s="1" t="s">
        <v>30</v>
      </c>
      <c r="E29" s="1" t="s">
        <v>31</v>
      </c>
      <c r="F29" s="1" t="s">
        <v>32</v>
      </c>
      <c r="G29" s="1" t="s">
        <v>33</v>
      </c>
      <c r="H29" s="1" t="s">
        <v>60</v>
      </c>
    </row>
    <row r="30" spans="1:10" x14ac:dyDescent="0.3">
      <c r="B30" s="1" t="s">
        <v>61</v>
      </c>
      <c r="C30" s="6">
        <v>500</v>
      </c>
      <c r="D30" s="6">
        <v>750</v>
      </c>
      <c r="E30" s="6">
        <v>800</v>
      </c>
      <c r="F30" s="6">
        <v>700</v>
      </c>
      <c r="G30" s="6">
        <v>654</v>
      </c>
      <c r="H30" s="6">
        <v>700</v>
      </c>
    </row>
    <row r="32" spans="1:10" x14ac:dyDescent="0.3">
      <c r="B32" s="1" t="s">
        <v>62</v>
      </c>
      <c r="C32" s="1"/>
      <c r="D32" s="1"/>
      <c r="E32" s="1"/>
      <c r="F32" s="1"/>
      <c r="G32" s="1"/>
      <c r="H32" s="1"/>
    </row>
    <row r="33" spans="1:9" x14ac:dyDescent="0.3">
      <c r="B33" s="1" t="s">
        <v>63</v>
      </c>
      <c r="C33" s="6">
        <v>10</v>
      </c>
      <c r="D33" s="6">
        <v>15</v>
      </c>
      <c r="E33" s="6">
        <v>15</v>
      </c>
      <c r="F33" s="6">
        <v>12</v>
      </c>
      <c r="G33" s="6">
        <v>12</v>
      </c>
      <c r="H33" s="6">
        <v>11</v>
      </c>
    </row>
    <row r="34" spans="1:9" x14ac:dyDescent="0.3">
      <c r="B34" s="1" t="s">
        <v>64</v>
      </c>
      <c r="C34" s="6">
        <v>50</v>
      </c>
      <c r="D34" s="6">
        <v>60</v>
      </c>
      <c r="E34" s="6">
        <v>54</v>
      </c>
      <c r="F34" s="6">
        <v>55</v>
      </c>
      <c r="G34" s="6">
        <v>54</v>
      </c>
      <c r="H34" s="6">
        <v>56</v>
      </c>
    </row>
    <row r="35" spans="1:9" x14ac:dyDescent="0.3">
      <c r="B35" s="1" t="s">
        <v>65</v>
      </c>
      <c r="C35" s="6">
        <v>300</v>
      </c>
      <c r="D35" s="6">
        <v>250</v>
      </c>
      <c r="E35" s="6">
        <v>300</v>
      </c>
      <c r="F35" s="6">
        <v>300</v>
      </c>
      <c r="G35" s="6">
        <v>200</v>
      </c>
      <c r="H35" s="6">
        <v>200</v>
      </c>
    </row>
    <row r="36" spans="1:9" x14ac:dyDescent="0.3">
      <c r="B36" s="1" t="s">
        <v>66</v>
      </c>
      <c r="C36" s="6">
        <v>40</v>
      </c>
      <c r="D36" s="6">
        <v>40</v>
      </c>
      <c r="E36" s="6">
        <v>40</v>
      </c>
      <c r="F36" s="6">
        <v>40</v>
      </c>
      <c r="G36" s="6">
        <v>40</v>
      </c>
      <c r="H36" s="6">
        <v>40</v>
      </c>
    </row>
    <row r="37" spans="1:9" x14ac:dyDescent="0.3">
      <c r="B37" s="1" t="s">
        <v>67</v>
      </c>
      <c r="C37" s="6">
        <v>10</v>
      </c>
      <c r="D37" s="6">
        <v>15</v>
      </c>
      <c r="E37" s="6">
        <v>14</v>
      </c>
      <c r="F37" s="6">
        <v>15</v>
      </c>
      <c r="G37" s="6">
        <v>20</v>
      </c>
      <c r="H37" s="6">
        <v>31</v>
      </c>
    </row>
    <row r="38" spans="1:9" x14ac:dyDescent="0.3">
      <c r="B38" s="1" t="s">
        <v>68</v>
      </c>
      <c r="C38" s="6">
        <v>120</v>
      </c>
      <c r="D38" s="6">
        <v>150</v>
      </c>
      <c r="E38" s="6">
        <v>130</v>
      </c>
      <c r="F38" s="6">
        <v>200</v>
      </c>
      <c r="G38" s="6">
        <v>150</v>
      </c>
      <c r="H38" s="6">
        <v>190</v>
      </c>
    </row>
    <row r="39" spans="1:9" x14ac:dyDescent="0.3">
      <c r="B39" s="1" t="s">
        <v>69</v>
      </c>
      <c r="C39" s="6">
        <v>50</v>
      </c>
      <c r="D39" s="6">
        <v>60</v>
      </c>
      <c r="E39" s="6">
        <v>65</v>
      </c>
      <c r="F39" s="6">
        <v>70</v>
      </c>
      <c r="G39" s="6">
        <v>65</v>
      </c>
      <c r="H39" s="6">
        <v>85</v>
      </c>
    </row>
    <row r="40" spans="1:9" x14ac:dyDescent="0.3">
      <c r="B40" s="1" t="s">
        <v>70</v>
      </c>
      <c r="C40" s="6">
        <v>145</v>
      </c>
      <c r="D40" s="6">
        <v>145</v>
      </c>
      <c r="E40" s="6">
        <v>145</v>
      </c>
      <c r="F40" s="6">
        <v>145</v>
      </c>
      <c r="G40" s="6">
        <v>100</v>
      </c>
      <c r="H40" s="6">
        <v>145</v>
      </c>
    </row>
    <row r="42" spans="1:9" x14ac:dyDescent="0.3">
      <c r="B42" s="1" t="s">
        <v>71</v>
      </c>
      <c r="C42" s="9">
        <f t="shared" ref="C42:H42" si="11">SUM(C33:C41)</f>
        <v>725</v>
      </c>
      <c r="D42" s="9">
        <f t="shared" si="11"/>
        <v>735</v>
      </c>
      <c r="E42" s="9">
        <f t="shared" si="11"/>
        <v>763</v>
      </c>
      <c r="F42" s="9">
        <f t="shared" si="11"/>
        <v>837</v>
      </c>
      <c r="G42" s="9">
        <f t="shared" si="11"/>
        <v>641</v>
      </c>
      <c r="H42" s="9">
        <f t="shared" si="11"/>
        <v>758</v>
      </c>
    </row>
    <row r="44" spans="1:9" x14ac:dyDescent="0.3">
      <c r="B44" s="1" t="s">
        <v>72</v>
      </c>
      <c r="C44" s="9">
        <f>(C30-C42)</f>
        <v>-225</v>
      </c>
      <c r="D44" s="9">
        <f t="shared" ref="D44:H44" si="12">(D30-D42)</f>
        <v>15</v>
      </c>
      <c r="E44" s="9">
        <f t="shared" si="12"/>
        <v>37</v>
      </c>
      <c r="F44" s="9">
        <f t="shared" si="12"/>
        <v>-137</v>
      </c>
      <c r="G44" s="9">
        <f t="shared" si="12"/>
        <v>13</v>
      </c>
      <c r="H44" s="9">
        <f t="shared" si="12"/>
        <v>-58</v>
      </c>
    </row>
    <row r="46" spans="1:9" ht="15" thickBot="1" x14ac:dyDescent="0.35">
      <c r="A46" t="s">
        <v>73</v>
      </c>
    </row>
    <row r="47" spans="1:9" ht="17.399999999999999" customHeight="1" x14ac:dyDescent="0.3">
      <c r="B47" s="30" t="s">
        <v>75</v>
      </c>
      <c r="C47" s="31"/>
      <c r="D47" s="31"/>
      <c r="E47" s="31"/>
      <c r="F47" s="31"/>
      <c r="G47" s="31"/>
      <c r="H47" s="31"/>
      <c r="I47" s="32"/>
    </row>
    <row r="48" spans="1:9" ht="14.4" customHeight="1" thickBot="1" x14ac:dyDescent="0.35">
      <c r="B48" s="33" t="s">
        <v>74</v>
      </c>
      <c r="C48" s="34"/>
      <c r="D48" s="34"/>
      <c r="E48" s="34"/>
      <c r="F48" s="34"/>
      <c r="G48" s="34"/>
      <c r="H48" s="34"/>
      <c r="I48" s="35"/>
    </row>
    <row r="49" spans="1:9" ht="15" thickBot="1" x14ac:dyDescent="0.35">
      <c r="H49" s="8"/>
    </row>
    <row r="50" spans="1:9" x14ac:dyDescent="0.3">
      <c r="B50" s="16" t="s">
        <v>76</v>
      </c>
      <c r="C50" s="17" t="s">
        <v>77</v>
      </c>
      <c r="D50" s="17" t="s">
        <v>78</v>
      </c>
      <c r="E50" s="17" t="s">
        <v>79</v>
      </c>
      <c r="F50" s="17" t="s">
        <v>80</v>
      </c>
      <c r="G50" s="21" t="s">
        <v>81</v>
      </c>
      <c r="H50" s="17" t="s">
        <v>82</v>
      </c>
      <c r="I50" s="22" t="s">
        <v>83</v>
      </c>
    </row>
    <row r="51" spans="1:9" x14ac:dyDescent="0.3">
      <c r="B51" s="18">
        <v>1</v>
      </c>
      <c r="C51" s="1" t="s">
        <v>84</v>
      </c>
      <c r="D51" s="6">
        <v>853</v>
      </c>
      <c r="E51" s="24">
        <v>0.1</v>
      </c>
      <c r="F51" s="24">
        <v>0.09</v>
      </c>
      <c r="G51" s="26">
        <f>(D51*E51)</f>
        <v>85.300000000000011</v>
      </c>
      <c r="H51" s="9">
        <f>D51*F51</f>
        <v>76.77</v>
      </c>
      <c r="I51" s="27">
        <f>D51+H51-G51</f>
        <v>844.47</v>
      </c>
    </row>
    <row r="52" spans="1:9" x14ac:dyDescent="0.3">
      <c r="B52" s="18">
        <v>2</v>
      </c>
      <c r="C52" s="1" t="s">
        <v>85</v>
      </c>
      <c r="D52" s="6">
        <v>951</v>
      </c>
      <c r="E52" s="24">
        <v>9.9900000000000003E-2</v>
      </c>
      <c r="F52" s="24">
        <v>0.08</v>
      </c>
      <c r="G52" s="26">
        <f t="shared" ref="G52:G58" si="13">(D52*E52)</f>
        <v>95.004900000000006</v>
      </c>
      <c r="H52" s="9">
        <f t="shared" ref="H52:H58" si="14">D52*F52</f>
        <v>76.08</v>
      </c>
      <c r="I52" s="27">
        <f t="shared" ref="I52:I58" si="15">D52+H52-G52</f>
        <v>932.07509999999991</v>
      </c>
    </row>
    <row r="53" spans="1:9" x14ac:dyDescent="0.3">
      <c r="B53" s="18">
        <v>3</v>
      </c>
      <c r="C53" s="1" t="s">
        <v>86</v>
      </c>
      <c r="D53" s="6">
        <v>456</v>
      </c>
      <c r="E53" s="24">
        <v>8.6400000000000005E-2</v>
      </c>
      <c r="F53" s="24">
        <v>0.06</v>
      </c>
      <c r="G53" s="26">
        <f t="shared" si="13"/>
        <v>39.398400000000002</v>
      </c>
      <c r="H53" s="9">
        <f t="shared" si="14"/>
        <v>27.36</v>
      </c>
      <c r="I53" s="27">
        <f t="shared" si="15"/>
        <v>443.96160000000003</v>
      </c>
    </row>
    <row r="54" spans="1:9" x14ac:dyDescent="0.3">
      <c r="B54" s="18">
        <v>4</v>
      </c>
      <c r="C54" s="1" t="s">
        <v>87</v>
      </c>
      <c r="D54" s="6">
        <v>500</v>
      </c>
      <c r="E54" s="24">
        <v>8.5000000000000006E-2</v>
      </c>
      <c r="F54" s="24">
        <v>0.06</v>
      </c>
      <c r="G54" s="26">
        <f t="shared" si="13"/>
        <v>42.5</v>
      </c>
      <c r="H54" s="9">
        <f t="shared" si="14"/>
        <v>30</v>
      </c>
      <c r="I54" s="27">
        <f t="shared" si="15"/>
        <v>487.5</v>
      </c>
    </row>
    <row r="55" spans="1:9" x14ac:dyDescent="0.3">
      <c r="B55" s="18">
        <v>5</v>
      </c>
      <c r="C55" s="1" t="s">
        <v>88</v>
      </c>
      <c r="D55" s="6">
        <v>850</v>
      </c>
      <c r="E55" s="24">
        <v>8.9899999999999994E-2</v>
      </c>
      <c r="F55" s="24">
        <v>7.0000000000000007E-2</v>
      </c>
      <c r="G55" s="26">
        <f t="shared" si="13"/>
        <v>76.414999999999992</v>
      </c>
      <c r="H55" s="9">
        <f t="shared" si="14"/>
        <v>59.500000000000007</v>
      </c>
      <c r="I55" s="27">
        <f t="shared" si="15"/>
        <v>833.08500000000004</v>
      </c>
    </row>
    <row r="56" spans="1:9" x14ac:dyDescent="0.3">
      <c r="B56" s="18">
        <v>6</v>
      </c>
      <c r="C56" s="1" t="s">
        <v>89</v>
      </c>
      <c r="D56" s="6">
        <v>459</v>
      </c>
      <c r="E56" s="24">
        <v>6.25E-2</v>
      </c>
      <c r="F56" s="24">
        <v>0.05</v>
      </c>
      <c r="G56" s="26">
        <f t="shared" si="13"/>
        <v>28.6875</v>
      </c>
      <c r="H56" s="9">
        <f t="shared" si="14"/>
        <v>22.950000000000003</v>
      </c>
      <c r="I56" s="27">
        <f t="shared" si="15"/>
        <v>453.26249999999999</v>
      </c>
    </row>
    <row r="57" spans="1:9" x14ac:dyDescent="0.3">
      <c r="B57" s="18">
        <v>7</v>
      </c>
      <c r="C57" s="1" t="s">
        <v>90</v>
      </c>
      <c r="D57" s="6">
        <v>478</v>
      </c>
      <c r="E57" s="24">
        <v>7.1199999999999999E-2</v>
      </c>
      <c r="F57" s="24">
        <v>0.05</v>
      </c>
      <c r="G57" s="26">
        <f t="shared" si="13"/>
        <v>34.0336</v>
      </c>
      <c r="H57" s="9">
        <f t="shared" si="14"/>
        <v>23.900000000000002</v>
      </c>
      <c r="I57" s="27">
        <f t="shared" si="15"/>
        <v>467.8664</v>
      </c>
    </row>
    <row r="58" spans="1:9" ht="15" thickBot="1" x14ac:dyDescent="0.35">
      <c r="B58" s="19">
        <v>8</v>
      </c>
      <c r="C58" s="20" t="s">
        <v>91</v>
      </c>
      <c r="D58" s="23">
        <v>658</v>
      </c>
      <c r="E58" s="25">
        <v>5.9900000000000002E-2</v>
      </c>
      <c r="F58" s="25">
        <v>0.04</v>
      </c>
      <c r="G58" s="26">
        <f t="shared" si="13"/>
        <v>39.414200000000001</v>
      </c>
      <c r="H58" s="9">
        <f t="shared" si="14"/>
        <v>26.32</v>
      </c>
      <c r="I58" s="27">
        <f t="shared" si="15"/>
        <v>644.9058</v>
      </c>
    </row>
    <row r="60" spans="1:9" x14ac:dyDescent="0.3">
      <c r="A60" t="s">
        <v>92</v>
      </c>
    </row>
    <row r="61" spans="1:9" x14ac:dyDescent="0.3">
      <c r="B61" s="37" t="s">
        <v>93</v>
      </c>
      <c r="C61" s="38">
        <v>2.94</v>
      </c>
    </row>
    <row r="62" spans="1:9" x14ac:dyDescent="0.3">
      <c r="B62" s="29" t="s">
        <v>94</v>
      </c>
      <c r="C62" s="29"/>
      <c r="D62" s="29"/>
      <c r="E62" s="29"/>
      <c r="F62" s="29"/>
    </row>
    <row r="63" spans="1:9" x14ac:dyDescent="0.3">
      <c r="B63" s="1" t="s">
        <v>0</v>
      </c>
      <c r="C63" s="1" t="s">
        <v>95</v>
      </c>
      <c r="D63" s="1" t="s">
        <v>96</v>
      </c>
      <c r="E63" s="1" t="s">
        <v>97</v>
      </c>
      <c r="F63" s="1" t="s">
        <v>98</v>
      </c>
    </row>
    <row r="64" spans="1:9" x14ac:dyDescent="0.3">
      <c r="B64" s="1" t="s">
        <v>99</v>
      </c>
      <c r="C64" s="1">
        <v>500</v>
      </c>
      <c r="D64" s="6">
        <v>0.15</v>
      </c>
      <c r="E64" s="9">
        <f>C64*D64</f>
        <v>75</v>
      </c>
      <c r="F64" s="1">
        <f>E64*C61</f>
        <v>220.5</v>
      </c>
    </row>
    <row r="65" spans="1:7" x14ac:dyDescent="0.3">
      <c r="B65" s="1" t="s">
        <v>100</v>
      </c>
      <c r="C65" s="1">
        <v>750</v>
      </c>
      <c r="D65" s="6">
        <v>0.15</v>
      </c>
      <c r="E65" s="9">
        <f t="shared" ref="E65:E70" si="16">C65*D65</f>
        <v>112.5</v>
      </c>
      <c r="F65" s="1">
        <f>E65*C61</f>
        <v>330.75</v>
      </c>
    </row>
    <row r="66" spans="1:7" x14ac:dyDescent="0.3">
      <c r="B66" s="1" t="s">
        <v>101</v>
      </c>
      <c r="C66" s="1">
        <v>250</v>
      </c>
      <c r="D66" s="6">
        <v>10</v>
      </c>
      <c r="E66" s="9">
        <f t="shared" si="16"/>
        <v>2500</v>
      </c>
      <c r="F66" s="1">
        <f>E66*C61</f>
        <v>7350</v>
      </c>
    </row>
    <row r="67" spans="1:7" x14ac:dyDescent="0.3">
      <c r="B67" s="1" t="s">
        <v>102</v>
      </c>
      <c r="C67" s="1">
        <v>310</v>
      </c>
      <c r="D67" s="6">
        <v>0.5</v>
      </c>
      <c r="E67" s="9">
        <f t="shared" si="16"/>
        <v>155</v>
      </c>
      <c r="F67" s="1">
        <f>E67*C61</f>
        <v>455.7</v>
      </c>
    </row>
    <row r="68" spans="1:7" x14ac:dyDescent="0.3">
      <c r="B68" s="1" t="s">
        <v>103</v>
      </c>
      <c r="C68" s="1">
        <v>500</v>
      </c>
      <c r="D68" s="6">
        <v>0.1</v>
      </c>
      <c r="E68" s="9">
        <f t="shared" si="16"/>
        <v>50</v>
      </c>
      <c r="F68" s="1">
        <f>E68*C61</f>
        <v>147</v>
      </c>
    </row>
    <row r="69" spans="1:7" x14ac:dyDescent="0.3">
      <c r="B69" s="1" t="s">
        <v>104</v>
      </c>
      <c r="C69" s="1">
        <v>1500</v>
      </c>
      <c r="D69" s="6">
        <v>2.5</v>
      </c>
      <c r="E69" s="9">
        <f t="shared" si="16"/>
        <v>3750</v>
      </c>
      <c r="F69" s="1">
        <f>E69*C61</f>
        <v>11025</v>
      </c>
    </row>
    <row r="70" spans="1:7" x14ac:dyDescent="0.3">
      <c r="B70" s="1" t="s">
        <v>105</v>
      </c>
      <c r="C70" s="1">
        <v>190</v>
      </c>
      <c r="D70" s="6">
        <v>6</v>
      </c>
      <c r="E70" s="9">
        <f t="shared" si="16"/>
        <v>1140</v>
      </c>
      <c r="F70" s="1">
        <f>E70*C61</f>
        <v>3351.6</v>
      </c>
    </row>
    <row r="72" spans="1:7" x14ac:dyDescent="0.3">
      <c r="A72" t="s">
        <v>106</v>
      </c>
    </row>
    <row r="73" spans="1:7" x14ac:dyDescent="0.3">
      <c r="B73" t="s">
        <v>107</v>
      </c>
      <c r="C73" t="s">
        <v>61</v>
      </c>
      <c r="D73" t="s">
        <v>108</v>
      </c>
      <c r="E73" t="s">
        <v>109</v>
      </c>
    </row>
    <row r="74" spans="1:7" x14ac:dyDescent="0.3">
      <c r="B74" t="s">
        <v>110</v>
      </c>
      <c r="C74" s="36">
        <v>900</v>
      </c>
      <c r="D74">
        <f>IF(C74&lt;1000,C74*$G$75,C74*$G$76)</f>
        <v>360</v>
      </c>
      <c r="E74" s="40">
        <f>C74+D74</f>
        <v>1260</v>
      </c>
    </row>
    <row r="75" spans="1:7" x14ac:dyDescent="0.3">
      <c r="B75" t="s">
        <v>111</v>
      </c>
      <c r="C75" s="36">
        <v>1200</v>
      </c>
      <c r="D75">
        <f t="shared" ref="D75:D81" si="17">IF(C75&lt;1000,C75*$G$75,C75*$G$76)</f>
        <v>360</v>
      </c>
      <c r="E75" s="40">
        <f t="shared" ref="E75:E81" si="18">C75+D75</f>
        <v>1560</v>
      </c>
      <c r="F75" t="s">
        <v>118</v>
      </c>
      <c r="G75" s="39">
        <v>0.4</v>
      </c>
    </row>
    <row r="76" spans="1:7" x14ac:dyDescent="0.3">
      <c r="B76" t="s">
        <v>112</v>
      </c>
      <c r="C76" s="36">
        <v>1500</v>
      </c>
      <c r="D76">
        <f t="shared" si="17"/>
        <v>450</v>
      </c>
      <c r="E76" s="40">
        <f t="shared" si="18"/>
        <v>1950</v>
      </c>
      <c r="F76" t="s">
        <v>119</v>
      </c>
      <c r="G76" s="39">
        <v>0.3</v>
      </c>
    </row>
    <row r="77" spans="1:7" x14ac:dyDescent="0.3">
      <c r="B77" t="s">
        <v>113</v>
      </c>
      <c r="C77" s="36">
        <v>2000</v>
      </c>
      <c r="D77">
        <f t="shared" si="17"/>
        <v>600</v>
      </c>
      <c r="E77" s="40">
        <f t="shared" si="18"/>
        <v>2600</v>
      </c>
    </row>
    <row r="78" spans="1:7" x14ac:dyDescent="0.3">
      <c r="B78" t="s">
        <v>114</v>
      </c>
      <c r="C78" s="36">
        <v>1400</v>
      </c>
      <c r="D78">
        <f t="shared" si="17"/>
        <v>420</v>
      </c>
      <c r="E78" s="40">
        <f t="shared" si="18"/>
        <v>1820</v>
      </c>
    </row>
    <row r="79" spans="1:7" x14ac:dyDescent="0.3">
      <c r="B79" t="s">
        <v>115</v>
      </c>
      <c r="C79" s="36">
        <v>990</v>
      </c>
      <c r="D79">
        <f t="shared" si="17"/>
        <v>396</v>
      </c>
      <c r="E79" s="40">
        <f t="shared" si="18"/>
        <v>1386</v>
      </c>
    </row>
    <row r="80" spans="1:7" x14ac:dyDescent="0.3">
      <c r="B80" t="s">
        <v>116</v>
      </c>
      <c r="C80" s="36">
        <v>854</v>
      </c>
      <c r="D80">
        <f t="shared" si="17"/>
        <v>341.6</v>
      </c>
      <c r="E80" s="40">
        <f t="shared" si="18"/>
        <v>1195.5999999999999</v>
      </c>
    </row>
    <row r="81" spans="2:5" x14ac:dyDescent="0.3">
      <c r="B81" t="s">
        <v>117</v>
      </c>
      <c r="C81" s="36">
        <v>1100</v>
      </c>
      <c r="D81">
        <f t="shared" si="17"/>
        <v>330</v>
      </c>
      <c r="E81" s="40">
        <f t="shared" si="18"/>
        <v>1430</v>
      </c>
    </row>
  </sheetData>
  <mergeCells count="5">
    <mergeCell ref="B27:H27"/>
    <mergeCell ref="B2:J2"/>
    <mergeCell ref="B47:I47"/>
    <mergeCell ref="B48:I48"/>
    <mergeCell ref="B62:F6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Exercicios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 Candido</dc:creator>
  <cp:lastModifiedBy>Kaio Candido</cp:lastModifiedBy>
  <cp:lastPrinted>2024-04-18T13:23:32Z</cp:lastPrinted>
  <dcterms:created xsi:type="dcterms:W3CDTF">2024-04-18T10:41:43Z</dcterms:created>
  <dcterms:modified xsi:type="dcterms:W3CDTF">2024-04-18T14:48:01Z</dcterms:modified>
</cp:coreProperties>
</file>