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장 및 글자수" sheetId="1" r:id="rId4"/>
    <sheet state="visible" name="ANOVA_sms_reply_mean" sheetId="2" r:id="rId5"/>
    <sheet state="visible" name="ANOVA_sms_reply_sum" sheetId="3" r:id="rId6"/>
    <sheet state="visible" name="mean" sheetId="4" r:id="rId7"/>
    <sheet state="visible" name="총계" sheetId="5" r:id="rId8"/>
    <sheet state="visible" name="P013" sheetId="6" r:id="rId9"/>
    <sheet state="visible" name="P014" sheetId="7" r:id="rId10"/>
    <sheet state="visible" name="P015" sheetId="8" r:id="rId11"/>
    <sheet state="visible" name="P016" sheetId="9" r:id="rId12"/>
    <sheet state="visible" name="P017" sheetId="10" r:id="rId13"/>
    <sheet state="visible" name="P018" sheetId="11" r:id="rId14"/>
    <sheet state="visible" name="P019" sheetId="12" r:id="rId15"/>
    <sheet state="visible" name="P020" sheetId="13" r:id="rId16"/>
    <sheet state="visible" name="P021" sheetId="14" r:id="rId17"/>
  </sheets>
  <definedNames/>
  <calcPr/>
</workbook>
</file>

<file path=xl/sharedStrings.xml><?xml version="1.0" encoding="utf-8"?>
<sst xmlns="http://schemas.openxmlformats.org/spreadsheetml/2006/main" count="14812" uniqueCount="2524">
  <si>
    <t>A 그룹 단어</t>
  </si>
  <si>
    <t>shift</t>
  </si>
  <si>
    <t>특수문자</t>
  </si>
  <si>
    <t>13 (60자)</t>
  </si>
  <si>
    <t>Alright, then I'll meet you at KAIST xxx at x:xx pm on x/xx.</t>
  </si>
  <si>
    <t>, :, /</t>
  </si>
  <si>
    <t>14 (55자) (1~4 trial)</t>
  </si>
  <si>
    <t>Alright, I'll meet you at KAIST E15 at 7:20 pm on 9/20.</t>
  </si>
  <si>
    <t>14 (60자) (5~9 trial)</t>
  </si>
  <si>
    <t>Alright, then I'll meet you at KAIST E15 at 7:20 pm on 9/20.</t>
  </si>
  <si>
    <t>15 (60자)</t>
  </si>
  <si>
    <t>16 (60자)</t>
  </si>
  <si>
    <t>16 (61자) (trial 3)</t>
  </si>
  <si>
    <t>Alright, I'll meet you at KAIST E15 at 10:20 pm on 9/20.</t>
  </si>
  <si>
    <t>17 (60자)</t>
  </si>
  <si>
    <t>18 (60자)</t>
  </si>
  <si>
    <t>19 (60자)</t>
  </si>
  <si>
    <t>20 (60자)</t>
  </si>
  <si>
    <t>21 (60자)</t>
  </si>
  <si>
    <t>average_intercharacter_time_0</t>
  </si>
  <si>
    <t>average_intercharacter_time_0.03</t>
  </si>
  <si>
    <t>average_intercharacter_time_0.09</t>
  </si>
  <si>
    <t>std_intercharacter_time_0</t>
  </si>
  <si>
    <t>std_intercharacter_time_0.03</t>
  </si>
  <si>
    <t>std_intercharacter_time_0.09</t>
  </si>
  <si>
    <t>median_intercharacter_time_0</t>
  </si>
  <si>
    <t>median_intercharacter_time_0.03</t>
  </si>
  <si>
    <t>median_intercharacter_time_0.09</t>
  </si>
  <si>
    <t>min_intercharacter_time_0</t>
  </si>
  <si>
    <t>min_intercharacter_time_0.03</t>
  </si>
  <si>
    <t>min_intercharacter_time_0.09</t>
  </si>
  <si>
    <t>max_intercharacter_time_0</t>
  </si>
  <si>
    <t>max_intercharacter_time_0.03</t>
  </si>
  <si>
    <t>max_intercharacter_time_0.09</t>
  </si>
  <si>
    <t>total_time_0</t>
  </si>
  <si>
    <t>total_time_0.03</t>
  </si>
  <si>
    <t>total_time_0.09</t>
  </si>
  <si>
    <t>total_count_0</t>
  </si>
  <si>
    <t>total_count_0.03</t>
  </si>
  <si>
    <t>total_count_0.09</t>
  </si>
  <si>
    <t>IS_0</t>
  </si>
  <si>
    <t>IS_0.03</t>
  </si>
  <si>
    <t>IS_0.09</t>
  </si>
  <si>
    <t>backspace_0</t>
  </si>
  <si>
    <t>backspace_0.03</t>
  </si>
  <si>
    <t>backspace_0.09</t>
  </si>
  <si>
    <t>C_0</t>
  </si>
  <si>
    <t>C_0.03</t>
  </si>
  <si>
    <t>C_0.09</t>
  </si>
  <si>
    <t>IF_0</t>
  </si>
  <si>
    <t>IF_0.03</t>
  </si>
  <si>
    <t>IF_0.09</t>
  </si>
  <si>
    <t>INF_0</t>
  </si>
  <si>
    <t>INF_0.03</t>
  </si>
  <si>
    <t>INF_0.09</t>
  </si>
  <si>
    <t>Shift_0</t>
  </si>
  <si>
    <t>Shift_0.03</t>
  </si>
  <si>
    <t>Shift_0.09</t>
  </si>
  <si>
    <t>ISø_0</t>
  </si>
  <si>
    <t>ISø_0.03</t>
  </si>
  <si>
    <t>ISø_0.09</t>
  </si>
  <si>
    <t>T_0</t>
  </si>
  <si>
    <t>T_0.03</t>
  </si>
  <si>
    <t>T_0.09</t>
  </si>
  <si>
    <t>WPS_0</t>
  </si>
  <si>
    <t>WPS_0.03</t>
  </si>
  <si>
    <t>WPS_0.09</t>
  </si>
  <si>
    <t>WPM_0</t>
  </si>
  <si>
    <t>WPM_0.03</t>
  </si>
  <si>
    <t>WPM_0.09</t>
  </si>
  <si>
    <t>AdjWPS_0</t>
  </si>
  <si>
    <t>AdjWPS_0.03</t>
  </si>
  <si>
    <t>AdjWPS_0.09</t>
  </si>
  <si>
    <t>AdjWPM_0</t>
  </si>
  <si>
    <t>AdjWPM_0.03</t>
  </si>
  <si>
    <t>AdjWPM_0.09</t>
  </si>
  <si>
    <t>CPS_0</t>
  </si>
  <si>
    <t>CPS_0.03</t>
  </si>
  <si>
    <t>CPS_0.09</t>
  </si>
  <si>
    <t>KSPS_0</t>
  </si>
  <si>
    <t>KSPS_0.03</t>
  </si>
  <si>
    <t>KSPS_0.09</t>
  </si>
  <si>
    <t>GPS_0</t>
  </si>
  <si>
    <t>GPS_0.03</t>
  </si>
  <si>
    <t>GPS_0.09</t>
  </si>
  <si>
    <t>KSPC_0</t>
  </si>
  <si>
    <t>KSPC_0.03</t>
  </si>
  <si>
    <t>KSPC_0.09</t>
  </si>
  <si>
    <t>GPC_0</t>
  </si>
  <si>
    <t>GPC_0.03</t>
  </si>
  <si>
    <t>GPC_0.09</t>
  </si>
  <si>
    <t>MSD_0</t>
  </si>
  <si>
    <t>MSD_0.03</t>
  </si>
  <si>
    <t>MSD_0.09</t>
  </si>
  <si>
    <t>COER_0</t>
  </si>
  <si>
    <t>COER_0.03</t>
  </si>
  <si>
    <t>COER_0.09</t>
  </si>
  <si>
    <t>UER_0</t>
  </si>
  <si>
    <t>UER_0.03</t>
  </si>
  <si>
    <t>UER_0.09</t>
  </si>
  <si>
    <t>TER_0</t>
  </si>
  <si>
    <t>TER_0.03</t>
  </si>
  <si>
    <t>TER_0.09</t>
  </si>
  <si>
    <t>CE_0</t>
  </si>
  <si>
    <t>CE_0.03</t>
  </si>
  <si>
    <t>CE_0.09</t>
  </si>
  <si>
    <t>PC_0</t>
  </si>
  <si>
    <t>PC_0.03</t>
  </si>
  <si>
    <t>PC_0.09</t>
  </si>
  <si>
    <t>UB_0</t>
  </si>
  <si>
    <t>UB_0.03</t>
  </si>
  <si>
    <t>UB_0.09</t>
  </si>
  <si>
    <t>WB_0</t>
  </si>
  <si>
    <t>WB_0.03</t>
  </si>
  <si>
    <t>WB_0.09</t>
  </si>
  <si>
    <t>CPC_0</t>
  </si>
  <si>
    <t>CPC_0.03</t>
  </si>
  <si>
    <t>CPC_0.09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</si>
  <si>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</si>
  <si>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</si>
  <si>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</si>
  <si>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</si>
  <si>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</si>
  <si>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</si>
  <si>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</si>
  <si>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</si>
  <si>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</si>
  <si>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0도</t>
  </si>
  <si>
    <t>participant</t>
  </si>
  <si>
    <t>_x0008_Trial 1</t>
  </si>
  <si>
    <t>Trial 2</t>
  </si>
  <si>
    <t>Trial 3</t>
  </si>
  <si>
    <t>mean</t>
  </si>
  <si>
    <t>median</t>
  </si>
  <si>
    <t>min</t>
  </si>
  <si>
    <t>max</t>
  </si>
  <si>
    <t>std</t>
  </si>
  <si>
    <t>cv</t>
  </si>
  <si>
    <t>sum</t>
  </si>
  <si>
    <t>Trial 4</t>
  </si>
  <si>
    <t>Trial 5</t>
  </si>
  <si>
    <t>Trial 6</t>
  </si>
  <si>
    <t>Trial 7</t>
  </si>
  <si>
    <t>Trial 8</t>
  </si>
  <si>
    <t>Trial 9</t>
  </si>
  <si>
    <t>average_intercharacter_time</t>
  </si>
  <si>
    <t>std intercharacter time</t>
  </si>
  <si>
    <t>median_intercharacter_time</t>
  </si>
  <si>
    <t>min_intercharacter_time</t>
  </si>
  <si>
    <t>max_intercharacter_time</t>
  </si>
  <si>
    <t>total_time_(S)</t>
  </si>
  <si>
    <t>total_count</t>
  </si>
  <si>
    <t>IS_(C+IF+INF+F)</t>
  </si>
  <si>
    <t>backspace_(F)</t>
  </si>
  <si>
    <t>C</t>
  </si>
  <si>
    <t>IF</t>
  </si>
  <si>
    <t>INF</t>
  </si>
  <si>
    <t>Shift</t>
  </si>
  <si>
    <t>ISø_(IS+Shift)</t>
  </si>
  <si>
    <t>T_(total_count-F)</t>
  </si>
  <si>
    <t>WPS</t>
  </si>
  <si>
    <t>WPM</t>
  </si>
  <si>
    <t>AdjWPS</t>
  </si>
  <si>
    <t>AdjWPM</t>
  </si>
  <si>
    <t>CPS</t>
  </si>
  <si>
    <t>KSPS</t>
  </si>
  <si>
    <t>GPS</t>
  </si>
  <si>
    <t>KSPC</t>
  </si>
  <si>
    <t>GPC</t>
  </si>
  <si>
    <t>MSD</t>
  </si>
  <si>
    <t>Corrected_error_rates</t>
  </si>
  <si>
    <t>Uncorrected_error_rates</t>
  </si>
  <si>
    <t>Total_error_rates</t>
  </si>
  <si>
    <t>Correction_efficiency</t>
  </si>
  <si>
    <t>Participant_conscientiousness</t>
  </si>
  <si>
    <t>Utilized_bandwidth</t>
  </si>
  <si>
    <t>Wasted_bandwidth</t>
  </si>
  <si>
    <t>Cost_per_correction</t>
  </si>
  <si>
    <t>average intercharacter time</t>
  </si>
  <si>
    <t>median intercharacter time</t>
  </si>
  <si>
    <t>min intercharacter time</t>
  </si>
  <si>
    <t>max intercharacter time</t>
  </si>
  <si>
    <t>total_time (S)</t>
  </si>
  <si>
    <t>IS (C+IF+INF+F)</t>
  </si>
  <si>
    <t>backspace (F)</t>
  </si>
  <si>
    <t>ISø (IS+S)</t>
  </si>
  <si>
    <t>T (total_count-F)</t>
  </si>
  <si>
    <t>COER</t>
  </si>
  <si>
    <t>UER</t>
  </si>
  <si>
    <t>TER</t>
  </si>
  <si>
    <t>CE</t>
  </si>
  <si>
    <t>PC</t>
  </si>
  <si>
    <t>UB</t>
  </si>
  <si>
    <t>WB</t>
  </si>
  <si>
    <t>CPC</t>
  </si>
  <si>
    <t>총 걸린 시간</t>
  </si>
  <si>
    <t>count</t>
  </si>
  <si>
    <t>backspace count</t>
  </si>
  <si>
    <t>count/backspace count</t>
  </si>
  <si>
    <t>backspace 포함 오타율</t>
  </si>
  <si>
    <t>오타율</t>
  </si>
  <si>
    <t>타이핑 속도</t>
  </si>
  <si>
    <t>영타</t>
  </si>
  <si>
    <t>Trial 1</t>
  </si>
  <si>
    <t>Alphabet</t>
  </si>
  <si>
    <t>Time_taken</t>
  </si>
  <si>
    <t>offsetTimestamp</t>
  </si>
  <si>
    <t>Timestamp</t>
  </si>
  <si>
    <t>A'</t>
  </si>
  <si>
    <t>2021-08-22T05:05:53.000Z</t>
  </si>
  <si>
    <t>2021-08-22T05:15:39.000Z</t>
  </si>
  <si>
    <t>2021-08-22T05:22:03.000Z</t>
  </si>
  <si>
    <t>2021-08-22T07:10:05.000Z</t>
  </si>
  <si>
    <t>2021-08-22T07:18:40.000Z</t>
  </si>
  <si>
    <t>2021-08-22T07:29:37.000Z</t>
  </si>
  <si>
    <t>2021-08-22T08:52:29.000Z</t>
  </si>
  <si>
    <t>2021-08-22T09:04:58.000Z</t>
  </si>
  <si>
    <t>2021-08-22T09:12:44.000Z</t>
  </si>
  <si>
    <t>l'</t>
  </si>
  <si>
    <t>r'</t>
  </si>
  <si>
    <t>2021-08-22T05:15:40.000Z</t>
  </si>
  <si>
    <t>e'</t>
  </si>
  <si>
    <t>2021-08-22T05:22:04.000Z</t>
  </si>
  <si>
    <t>2021-08-22T07:10:06.000Z</t>
  </si>
  <si>
    <t>i'</t>
  </si>
  <si>
    <t>2021-08-22T09:12:45.000Z</t>
  </si>
  <si>
    <t>g'</t>
  </si>
  <si>
    <t>f'</t>
  </si>
  <si>
    <t>2021-08-22T07:18:41.000Z</t>
  </si>
  <si>
    <t>2021-08-22T07:29:38.000Z</t>
  </si>
  <si>
    <t>h'</t>
  </si>
  <si>
    <t>2021-08-22T09:04:59.000Z</t>
  </si>
  <si>
    <t>t'</t>
  </si>
  <si>
    <t>2021-08-22T05:05:54.000Z</t>
  </si>
  <si>
    <t>2021-08-22T05:15:41.000Z</t>
  </si>
  <si>
    <t>2021-08-22T08:52:30.000Z</t>
  </si>
  <si>
    <t>,'</t>
  </si>
  <si>
    <t>2021-08-22T05:22:05.000Z</t>
  </si>
  <si>
    <t>2021-08-22T07:10:08.000Z</t>
  </si>
  <si>
    <t>2021-08-22T07:18:42.000Z</t>
  </si>
  <si>
    <t>2021-08-22T07:29:39.000Z</t>
  </si>
  <si>
    <t>2021-08-22T09:12:46.000Z</t>
  </si>
  <si>
    <t xml:space="preserve"> '</t>
  </si>
  <si>
    <t>2021-08-22T05:05:55.000Z</t>
  </si>
  <si>
    <t>I'</t>
  </si>
  <si>
    <t>2021-08-22T07:18:43.000Z</t>
  </si>
  <si>
    <t>2021-08-22T07:29:40.000Z</t>
  </si>
  <si>
    <t>2021-08-22T09:05:00.000Z</t>
  </si>
  <si>
    <t>2021-08-22T05:15:42.000Z</t>
  </si>
  <si>
    <t>2021-08-22T07:10:09.000Z</t>
  </si>
  <si>
    <t>''</t>
  </si>
  <si>
    <t>2021-08-22T07:18:44.000Z</t>
  </si>
  <si>
    <t>2021-08-22T08:52:31.000Z</t>
  </si>
  <si>
    <t>2021-08-22T07:18:45.000Z</t>
  </si>
  <si>
    <t>2021-08-22T07:29:41.000Z</t>
  </si>
  <si>
    <t>n'</t>
  </si>
  <si>
    <t>2021-08-22T05:22:06.000Z</t>
  </si>
  <si>
    <t>m'</t>
  </si>
  <si>
    <t>b'</t>
  </si>
  <si>
    <t>2021-08-22T08:52:32.000Z</t>
  </si>
  <si>
    <t>2021-08-22T09:12:47.000Z</t>
  </si>
  <si>
    <t>2021-08-22T05:05:56.000Z</t>
  </si>
  <si>
    <t>2021-08-22T07:18:47.000Z</t>
  </si>
  <si>
    <t>2021-08-22T08:52:34.000Z</t>
  </si>
  <si>
    <t>2021-08-22T09:05:01.000Z</t>
  </si>
  <si>
    <t>2021-08-22T05:05:57.000Z</t>
  </si>
  <si>
    <t>2021-08-22T05:15:43.000Z</t>
  </si>
  <si>
    <t>2021-08-22T05:22:07.000Z</t>
  </si>
  <si>
    <t>2021-08-22T07:10:10.000Z</t>
  </si>
  <si>
    <t>2021-08-22T07:18:48.000Z</t>
  </si>
  <si>
    <t>2021-08-22T07:29:43.000Z</t>
  </si>
  <si>
    <t>2021-08-22T08:52:35.000Z</t>
  </si>
  <si>
    <t>2021-08-22T09:05:02.000Z</t>
  </si>
  <si>
    <t>2021-08-22T05:15:44.000Z</t>
  </si>
  <si>
    <t>2021-08-22T07:10:11.000Z</t>
  </si>
  <si>
    <t>2021-08-22T09:12:48.000Z</t>
  </si>
  <si>
    <t>2021-08-22T05:05:58.000Z</t>
  </si>
  <si>
    <t>2021-08-22T08:52:36.000Z</t>
  </si>
  <si>
    <t>2021-08-22T05:22:08.000Z</t>
  </si>
  <si>
    <t>2021-08-22T07:18:49.000Z</t>
  </si>
  <si>
    <t>2021-08-22T07:29:44.000Z</t>
  </si>
  <si>
    <t>2021-08-22T09:12:49.000Z</t>
  </si>
  <si>
    <t>2021-08-22T09:05:03.000Z</t>
  </si>
  <si>
    <t>2021-08-22T09:12:50.000Z</t>
  </si>
  <si>
    <t>2021-08-22T05:15:45.000Z</t>
  </si>
  <si>
    <t>2021-08-22T07:10:12.000Z</t>
  </si>
  <si>
    <t>2021-08-22T05:05:59.000Z</t>
  </si>
  <si>
    <t>y'</t>
  </si>
  <si>
    <t>2021-08-22T05:22:09.000Z</t>
  </si>
  <si>
    <t>2021-08-22T07:18:50.000Z</t>
  </si>
  <si>
    <t>2021-08-22T08:52:37.000Z</t>
  </si>
  <si>
    <t>2021-08-22T09:05:04.000Z</t>
  </si>
  <si>
    <t>o'</t>
  </si>
  <si>
    <t>2021-08-22T05:22:11.000Z</t>
  </si>
  <si>
    <t>2021-08-22T07:29:45.000Z</t>
  </si>
  <si>
    <t>u'</t>
  </si>
  <si>
    <t>2021-08-22T05:15:46.000Z</t>
  </si>
  <si>
    <t>2021-08-22T07:18:52.000Z</t>
  </si>
  <si>
    <t>2021-08-22T09:12:51.000Z</t>
  </si>
  <si>
    <t>2021-08-22T07:10:13.000Z</t>
  </si>
  <si>
    <t>2021-08-22T07:18:53.000Z</t>
  </si>
  <si>
    <t>a'</t>
  </si>
  <si>
    <t>2021-08-22T05:06:00.000Z</t>
  </si>
  <si>
    <t>2021-08-22T05:22:12.000Z</t>
  </si>
  <si>
    <t>2021-08-22T07:29:46.000Z</t>
  </si>
  <si>
    <t>2021-08-22T08:52:38.000Z</t>
  </si>
  <si>
    <t>2021-08-22T09:05:05.000Z</t>
  </si>
  <si>
    <t>2021-08-22T05:06:01.000Z</t>
  </si>
  <si>
    <t>2021-08-22T07:10:14.000Z</t>
  </si>
  <si>
    <t>2021-08-22T07:18:54.000Z</t>
  </si>
  <si>
    <t>K'</t>
  </si>
  <si>
    <t>2021-08-22T05:06:02.000Z</t>
  </si>
  <si>
    <t>2021-08-22T05:15:47.000Z</t>
  </si>
  <si>
    <t>k'</t>
  </si>
  <si>
    <t>2021-08-22T08:52:40.000Z</t>
  </si>
  <si>
    <t>2021-08-22T09:12:52.000Z</t>
  </si>
  <si>
    <t>2021-08-22T07:29:47.000Z</t>
  </si>
  <si>
    <t>2021-08-22T08:52:41.000Z</t>
  </si>
  <si>
    <t>2021-08-22T09:05:06.000Z</t>
  </si>
  <si>
    <t>2021-08-22T05:15:48.000Z</t>
  </si>
  <si>
    <t>S'</t>
  </si>
  <si>
    <t>2021-08-22T05:22:13.000Z</t>
  </si>
  <si>
    <t>s'</t>
  </si>
  <si>
    <t>2021-08-22T07:10:15.000Z</t>
  </si>
  <si>
    <t>2021-08-22T07:18:55.000Z</t>
  </si>
  <si>
    <t>2021-08-22T09:12:53.000Z</t>
  </si>
  <si>
    <t>T'</t>
  </si>
  <si>
    <t>2021-08-22T05:06:03.000Z</t>
  </si>
  <si>
    <t>2021-08-22T07:18:56.000Z</t>
  </si>
  <si>
    <t>E'</t>
  </si>
  <si>
    <t>2021-08-22T05:15:50.000Z</t>
  </si>
  <si>
    <t>2021-08-22T07:29:48.000Z</t>
  </si>
  <si>
    <t>N'</t>
  </si>
  <si>
    <t>2021-08-22T08:52:42.000Z</t>
  </si>
  <si>
    <t>W'</t>
  </si>
  <si>
    <t>2021-08-22T09:05:08.000Z</t>
  </si>
  <si>
    <t>2021-08-22T09:12:54.000Z</t>
  </si>
  <si>
    <t>1'</t>
  </si>
  <si>
    <t>2021-08-22T05:06:04.000Z</t>
  </si>
  <si>
    <t>2021-08-22T05:22:14.000Z</t>
  </si>
  <si>
    <t>2'</t>
  </si>
  <si>
    <t>5'</t>
  </si>
  <si>
    <t>2021-08-22T05:15:51.000Z</t>
  </si>
  <si>
    <t>2021-08-22T07:10:16.000Z</t>
  </si>
  <si>
    <t>6'</t>
  </si>
  <si>
    <t>2021-08-22T07:29:49.000Z</t>
  </si>
  <si>
    <t>3'</t>
  </si>
  <si>
    <t>2021-08-22T08:52:43.000Z</t>
  </si>
  <si>
    <t>8'</t>
  </si>
  <si>
    <t>2021-08-22T09:12:55.000Z</t>
  </si>
  <si>
    <t>2021-08-22T05:06:05.000Z</t>
  </si>
  <si>
    <t>2021-08-22T05:22:15.000Z</t>
  </si>
  <si>
    <t>2021-08-22T07:29:50.000Z</t>
  </si>
  <si>
    <t>2021-08-22T09:05:09.000Z</t>
  </si>
  <si>
    <t>2021-08-22T05:06:07.000Z</t>
  </si>
  <si>
    <t>2021-08-22T05:15:52.000Z</t>
  </si>
  <si>
    <t>2021-08-22T05:22:16.000Z</t>
  </si>
  <si>
    <t>2021-08-22T07:10:17.000Z</t>
  </si>
  <si>
    <t>2021-08-22T07:18:57.000Z</t>
  </si>
  <si>
    <t>2021-08-22T08:52:45.000Z</t>
  </si>
  <si>
    <t>2021-08-22T09:05:10.000Z</t>
  </si>
  <si>
    <t>2021-08-22T07:29:51.000Z</t>
  </si>
  <si>
    <t>2021-08-22T09:05:11.000Z</t>
  </si>
  <si>
    <t>2021-08-22T09:12:56.000Z</t>
  </si>
  <si>
    <t>2021-08-22T05:06:12.000Z</t>
  </si>
  <si>
    <t>7'</t>
  </si>
  <si>
    <t>2021-08-22T05:15:58.000Z</t>
  </si>
  <si>
    <t>2021-08-22T07:18:58.000Z</t>
  </si>
  <si>
    <t>2021-08-22T07:29:54.000Z</t>
  </si>
  <si>
    <t>2021-08-22T08:52:48.000Z</t>
  </si>
  <si>
    <t>2021-08-22T09:05:15.000Z</t>
  </si>
  <si>
    <t>:'</t>
  </si>
  <si>
    <t>2021-08-22T05:06:14.000Z</t>
  </si>
  <si>
    <t>2021-08-22T05:15:59.000Z</t>
  </si>
  <si>
    <t>2021-08-22T07:29:55.000Z</t>
  </si>
  <si>
    <t>2021-08-22T08:52:49.000Z</t>
  </si>
  <si>
    <t>2021-08-22T09:05:16.000Z</t>
  </si>
  <si>
    <t>2021-08-22T05:06:15.000Z</t>
  </si>
  <si>
    <t>2021-08-22T05:22:17.000Z</t>
  </si>
  <si>
    <t>2021-08-22T07:18:59.000Z</t>
  </si>
  <si>
    <t>2021-08-22T07:29:56.000Z</t>
  </si>
  <si>
    <t>2021-08-22T08:52:50.000Z</t>
  </si>
  <si>
    <t>2021-08-22T09:12:57.000Z</t>
  </si>
  <si>
    <t>0'</t>
  </si>
  <si>
    <t>2021-08-22T05:16:00.000Z</t>
  </si>
  <si>
    <t>2021-08-22T05:22:18.000Z</t>
  </si>
  <si>
    <t>2021-08-22T07:10:19.000Z</t>
  </si>
  <si>
    <t>2021-08-22T09:12:58.000Z</t>
  </si>
  <si>
    <t>2021-08-22T05:16:01.000Z</t>
  </si>
  <si>
    <t>2021-08-22T09:05:17.000Z</t>
  </si>
  <si>
    <t>p'</t>
  </si>
  <si>
    <t>2021-08-22T05:06:16.000Z</t>
  </si>
  <si>
    <t>2021-08-22T07:10:20.000Z</t>
  </si>
  <si>
    <t>2021-08-22T07:19:00.000Z</t>
  </si>
  <si>
    <t>2021-08-22T08:52:52.000Z</t>
  </si>
  <si>
    <t>2021-08-22T09:05:19.000Z</t>
  </si>
  <si>
    <t>2021-08-22T05:22:19.000Z</t>
  </si>
  <si>
    <t>2021-08-22T07:29:57.000Z</t>
  </si>
  <si>
    <t>4'</t>
  </si>
  <si>
    <t>2021-08-22T09:13:02.000Z</t>
  </si>
  <si>
    <t>2021-08-22T07:10:21.000Z</t>
  </si>
  <si>
    <t>2021-08-22T07:29:58.000Z</t>
  </si>
  <si>
    <t>2021-08-22T09:13:03.000Z</t>
  </si>
  <si>
    <t>2021-08-22T05:06:17.000Z</t>
  </si>
  <si>
    <t>2021-08-22T05:16:02.000Z</t>
  </si>
  <si>
    <t>2021-08-22T05:22:20.000Z</t>
  </si>
  <si>
    <t>2021-08-22T08:52:53.000Z</t>
  </si>
  <si>
    <t>2021-08-22T09:05:24.000Z</t>
  </si>
  <si>
    <t>2021-08-22T09:13:05.000Z</t>
  </si>
  <si>
    <t>2021-08-22T05:16:03.000Z</t>
  </si>
  <si>
    <t>2021-08-22T07:10:22.000Z</t>
  </si>
  <si>
    <t>2021-08-22T07:19:02.000Z</t>
  </si>
  <si>
    <t>2021-08-22T07:29:59.000Z</t>
  </si>
  <si>
    <t>/'</t>
  </si>
  <si>
    <t>2021-08-22T09:05:25.000Z</t>
  </si>
  <si>
    <t>9'</t>
  </si>
  <si>
    <t>2021-08-22T05:22:24.000Z</t>
  </si>
  <si>
    <t>2021-08-22T07:10:30.000Z</t>
  </si>
  <si>
    <t>2021-08-22T08:52:54.000Z</t>
  </si>
  <si>
    <t>2021-08-22T09:13:06.000Z</t>
  </si>
  <si>
    <t>2021-08-22T05:06:20.000Z</t>
  </si>
  <si>
    <t>2021-08-22T05:16:05.000Z</t>
  </si>
  <si>
    <t>2021-08-22T05:22:26.000Z</t>
  </si>
  <si>
    <t>2021-08-22T07:10:31.000Z</t>
  </si>
  <si>
    <t>2021-08-22T05:06:21.000Z</t>
  </si>
  <si>
    <t>2021-08-22T05:16:06.000Z</t>
  </si>
  <si>
    <t>2021-08-22T07:30:00.000Z</t>
  </si>
  <si>
    <t>2021-08-22T08:52:56.000Z</t>
  </si>
  <si>
    <t>.'</t>
  </si>
  <si>
    <t>2021-08-22T09:05:26.000Z</t>
  </si>
  <si>
    <t>2021-08-22T09:13:07.000Z</t>
  </si>
  <si>
    <t>2021-08-22T05:06:22.000Z</t>
  </si>
  <si>
    <t>ㅁ'</t>
  </si>
  <si>
    <t>2021-08-22T07:19:03.000Z</t>
  </si>
  <si>
    <t>2021-08-22T08:52:57.000Z</t>
  </si>
  <si>
    <t>2021-08-22T05:16:07.000Z</t>
  </si>
  <si>
    <t>2021-08-22T05:22:27.000Z</t>
  </si>
  <si>
    <t>2021-08-22T07:10:32.000Z</t>
  </si>
  <si>
    <t>2021-08-22T08:52:58.000Z</t>
  </si>
  <si>
    <t>2021-08-22T09:13:09.000Z</t>
  </si>
  <si>
    <t>2021-08-22T07:10:33.000Z</t>
  </si>
  <si>
    <t>2021-08-22T07:19:05.000Z</t>
  </si>
  <si>
    <t>2021-08-22T07:30:02.000Z</t>
  </si>
  <si>
    <t>2021-08-22T05:22:28.000Z</t>
  </si>
  <si>
    <t>2021-08-22T07:30:03.000Z</t>
  </si>
  <si>
    <t>2021-08-22T09:13:10.000Z</t>
  </si>
  <si>
    <t>2021-08-22T09:13:12.000Z</t>
  </si>
  <si>
    <t>2021-08-22T05:22:29.000Z</t>
  </si>
  <si>
    <t>2021-08-22T07:10:34.000Z</t>
  </si>
  <si>
    <t>2021-08-22T07:19:09.000Z</t>
  </si>
  <si>
    <t>2021-08-22T08:52:59.000Z</t>
  </si>
  <si>
    <t>2021-08-22T09:13:13.000Z</t>
  </si>
  <si>
    <t>2021-08-22T07:10:36.000Z</t>
  </si>
  <si>
    <t>2021-08-22T07:19:10.000Z</t>
  </si>
  <si>
    <t>2021-08-22T07:19:11.000Z</t>
  </si>
  <si>
    <t>2021-08-22T05:22:32.000Z</t>
  </si>
  <si>
    <t>2021-08-22T05:22:33.000Z</t>
  </si>
  <si>
    <t>2021-08-22T07:10:37.000Z</t>
  </si>
  <si>
    <t>2021-08-22T07:19:12.000Z</t>
  </si>
  <si>
    <t>2021-08-22T05:22:34.000Z</t>
  </si>
  <si>
    <t>2021-08-22T07:19:13.000Z</t>
  </si>
  <si>
    <t>2021-08-22T07:19:15.000Z</t>
  </si>
  <si>
    <t>2021-08-22T07:19:17.000Z</t>
  </si>
  <si>
    <t>2021-08-22T07:19:18.000Z</t>
  </si>
  <si>
    <t>C (빈도수 높은값)</t>
  </si>
  <si>
    <t>미리 정해야 하는변수</t>
  </si>
  <si>
    <t>보고파악</t>
  </si>
  <si>
    <t>2021-08-21T05:04:57.000Z</t>
  </si>
  <si>
    <t>2021-08-21T05:15:19.000Z</t>
  </si>
  <si>
    <t>2021-08-21T05:40:03.000Z</t>
  </si>
  <si>
    <t>2021-08-21T06:52:42.000Z</t>
  </si>
  <si>
    <t>2021-08-21T07:02:50.000Z</t>
  </si>
  <si>
    <t>2021-08-21T07:11:59.000Z</t>
  </si>
  <si>
    <t>2021-08-21T08:08:24.000Z</t>
  </si>
  <si>
    <t>2021-08-21T08:23:00.000Z</t>
  </si>
  <si>
    <t>2021-08-21T08:31:33.000Z</t>
  </si>
  <si>
    <t>2021-08-21T08:23:01.000Z</t>
  </si>
  <si>
    <t>2021-08-21T05:04:58.000Z</t>
  </si>
  <si>
    <t>2021-08-21T06:52:43.000Z</t>
  </si>
  <si>
    <t>2021-08-21T07:02:51.000Z</t>
  </si>
  <si>
    <t>2021-08-21T07:12:00.000Z</t>
  </si>
  <si>
    <t>2021-08-21T08:08:25.000Z</t>
  </si>
  <si>
    <t>2021-08-21T08:23:02.000Z</t>
  </si>
  <si>
    <t>2021-08-21T05:15:20.000Z</t>
  </si>
  <si>
    <t>2021-08-21T05:40:04.000Z</t>
  </si>
  <si>
    <t>2021-08-21T08:31:34.000Z</t>
  </si>
  <si>
    <t>2021-08-21T06:52:44.000Z</t>
  </si>
  <si>
    <t>2021-08-21T07:12:01.000Z</t>
  </si>
  <si>
    <t>2021-08-21T08:31:35.000Z</t>
  </si>
  <si>
    <t>2021-08-21T08:08:26.000Z</t>
  </si>
  <si>
    <t>2021-08-21T05:04:59.000Z</t>
  </si>
  <si>
    <t>2021-08-21T05:15:21.000Z</t>
  </si>
  <si>
    <t>2021-08-21T05:40:05.000Z</t>
  </si>
  <si>
    <t>2021-08-21T07:02:52.000Z</t>
  </si>
  <si>
    <t>2021-08-21T08:08:27.000Z</t>
  </si>
  <si>
    <t>2021-08-21T08:23:03.000Z</t>
  </si>
  <si>
    <t>2021-08-21T06:52:45.000Z</t>
  </si>
  <si>
    <t>2021-08-21T07:12:02.000Z</t>
  </si>
  <si>
    <t>2021-08-21T08:31:36.000Z</t>
  </si>
  <si>
    <t>2021-08-21T05:05:01.000Z</t>
  </si>
  <si>
    <t>2021-08-21T05:15:22.000Z</t>
  </si>
  <si>
    <t>2021-08-21T05:40:07.000Z</t>
  </si>
  <si>
    <t>2021-08-21T06:52:46.000Z</t>
  </si>
  <si>
    <t>2021-08-21T07:02:53.000Z</t>
  </si>
  <si>
    <t>2021-08-21T05:05:03.000Z</t>
  </si>
  <si>
    <t>2021-08-21T05:15:25.000Z</t>
  </si>
  <si>
    <t>2021-08-21T05:40:08.000Z</t>
  </si>
  <si>
    <t>2021-08-21T06:52:47.000Z</t>
  </si>
  <si>
    <t>2021-08-21T08:08:28.000Z</t>
  </si>
  <si>
    <t>2021-08-21T08:23:04.000Z</t>
  </si>
  <si>
    <t>2021-08-21T05:05:04.000Z</t>
  </si>
  <si>
    <t>2021-08-21T05:40:09.000Z</t>
  </si>
  <si>
    <t>2021-08-21T06:52:48.000Z</t>
  </si>
  <si>
    <t>2021-08-21T07:12:03.000Z</t>
  </si>
  <si>
    <t>2021-08-21T08:31:37.000Z</t>
  </si>
  <si>
    <t>2021-08-21T05:15:26.000Z</t>
  </si>
  <si>
    <t>2021-08-21T06:52:49.000Z</t>
  </si>
  <si>
    <t>2021-08-21T08:08:29.000Z</t>
  </si>
  <si>
    <t>2021-08-21T05:05:05.000Z</t>
  </si>
  <si>
    <t>2021-08-21T05:40:10.000Z</t>
  </si>
  <si>
    <t>2021-08-21T07:02:54.000Z</t>
  </si>
  <si>
    <t>2021-08-21T08:08:30.000Z</t>
  </si>
  <si>
    <t>2021-08-21T07:12:04.000Z</t>
  </si>
  <si>
    <t>2021-08-21T08:23:05.000Z</t>
  </si>
  <si>
    <t>2021-08-21T05:05:06.000Z</t>
  </si>
  <si>
    <t>2021-08-21T07:02:55.000Z</t>
  </si>
  <si>
    <t>2021-08-21T07:12:05.000Z</t>
  </si>
  <si>
    <t>2021-08-21T08:08:32.000Z</t>
  </si>
  <si>
    <t>2021-08-21T08:23:06.000Z</t>
  </si>
  <si>
    <t>2021-08-21T08:31:38.000Z</t>
  </si>
  <si>
    <t>2021-08-21T06:52:50.000Z</t>
  </si>
  <si>
    <t>2021-08-21T07:12:06.000Z</t>
  </si>
  <si>
    <t>2021-08-21T08:08:33.000Z</t>
  </si>
  <si>
    <t>2021-08-21T08:31:39.000Z</t>
  </si>
  <si>
    <t>2021-08-21T05:15:27.000Z</t>
  </si>
  <si>
    <t>2021-08-21T05:40:11.000Z</t>
  </si>
  <si>
    <t>2021-08-21T07:02:56.000Z</t>
  </si>
  <si>
    <t>2021-08-21T08:31:40.000Z</t>
  </si>
  <si>
    <t>2021-08-21T07:02:57.000Z</t>
  </si>
  <si>
    <t>2021-08-21T08:08:34.000Z</t>
  </si>
  <si>
    <t>2021-08-21T08:23:07.000Z</t>
  </si>
  <si>
    <t>2021-08-21T07:12:07.000Z</t>
  </si>
  <si>
    <t>2021-08-21T08:31:41.000Z</t>
  </si>
  <si>
    <t>2021-08-21T05:05:07.000Z</t>
  </si>
  <si>
    <t>2021-08-21T07:02:58.000Z</t>
  </si>
  <si>
    <t>2021-08-21T08:08:35.000Z</t>
  </si>
  <si>
    <t>2021-08-21T05:15:28.000Z</t>
  </si>
  <si>
    <t>2021-08-21T05:40:12.000Z</t>
  </si>
  <si>
    <t>2021-08-21T06:52:51.000Z</t>
  </si>
  <si>
    <t>2021-08-21T05:05:08.000Z</t>
  </si>
  <si>
    <t>2021-08-21T05:15:29.000Z</t>
  </si>
  <si>
    <t>2021-08-21T05:40:13.000Z</t>
  </si>
  <si>
    <t>2021-08-21T08:08:36.000Z</t>
  </si>
  <si>
    <t>2021-08-21T08:23:08.000Z</t>
  </si>
  <si>
    <t>2021-08-21T08:31:42.000Z</t>
  </si>
  <si>
    <t>2021-08-21T07:12:08.000Z</t>
  </si>
  <si>
    <t>2021-08-21T08:31:43.000Z</t>
  </si>
  <si>
    <t>2021-08-21T05:05:09.000Z</t>
  </si>
  <si>
    <t>2021-08-21T05:15:30.000Z</t>
  </si>
  <si>
    <t>2021-08-21T05:40:14.000Z</t>
  </si>
  <si>
    <t>2021-08-21T06:52:52.000Z</t>
  </si>
  <si>
    <t>2021-08-21T07:02:59.000Z</t>
  </si>
  <si>
    <t>2021-08-21T05:05:10.000Z</t>
  </si>
  <si>
    <t>2021-08-21T05:15:31.000Z</t>
  </si>
  <si>
    <t>2021-08-21T06:52:53.000Z</t>
  </si>
  <si>
    <t>2021-08-21T08:31:44.000Z</t>
  </si>
  <si>
    <t>2021-08-21T05:05:11.000Z</t>
  </si>
  <si>
    <t>2021-08-21T08:08:37.000Z</t>
  </si>
  <si>
    <t>2021-08-21T05:40:15.000Z</t>
  </si>
  <si>
    <t>2021-08-21T07:12:09.000Z</t>
  </si>
  <si>
    <t>2021-08-21T08:23:09.000Z</t>
  </si>
  <si>
    <t>2021-08-21T05:05:12.000Z</t>
  </si>
  <si>
    <t>2021-08-21T05:15:32.000Z</t>
  </si>
  <si>
    <t>2021-08-21T05:40:16.000Z</t>
  </si>
  <si>
    <t>2021-08-21T06:52:54.000Z</t>
  </si>
  <si>
    <t>2021-08-21T07:03:00.000Z</t>
  </si>
  <si>
    <t>2021-08-21T08:08:38.000Z</t>
  </si>
  <si>
    <t>2021-08-21T05:05:13.000Z</t>
  </si>
  <si>
    <t>2021-08-21T05:15:33.000Z</t>
  </si>
  <si>
    <t>2021-08-21T05:40:17.000Z</t>
  </si>
  <si>
    <t>2021-08-21T06:52:55.000Z</t>
  </si>
  <si>
    <t>2021-08-21T07:03:01.000Z</t>
  </si>
  <si>
    <t>2021-08-21T08:08:39.000Z</t>
  </si>
  <si>
    <t>2021-08-21T08:23:10.000Z</t>
  </si>
  <si>
    <t>2021-08-21T08:31:45.000Z</t>
  </si>
  <si>
    <t>2021-08-21T05:05:14.000Z</t>
  </si>
  <si>
    <t>2021-08-21T05:15:34.000Z</t>
  </si>
  <si>
    <t>2021-08-21T06:52:56.000Z</t>
  </si>
  <si>
    <t>2021-08-21T07:12:10.000Z</t>
  </si>
  <si>
    <t>2021-08-21T05:05:16.000Z</t>
  </si>
  <si>
    <t>2021-08-21T05:40:18.000Z</t>
  </si>
  <si>
    <t>2021-08-21T08:08:40.000Z</t>
  </si>
  <si>
    <t>2021-08-21T08:23:11.000Z</t>
  </si>
  <si>
    <t>2021-08-21T05:40:19.000Z</t>
  </si>
  <si>
    <t>2021-08-21T06:52:57.000Z</t>
  </si>
  <si>
    <t>2021-08-21T07:03:02.000Z</t>
  </si>
  <si>
    <t>2021-08-21T07:12:11.000Z</t>
  </si>
  <si>
    <t>2021-08-21T05:05:17.000Z</t>
  </si>
  <si>
    <t>2021-08-21T05:15:35.000Z</t>
  </si>
  <si>
    <t>2021-08-21T08:08:41.000Z</t>
  </si>
  <si>
    <t>2021-08-21T08:31:46.000Z</t>
  </si>
  <si>
    <t>2021-08-21T05:05:19.000Z</t>
  </si>
  <si>
    <t>2021-08-21T05:15:36.000Z</t>
  </si>
  <si>
    <t>2021-08-21T05:40:20.000Z</t>
  </si>
  <si>
    <t>2021-08-21T06:52:58.000Z</t>
  </si>
  <si>
    <t>2021-08-21T07:03:03.000Z</t>
  </si>
  <si>
    <t>2021-08-21T07:12:12.000Z</t>
  </si>
  <si>
    <t>2021-08-21T08:08:42.000Z</t>
  </si>
  <si>
    <t>2021-08-21T08:23:12.000Z</t>
  </si>
  <si>
    <t>2021-08-21T07:03:04.000Z</t>
  </si>
  <si>
    <t>2021-08-21T07:12:13.000Z</t>
  </si>
  <si>
    <t>2021-08-21T08:23:13.000Z</t>
  </si>
  <si>
    <t>2021-08-21T05:05:24.000Z</t>
  </si>
  <si>
    <t>2021-08-21T05:15:39.000Z</t>
  </si>
  <si>
    <t>2021-08-21T05:40:21.000Z</t>
  </si>
  <si>
    <t>2021-08-21T06:53:01.000Z</t>
  </si>
  <si>
    <t>2021-08-21T08:08:43.000Z</t>
  </si>
  <si>
    <t>2021-08-21T08:31:47.000Z</t>
  </si>
  <si>
    <t>2021-08-21T05:15:42.000Z</t>
  </si>
  <si>
    <t>2021-08-21T06:53:02.000Z</t>
  </si>
  <si>
    <t>2021-08-21T07:03:05.000Z</t>
  </si>
  <si>
    <t>2021-08-21T07:12:14.000Z</t>
  </si>
  <si>
    <t>2021-08-21T05:05:27.000Z</t>
  </si>
  <si>
    <t>2021-08-21T05:15:43.000Z</t>
  </si>
  <si>
    <t>2021-08-21T05:40:23.000Z</t>
  </si>
  <si>
    <t>2021-08-21T06:53:04.000Z</t>
  </si>
  <si>
    <t>2021-08-21T07:03:06.000Z</t>
  </si>
  <si>
    <t>2021-08-21T08:08:44.000Z</t>
  </si>
  <si>
    <t>2021-08-21T08:23:17.000Z</t>
  </si>
  <si>
    <t>2021-08-21T08:31:48.000Z</t>
  </si>
  <si>
    <t>2021-08-21T05:05:28.000Z</t>
  </si>
  <si>
    <t>2021-08-21T05:40:25.000Z</t>
  </si>
  <si>
    <t>2021-08-21T07:12:15.000Z</t>
  </si>
  <si>
    <t>2021-08-21T08:08:45.000Z</t>
  </si>
  <si>
    <t>2021-08-21T08:31:49.000Z</t>
  </si>
  <si>
    <t>2021-08-21T05:15:44.000Z</t>
  </si>
  <si>
    <t>2021-08-21T05:40:27.000Z</t>
  </si>
  <si>
    <t>2021-08-21T07:03:07.000Z</t>
  </si>
  <si>
    <t>2021-08-21T05:05:29.000Z</t>
  </si>
  <si>
    <t>2021-08-21T05:15:45.000Z</t>
  </si>
  <si>
    <t>2021-08-21T06:53:06.000Z</t>
  </si>
  <si>
    <t>2021-08-21T07:12:16.000Z</t>
  </si>
  <si>
    <t>2021-08-21T08:08:46.000Z</t>
  </si>
  <si>
    <t>2021-08-21T08:23:19.000Z</t>
  </si>
  <si>
    <t>2021-08-21T08:31:50.000Z</t>
  </si>
  <si>
    <t>2021-08-21T05:15:46.000Z</t>
  </si>
  <si>
    <t>2021-08-21T07:03:08.000Z</t>
  </si>
  <si>
    <t>2021-08-21T08:08:50.000Z</t>
  </si>
  <si>
    <t>2021-08-21T08:23:20.000Z</t>
  </si>
  <si>
    <t>2021-08-21T05:05:30.000Z</t>
  </si>
  <si>
    <t>2021-08-21T05:40:28.000Z</t>
  </si>
  <si>
    <t>2021-08-21T07:03:11.000Z</t>
  </si>
  <si>
    <t>2021-08-21T07:12:20.000Z</t>
  </si>
  <si>
    <t>2021-08-21T08:08:51.000Z</t>
  </si>
  <si>
    <t>2021-08-21T08:23:23.000Z</t>
  </si>
  <si>
    <t>2021-08-21T05:05:31.000Z</t>
  </si>
  <si>
    <t>2021-08-21T05:15:47.000Z</t>
  </si>
  <si>
    <t>2021-08-21T05:40:29.000Z</t>
  </si>
  <si>
    <t>2021-08-21T06:53:07.000Z</t>
  </si>
  <si>
    <t>2021-08-21T07:03:12.000Z</t>
  </si>
  <si>
    <t>2021-08-21T07:12:21.000Z</t>
  </si>
  <si>
    <t>2021-08-21T08:08:52.000Z</t>
  </si>
  <si>
    <t>2021-08-21T08:23:24.000Z</t>
  </si>
  <si>
    <t>2021-08-21T08:31:51.000Z</t>
  </si>
  <si>
    <t>2021-08-21T05:15:48.000Z</t>
  </si>
  <si>
    <t>2021-08-21T07:03:13.000Z</t>
  </si>
  <si>
    <t>2021-08-21T07:12:22.000Z</t>
  </si>
  <si>
    <t>2021-08-21T08:31:53.000Z</t>
  </si>
  <si>
    <t>2021-08-21T05:05:33.000Z</t>
  </si>
  <si>
    <t>2021-08-21T06:53:08.000Z</t>
  </si>
  <si>
    <t>2021-08-21T07:03:14.000Z</t>
  </si>
  <si>
    <t>2021-08-21T07:12:23.000Z</t>
  </si>
  <si>
    <t>2021-08-21T08:08:53.000Z</t>
  </si>
  <si>
    <t>2021-08-21T08:23:25.000Z</t>
  </si>
  <si>
    <t>2021-08-21T05:40:30.000Z</t>
  </si>
  <si>
    <t>2021-08-21T06:53:12.000Z</t>
  </si>
  <si>
    <t>2021-08-21T08:09:00.000Z</t>
  </si>
  <si>
    <t>2021-08-21T08:23:26.000Z</t>
  </si>
  <si>
    <t>2021-08-21T08:31:55.000Z</t>
  </si>
  <si>
    <t>2021-08-21T05:05:34.000Z</t>
  </si>
  <si>
    <t>2021-08-21T05:15:50.000Z</t>
  </si>
  <si>
    <t>2021-08-21T06:53:13.000Z</t>
  </si>
  <si>
    <t>2021-08-21T08:23:27.000Z</t>
  </si>
  <si>
    <t>2021-08-21T05:05:36.000Z</t>
  </si>
  <si>
    <t>2021-08-21T05:15:51.000Z</t>
  </si>
  <si>
    <t>2021-08-21T05:40:31.000Z</t>
  </si>
  <si>
    <t>2021-08-21T07:03:15.000Z</t>
  </si>
  <si>
    <t>2021-08-21T07:12:24.000Z</t>
  </si>
  <si>
    <t>2021-08-21T08:09:02.000Z</t>
  </si>
  <si>
    <t>2021-08-21T05:40:32.000Z</t>
  </si>
  <si>
    <t>2021-08-21T06:53:14.000Z</t>
  </si>
  <si>
    <t>2021-08-21T07:03:16.000Z</t>
  </si>
  <si>
    <t>2021-08-21T07:12:25.000Z</t>
  </si>
  <si>
    <t>2021-08-21T08:31:56.000Z</t>
  </si>
  <si>
    <t>2021-08-21T05:15:52.000Z</t>
  </si>
  <si>
    <t>2021-08-21T05:40:33.000Z</t>
  </si>
  <si>
    <t>2021-08-21T08:09:03.000Z</t>
  </si>
  <si>
    <t>2021-08-21T08:23:28.000Z</t>
  </si>
  <si>
    <t>2021-08-21T05:05:37.000Z</t>
  </si>
  <si>
    <t>2021-08-21T05:40:34.000Z</t>
  </si>
  <si>
    <t>2021-08-21T06:53:15.000Z</t>
  </si>
  <si>
    <t>2021-08-21T07:03:17.000Z</t>
  </si>
  <si>
    <t>2021-08-21T08:09:05.000Z</t>
  </si>
  <si>
    <t>2021-08-21T08:23:29.000Z</t>
  </si>
  <si>
    <t>2021-08-21T08:31:57.000Z</t>
  </si>
  <si>
    <t>2021-08-21T05:40:35.000Z</t>
  </si>
  <si>
    <t>2021-08-21T07:03:18.000Z</t>
  </si>
  <si>
    <t>2021-08-21T07:12:27.000Z</t>
  </si>
  <si>
    <t>2021-08-21T08:09:07.000Z</t>
  </si>
  <si>
    <t>2021-08-21T08:23:30.000Z</t>
  </si>
  <si>
    <t>2021-08-21T08:09:08.000Z</t>
  </si>
  <si>
    <t>2021-08-21T08:23:31.000Z</t>
  </si>
  <si>
    <t>2021-08-21T08:31:58.000Z</t>
  </si>
  <si>
    <t>2021-08-21T07:03:19.000Z</t>
  </si>
  <si>
    <t>2021-08-21T08:09:09.000Z</t>
  </si>
  <si>
    <t>2021-08-21T08:23:32.000Z</t>
  </si>
  <si>
    <t>2021-08-21T07:03:20.000Z</t>
  </si>
  <si>
    <t>2021-08-21T07:12:28.000Z</t>
  </si>
  <si>
    <t>2021-08-21T08:32:01.000Z</t>
  </si>
  <si>
    <t>2021-08-21T07:03:22.000Z</t>
  </si>
  <si>
    <t>2021-08-21T07:12:29.000Z</t>
  </si>
  <si>
    <t>2021-08-21T08:09:10.000Z</t>
  </si>
  <si>
    <t>2021-08-21T08:23:33.000Z</t>
  </si>
  <si>
    <t>2021-08-21T08:32:02.000Z</t>
  </si>
  <si>
    <t>2021-08-21T07:03:23.000Z</t>
  </si>
  <si>
    <t>2021-08-21T08:32:03.000Z</t>
  </si>
  <si>
    <t>2021-08-21T07:03:24.000Z</t>
  </si>
  <si>
    <t>2021-08-21T07:12:30.000Z</t>
  </si>
  <si>
    <t>2021-08-21T08:32:04.000Z</t>
  </si>
  <si>
    <t>2021-08-21T07:03:25.000Z</t>
  </si>
  <si>
    <t>2021-08-22T05:28:55.000Z</t>
  </si>
  <si>
    <t>2021-08-22T05:36:06.000Z</t>
  </si>
  <si>
    <t>2021-08-22T05:42:44.000Z</t>
  </si>
  <si>
    <t>2021-08-22T07:36:41.000Z</t>
  </si>
  <si>
    <t>2021-08-22T07:44:03.000Z</t>
  </si>
  <si>
    <t>2021-08-22T07:50:48.000Z</t>
  </si>
  <si>
    <t>2021-08-22T09:05:51.000Z</t>
  </si>
  <si>
    <t>2021-08-22T09:19:00.000Z</t>
  </si>
  <si>
    <t>2021-08-22T09:25:15.000Z</t>
  </si>
  <si>
    <t>2021-08-22T07:50:49.000Z</t>
  </si>
  <si>
    <t>2021-08-22T09:05:52.000Z</t>
  </si>
  <si>
    <t>ㅣ'</t>
  </si>
  <si>
    <t>R'</t>
  </si>
  <si>
    <t>2021-08-22T05:36:07.000Z</t>
  </si>
  <si>
    <t>2021-08-22T05:28:56.000Z</t>
  </si>
  <si>
    <t>2021-08-22T07:44:04.000Z</t>
  </si>
  <si>
    <t>2021-08-22T09:19:01.000Z</t>
  </si>
  <si>
    <t>2021-08-22T05:42:45.000Z</t>
  </si>
  <si>
    <t>2021-08-22T09:25:16.000Z</t>
  </si>
  <si>
    <t>2021-08-22T05:28:57.000Z</t>
  </si>
  <si>
    <t>2021-08-22T05:36:08.000Z</t>
  </si>
  <si>
    <t>2021-08-22T07:36:42.000Z</t>
  </si>
  <si>
    <t>2021-08-22T07:50:50.000Z</t>
  </si>
  <si>
    <t>"'</t>
  </si>
  <si>
    <t>2021-08-22T09:05:53.000Z</t>
  </si>
  <si>
    <t>2021-08-22T05:28:58.000Z</t>
  </si>
  <si>
    <t>2021-08-22T05:42:46.000Z</t>
  </si>
  <si>
    <t>2021-08-22T07:36:43.000Z</t>
  </si>
  <si>
    <t>2021-08-22T07:44:05.000Z</t>
  </si>
  <si>
    <t>2021-08-22T07:50:51.000Z</t>
  </si>
  <si>
    <t>H'</t>
  </si>
  <si>
    <t>2021-08-22T09:05:54.000Z</t>
  </si>
  <si>
    <t>2021-08-22T09:19:02.000Z</t>
  </si>
  <si>
    <t>2021-08-22T07:36:44.000Z</t>
  </si>
  <si>
    <t>2021-08-22T09:05:55.000Z</t>
  </si>
  <si>
    <t>2021-08-22T09:25:17.000Z</t>
  </si>
  <si>
    <t>2021-08-22T05:36:09.000Z</t>
  </si>
  <si>
    <t>2021-08-22T07:44:06.000Z</t>
  </si>
  <si>
    <t>2021-08-22T09:05:56.000Z</t>
  </si>
  <si>
    <t>2021-08-22T09:19:03.000Z</t>
  </si>
  <si>
    <t>2021-08-22T05:28:59.000Z</t>
  </si>
  <si>
    <t>2021-08-22T05:42:47.000Z</t>
  </si>
  <si>
    <t>2021-08-22T05:29:00.000Z</t>
  </si>
  <si>
    <t>2021-08-22T05:36:10.000Z</t>
  </si>
  <si>
    <t>2021-08-22T09:19:04.000Z</t>
  </si>
  <si>
    <t>2021-08-22T09:25:18.000Z</t>
  </si>
  <si>
    <t>2021-08-22T05:42:48.000Z</t>
  </si>
  <si>
    <t>2021-08-22T07:44:07.000Z</t>
  </si>
  <si>
    <t>2021-08-22T07:50:52.000Z</t>
  </si>
  <si>
    <t>2021-08-22T05:36:11.000Z</t>
  </si>
  <si>
    <t>2021-08-22T07:36:45.000Z</t>
  </si>
  <si>
    <t>x'</t>
  </si>
  <si>
    <t>2021-08-22T09:05:57.000Z</t>
  </si>
  <si>
    <t>2021-08-22T05:29:01.000Z</t>
  </si>
  <si>
    <t>2021-08-22T05:42:49.000Z</t>
  </si>
  <si>
    <t>2021-08-22T07:44:08.000Z</t>
  </si>
  <si>
    <t>2021-08-22T09:05:58.000Z</t>
  </si>
  <si>
    <t>2021-08-22T09:19:05.000Z</t>
  </si>
  <si>
    <t>2021-08-22T07:36:46.000Z</t>
  </si>
  <si>
    <t>2021-08-22T07:44:09.000Z</t>
  </si>
  <si>
    <t>2021-08-22T07:50:53.000Z</t>
  </si>
  <si>
    <t>2021-08-22T09:05:59.000Z</t>
  </si>
  <si>
    <t>2021-08-22T09:19:06.000Z</t>
  </si>
  <si>
    <t>2021-08-22T09:25:19.000Z</t>
  </si>
  <si>
    <t>2021-08-22T07:50:55.000Z</t>
  </si>
  <si>
    <t>2021-08-22T09:06:00.000Z</t>
  </si>
  <si>
    <t>2021-08-22T09:25:20.000Z</t>
  </si>
  <si>
    <t>2021-08-22T05:36:12.000Z</t>
  </si>
  <si>
    <t>2021-08-22T07:44:10.000Z</t>
  </si>
  <si>
    <t>2021-08-22T09:25:21.000Z</t>
  </si>
  <si>
    <t>2021-08-22T05:29:02.000Z</t>
  </si>
  <si>
    <t>2021-08-22T09:19:07.000Z</t>
  </si>
  <si>
    <t>2021-08-22T09:25:22.000Z</t>
  </si>
  <si>
    <t>2021-08-22T05:42:50.000Z</t>
  </si>
  <si>
    <t>2021-08-22T07:36:47.000Z</t>
  </si>
  <si>
    <t>2021-08-22T07:36:48.000Z</t>
  </si>
  <si>
    <t>2021-08-22T07:50:56.000Z</t>
  </si>
  <si>
    <t>2021-08-22T07:36:49.000Z</t>
  </si>
  <si>
    <t>2021-08-22T09:06:01.000Z</t>
  </si>
  <si>
    <t>2021-08-22T05:36:13.000Z</t>
  </si>
  <si>
    <t>2021-08-22T05:42:51.000Z</t>
  </si>
  <si>
    <t>2021-08-22T09:25:24.000Z</t>
  </si>
  <si>
    <t>2021-08-22T05:29:03.000Z</t>
  </si>
  <si>
    <t>2021-08-22T05:42:53.000Z</t>
  </si>
  <si>
    <t>2021-08-22T07:44:11.000Z</t>
  </si>
  <si>
    <t>2021-08-22T09:25:25.000Z</t>
  </si>
  <si>
    <t>2021-08-22T07:36:50.000Z</t>
  </si>
  <si>
    <t>2021-08-22T07:50:57.000Z</t>
  </si>
  <si>
    <t>2021-08-22T09:19:08.000Z</t>
  </si>
  <si>
    <t>2021-08-22T09:25:26.000Z</t>
  </si>
  <si>
    <t>2021-08-22T05:36:14.000Z</t>
  </si>
  <si>
    <t>2021-08-22T09:06:02.000Z</t>
  </si>
  <si>
    <t>2021-08-22T09:25:27.000Z</t>
  </si>
  <si>
    <t>2021-08-22T09:25:28.000Z</t>
  </si>
  <si>
    <t>2021-08-22T05:29:04.000Z</t>
  </si>
  <si>
    <t>2021-08-22T05:42:54.000Z</t>
  </si>
  <si>
    <t>2021-08-22T07:44:12.000Z</t>
  </si>
  <si>
    <t>2021-08-22T05:29:05.000Z</t>
  </si>
  <si>
    <t>2021-08-22T05:36:15.000Z</t>
  </si>
  <si>
    <t>2021-08-22T07:50:58.000Z</t>
  </si>
  <si>
    <t>2021-08-22T09:25:29.000Z</t>
  </si>
  <si>
    <t>2021-08-22T07:36:51.000Z</t>
  </si>
  <si>
    <t>2021-08-22T07:50:59.000Z</t>
  </si>
  <si>
    <t>2021-08-22T09:19:09.000Z</t>
  </si>
  <si>
    <t>2021-08-22T05:42:55.000Z</t>
  </si>
  <si>
    <t>2021-08-22T05:29:06.000Z</t>
  </si>
  <si>
    <t>2021-08-22T05:36:16.000Z</t>
  </si>
  <si>
    <t>2021-08-22T09:06:03.000Z</t>
  </si>
  <si>
    <t>2021-08-22T05:42:56.000Z</t>
  </si>
  <si>
    <t>2021-08-22T07:44:13.000Z</t>
  </si>
  <si>
    <t>2021-08-22T09:25:30.000Z</t>
  </si>
  <si>
    <t>2021-08-22T05:36:17.000Z</t>
  </si>
  <si>
    <t>2021-08-22T07:36:52.000Z</t>
  </si>
  <si>
    <t>2021-08-22T07:51:00.000Z</t>
  </si>
  <si>
    <t>2021-08-22T09:19:11.000Z</t>
  </si>
  <si>
    <t>2021-08-22T09:19:12.000Z</t>
  </si>
  <si>
    <t>2021-08-22T05:29:07.000Z</t>
  </si>
  <si>
    <t>2021-08-22T05:36:18.000Z</t>
  </si>
  <si>
    <t>2021-08-22T05:42:58.000Z</t>
  </si>
  <si>
    <t>2021-08-22T09:06:04.000Z</t>
  </si>
  <si>
    <t>2021-08-22T05:29:09.000Z</t>
  </si>
  <si>
    <t>2021-08-22T05:36:19.000Z</t>
  </si>
  <si>
    <t>2021-08-22T05:42:59.000Z</t>
  </si>
  <si>
    <t>2021-08-22T07:36:53.000Z</t>
  </si>
  <si>
    <t>!'</t>
  </si>
  <si>
    <t>2021-08-22T07:44:14.000Z</t>
  </si>
  <si>
    <t>2021-08-22T07:51:01.000Z</t>
  </si>
  <si>
    <t>2021-08-22T05:29:10.000Z</t>
  </si>
  <si>
    <t>2021-08-22T05:43:00.000Z</t>
  </si>
  <si>
    <t>2021-08-22T09:25:31.000Z</t>
  </si>
  <si>
    <t>2021-08-22T07:44:15.000Z</t>
  </si>
  <si>
    <t>2021-08-22T09:19:13.000Z</t>
  </si>
  <si>
    <t>+'</t>
  </si>
  <si>
    <t>2021-08-22T05:36:20.000Z</t>
  </si>
  <si>
    <t>2021-08-22T05:29:11.000Z</t>
  </si>
  <si>
    <t>2021-08-22T05:43:01.000Z</t>
  </si>
  <si>
    <t>2021-08-22T09:06:05.000Z</t>
  </si>
  <si>
    <t>2021-08-22T09:19:14.000Z</t>
  </si>
  <si>
    <t>2021-08-22T09:25:32.000Z</t>
  </si>
  <si>
    <t>2021-08-22T05:36:21.000Z</t>
  </si>
  <si>
    <t>2021-08-22T05:43:02.000Z</t>
  </si>
  <si>
    <t>2021-08-22T07:44:19.000Z</t>
  </si>
  <si>
    <t>2021-08-22T07:51:02.000Z</t>
  </si>
  <si>
    <t>2021-08-22T07:36:54.000Z</t>
  </si>
  <si>
    <t>2021-08-22T07:44:20.000Z</t>
  </si>
  <si>
    <t>2021-08-22T09:25:33.000Z</t>
  </si>
  <si>
    <t>2021-08-22T05:43:03.000Z</t>
  </si>
  <si>
    <t>÷'</t>
  </si>
  <si>
    <t>2021-08-22T07:51:03.000Z</t>
  </si>
  <si>
    <t>2021-08-22T09:06:07.000Z</t>
  </si>
  <si>
    <t>2021-08-22T05:29:12.000Z</t>
  </si>
  <si>
    <t>2021-08-22T07:44:21.000Z</t>
  </si>
  <si>
    <t>2021-08-22T09:06:09.000Z</t>
  </si>
  <si>
    <t>2021-08-22T09:19:15.000Z</t>
  </si>
  <si>
    <t>2021-08-22T05:36:22.000Z</t>
  </si>
  <si>
    <t>2021-08-22T07:36:55.000Z</t>
  </si>
  <si>
    <t xml:space="preserve">
 '</t>
  </si>
  <si>
    <t>2021-08-22T09:25:34.000Z</t>
  </si>
  <si>
    <t>2021-08-22T05:36:24.000Z</t>
  </si>
  <si>
    <t>2021-08-22T07:51:04.000Z</t>
  </si>
  <si>
    <t>2021-08-22T05:36:25.000Z</t>
  </si>
  <si>
    <t>2021-08-22T05:43:04.000Z</t>
  </si>
  <si>
    <t>2021-08-22T07:36:56.000Z</t>
  </si>
  <si>
    <t>2021-08-22T09:19:16.000Z</t>
  </si>
  <si>
    <t>2021-08-22T05:29:13.000Z</t>
  </si>
  <si>
    <t>2021-08-22T07:44:22.000Z</t>
  </si>
  <si>
    <t>2021-08-22T07:37:01.000Z</t>
  </si>
  <si>
    <t>2021-08-22T07:51:08.000Z</t>
  </si>
  <si>
    <t>2021-08-22T09:25:35.000Z</t>
  </si>
  <si>
    <t>2021-08-22T05:43:05.000Z</t>
  </si>
  <si>
    <t>2021-08-22T07:51:09.000Z</t>
  </si>
  <si>
    <t>2021-08-22T09:19:17.000Z</t>
  </si>
  <si>
    <t>2021-08-22T05:43:06.000Z</t>
  </si>
  <si>
    <t>2021-08-22T07:37:02.000Z</t>
  </si>
  <si>
    <t>2021-08-22T07:51:10.000Z</t>
  </si>
  <si>
    <t>2021-08-22T09:06:10.000Z</t>
  </si>
  <si>
    <t>2021-08-22T09:25:36.000Z</t>
  </si>
  <si>
    <t>2021-08-22T05:29:15.000Z</t>
  </si>
  <si>
    <t>2021-08-22T07:44:23.000Z</t>
  </si>
  <si>
    <t>2021-08-22T09:19:18.000Z</t>
  </si>
  <si>
    <t>2021-08-22T05:29:16.000Z</t>
  </si>
  <si>
    <t>☆'</t>
  </si>
  <si>
    <t>2021-08-22T09:19:21.000Z</t>
  </si>
  <si>
    <t>2021-08-22T09:25:37.000Z</t>
  </si>
  <si>
    <t>2021-08-22T07:37:03.000Z</t>
  </si>
  <si>
    <t>2021-08-22T07:51:11.000Z</t>
  </si>
  <si>
    <t>2021-08-22T09:19:22.000Z</t>
  </si>
  <si>
    <t>2021-08-22T05:43:07.000Z</t>
  </si>
  <si>
    <t>2021-08-22T07:37:04.000Z</t>
  </si>
  <si>
    <t>2021-08-22T07:44:24.000Z</t>
  </si>
  <si>
    <t>2021-08-22T09:06:11.000Z</t>
  </si>
  <si>
    <t>2021-08-22T09:19:23.000Z</t>
  </si>
  <si>
    <t>-'</t>
  </si>
  <si>
    <t>2021-08-22T05:29:17.000Z</t>
  </si>
  <si>
    <t>2021-08-22T05:43:08.000Z</t>
  </si>
  <si>
    <t>2021-08-22T09:06:12.000Z</t>
  </si>
  <si>
    <t>2021-08-22T09:25:39.000Z</t>
  </si>
  <si>
    <t>2021-08-22T05:29:18.000Z</t>
  </si>
  <si>
    <t>2021-08-22T07:37:05.000Z</t>
  </si>
  <si>
    <t>2021-08-22T07:44:26.000Z</t>
  </si>
  <si>
    <t>2021-08-22T09:19:24.000Z</t>
  </si>
  <si>
    <t>2021-08-22T09:25:40.000Z</t>
  </si>
  <si>
    <t>2021-08-22T07:51:12.000Z</t>
  </si>
  <si>
    <t>2021-08-22T09:06:18.000Z</t>
  </si>
  <si>
    <t>2021-08-22T09:25:41.000Z</t>
  </si>
  <si>
    <t>2021-08-22T09:25:42.000Z</t>
  </si>
  <si>
    <t>2021-08-22T07:37:06.000Z</t>
  </si>
  <si>
    <t>2021-08-22T09:06:19.000Z</t>
  </si>
  <si>
    <t>2021-08-22T09:19:25.000Z</t>
  </si>
  <si>
    <t>2021-08-22T09:25:43.000Z</t>
  </si>
  <si>
    <t>2021-08-22T07:37:07.000Z</t>
  </si>
  <si>
    <t>2021-08-22T07:44:27.000Z</t>
  </si>
  <si>
    <t>2021-08-22T07:51:13.000Z</t>
  </si>
  <si>
    <t>2021-08-22T09:06:21.000Z</t>
  </si>
  <si>
    <t>2021-08-22T09:06:22.000Z</t>
  </si>
  <si>
    <t>2021-08-22T09:19:26.000Z</t>
  </si>
  <si>
    <t>2021-08-22T09:25:44.000Z</t>
  </si>
  <si>
    <t>2021-08-22T07:37:09.000Z</t>
  </si>
  <si>
    <t>2021-08-22T07:51:14.000Z</t>
  </si>
  <si>
    <t>2021-08-22T09:06:23.000Z</t>
  </si>
  <si>
    <t>2021-08-22T09:19:27.000Z</t>
  </si>
  <si>
    <t>2021-08-22T07:37:10.000Z</t>
  </si>
  <si>
    <t>2021-08-22T07:51:15.000Z</t>
  </si>
  <si>
    <t>2021-08-22T09:06:24.000Z</t>
  </si>
  <si>
    <t>2021-08-22T07:51:16.000Z</t>
  </si>
  <si>
    <t>2021-08-22T09:25:45.000Z</t>
  </si>
  <si>
    <t>2021-08-22T07:51:17.000Z</t>
  </si>
  <si>
    <t>2021-08-22T09:06:25.000Z</t>
  </si>
  <si>
    <t>2021-08-22T09:25:46.000Z</t>
  </si>
  <si>
    <t>2021-08-22T09:06:26.000Z</t>
  </si>
  <si>
    <t>2021-08-22T09:25:47.000Z</t>
  </si>
  <si>
    <t>2021-08-22T09:06:27.000Z</t>
  </si>
  <si>
    <t>2021-08-22T09:25:48.000Z</t>
  </si>
  <si>
    <t>2021-08-22T09:25:49.000Z</t>
  </si>
  <si>
    <t>2021-08-22T09:25:50.000Z</t>
  </si>
  <si>
    <t>2021-08-22T09:25:51.000Z</t>
  </si>
  <si>
    <t>2021-08-22T09:25:52.000Z</t>
  </si>
  <si>
    <t>2021-08-22T09:25:53.000Z</t>
  </si>
  <si>
    <t>2021-08-22T09:25:55.000Z</t>
  </si>
  <si>
    <t>2021-08-22T09:25:56.000Z</t>
  </si>
  <si>
    <t xml:space="preserve"> Trial 1</t>
  </si>
  <si>
    <t>2021-08-20T12:55:22.000Z</t>
  </si>
  <si>
    <t>2021-08-20T13:01:26.000Z</t>
  </si>
  <si>
    <t>2021-08-20T13:08:25.000Z</t>
  </si>
  <si>
    <t>2021-08-20T14:16:30.000Z</t>
  </si>
  <si>
    <t>2021-08-20T14:23:26.000Z</t>
  </si>
  <si>
    <t>2021-08-20T14:33:07.000Z</t>
  </si>
  <si>
    <t>2021-08-20T15:28:53.000Z</t>
  </si>
  <si>
    <t>2021-08-20T15:37:52.000Z</t>
  </si>
  <si>
    <t>L'</t>
  </si>
  <si>
    <t>2021-08-20T15:49:37.000Z</t>
  </si>
  <si>
    <t>2021-08-20T12:55:23.000Z</t>
  </si>
  <si>
    <t>2021-08-20T15:49:38.000Z</t>
  </si>
  <si>
    <t>2021-08-20T13:01:27.000Z</t>
  </si>
  <si>
    <t>2021-08-20T13:08:26.000Z</t>
  </si>
  <si>
    <t>2021-08-20T14:23:27.000Z</t>
  </si>
  <si>
    <t>2021-08-20T15:28:54.000Z</t>
  </si>
  <si>
    <t>2021-08-20T15:37:53.000Z</t>
  </si>
  <si>
    <t>2021-08-20T14:16:31.000Z</t>
  </si>
  <si>
    <t>2021-08-20T14:33:08.000Z</t>
  </si>
  <si>
    <t>2021-08-20T15:49:39.000Z</t>
  </si>
  <si>
    <t>2021-08-20T12:55:24.000Z</t>
  </si>
  <si>
    <t>2021-08-20T13:01:28.000Z</t>
  </si>
  <si>
    <t>2021-08-20T13:08:27.000Z</t>
  </si>
  <si>
    <t>2021-08-20T14:23:28.000Z</t>
  </si>
  <si>
    <t>2021-08-20T14:33:09.000Z</t>
  </si>
  <si>
    <t>2021-08-20T15:37:54.000Z</t>
  </si>
  <si>
    <t>2021-08-20T13:01:29.000Z</t>
  </si>
  <si>
    <t>2021-08-20T14:16:32.000Z</t>
  </si>
  <si>
    <t>2021-08-20T15:28:55.000Z</t>
  </si>
  <si>
    <t>2021-08-20T15:49:40.000Z</t>
  </si>
  <si>
    <t>2021-08-20T12:55:25.000Z</t>
  </si>
  <si>
    <t>2021-08-20T13:08:28.000Z</t>
  </si>
  <si>
    <t>2021-08-20T12:55:26.000Z</t>
  </si>
  <si>
    <t>2021-08-20T15:37:55.000Z</t>
  </si>
  <si>
    <t>2021-08-20T12:55:27.000Z</t>
  </si>
  <si>
    <t>2021-08-20T14:23:29.000Z</t>
  </si>
  <si>
    <t>2021-08-20T14:33:10.000Z</t>
  </si>
  <si>
    <t>2021-08-20T12:55:28.000Z</t>
  </si>
  <si>
    <t>2021-08-20T15:28:56.000Z</t>
  </si>
  <si>
    <t>2021-08-20T13:01:30.000Z</t>
  </si>
  <si>
    <t>2021-08-20T14:16:33.000Z</t>
  </si>
  <si>
    <t>2021-08-20T15:49:41.000Z</t>
  </si>
  <si>
    <t>&gt;'</t>
  </si>
  <si>
    <t>2021-08-20T13:08:29.000Z</t>
  </si>
  <si>
    <t>2021-08-20T14:23:32.000Z</t>
  </si>
  <si>
    <t>2021-08-20T14:33:11.000Z</t>
  </si>
  <si>
    <t>2021-08-20T15:28:57.000Z</t>
  </si>
  <si>
    <t>2021-08-20T15:37:56.000Z</t>
  </si>
  <si>
    <t>2021-08-20T13:01:31.000Z</t>
  </si>
  <si>
    <t>2021-08-20T13:08:30.000Z</t>
  </si>
  <si>
    <t>2021-08-20T14:16:35.000Z</t>
  </si>
  <si>
    <t>2021-08-20T14:23:33.000Z</t>
  </si>
  <si>
    <t>2021-08-20T15:37:57.000Z</t>
  </si>
  <si>
    <t>2021-08-20T13:01:32.000Z</t>
  </si>
  <si>
    <t>2021-08-20T13:08:31.000Z</t>
  </si>
  <si>
    <t>2021-08-20T14:16:36.000Z</t>
  </si>
  <si>
    <t>2021-08-20T14:33:12.000Z</t>
  </si>
  <si>
    <t>2021-08-20T15:37:58.000Z</t>
  </si>
  <si>
    <t>2021-08-20T15:49:42.000Z</t>
  </si>
  <si>
    <t>2021-08-20T12:55:29.000Z</t>
  </si>
  <si>
    <t>2021-08-20T14:16:37.000Z</t>
  </si>
  <si>
    <t>2021-08-20T14:23:34.000Z</t>
  </si>
  <si>
    <t>2021-08-20T15:37:59.000Z</t>
  </si>
  <si>
    <t>2021-08-20T13:01:33.000Z</t>
  </si>
  <si>
    <t>2021-08-20T14:33:13.000Z</t>
  </si>
  <si>
    <t>2021-08-20T15:28:58.000Z</t>
  </si>
  <si>
    <t>2021-08-20T15:38:00.000Z</t>
  </si>
  <si>
    <t>2021-08-20T14:33:14.000Z</t>
  </si>
  <si>
    <t>2021-08-20T13:01:35.000Z</t>
  </si>
  <si>
    <t>2021-08-20T13:08:32.000Z</t>
  </si>
  <si>
    <t>2021-08-20T14:23:35.000Z</t>
  </si>
  <si>
    <t>2021-08-20T14:33:15.000Z</t>
  </si>
  <si>
    <t>2021-08-20T15:38:01.000Z</t>
  </si>
  <si>
    <t>2021-08-20T13:01:36.000Z</t>
  </si>
  <si>
    <t>2021-08-20T14:33:17.000Z</t>
  </si>
  <si>
    <t>2021-08-20T15:49:43.000Z</t>
  </si>
  <si>
    <t>2021-08-20T12:55:30.000Z</t>
  </si>
  <si>
    <t>2021-08-20T13:01:37.000Z</t>
  </si>
  <si>
    <t>2021-08-20T14:16:38.000Z</t>
  </si>
  <si>
    <t>2021-08-20T15:28:59.000Z</t>
  </si>
  <si>
    <t>2021-08-20T15:49:44.000Z</t>
  </si>
  <si>
    <t>2021-08-20T13:08:33.000Z</t>
  </si>
  <si>
    <t>2021-08-20T14:23:36.000Z</t>
  </si>
  <si>
    <t>2021-08-20T14:33:18.000Z</t>
  </si>
  <si>
    <t>2021-08-20T15:38:02.000Z</t>
  </si>
  <si>
    <t>2021-08-20T12:55:32.000Z</t>
  </si>
  <si>
    <t>2021-08-20T13:01:38.000Z</t>
  </si>
  <si>
    <t>2021-08-20T14:16:39.000Z</t>
  </si>
  <si>
    <t>2021-08-20T15:49:45.000Z</t>
  </si>
  <si>
    <t>2021-08-20T15:29:00.000Z</t>
  </si>
  <si>
    <t>2021-08-20T15:49:46.000Z</t>
  </si>
  <si>
    <t>2021-08-20T15:49:47.000Z</t>
  </si>
  <si>
    <t>2021-08-20T12:55:33.000Z</t>
  </si>
  <si>
    <t>2021-08-20T13:08:34.000Z</t>
  </si>
  <si>
    <t>2021-08-20T14:16:40.000Z</t>
  </si>
  <si>
    <t>2021-08-20T14:33:21.000Z</t>
  </si>
  <si>
    <t>2021-08-20T15:38:03.000Z</t>
  </si>
  <si>
    <t>2021-08-20T14:23:37.000Z</t>
  </si>
  <si>
    <t>2021-08-20T13:01:39.000Z</t>
  </si>
  <si>
    <t>2021-08-20T13:08:35.000Z</t>
  </si>
  <si>
    <t>2021-08-20T14:16:41.000Z</t>
  </si>
  <si>
    <t>2021-08-20T15:29:01.000Z</t>
  </si>
  <si>
    <t>2021-08-20T15:49:49.000Z</t>
  </si>
  <si>
    <t>2021-08-20T12:55:34.000Z</t>
  </si>
  <si>
    <t>2021-08-20T14:33:22.000Z</t>
  </si>
  <si>
    <t>2021-08-20T15:38:04.000Z</t>
  </si>
  <si>
    <t>2021-08-20T13:08:36.000Z</t>
  </si>
  <si>
    <t>2021-08-20T14:23:38.000Z</t>
  </si>
  <si>
    <t>2021-08-20T14:33:24.000Z</t>
  </si>
  <si>
    <t>2021-08-20T15:49:50.000Z</t>
  </si>
  <si>
    <t>2021-08-20T13:01:40.000Z</t>
  </si>
  <si>
    <t>2021-08-20T14:16:42.000Z</t>
  </si>
  <si>
    <t>2021-08-20T15:29:02.000Z</t>
  </si>
  <si>
    <t>2021-08-20T15:38:05.000Z</t>
  </si>
  <si>
    <t>2021-08-20T12:55:38.000Z</t>
  </si>
  <si>
    <t>2021-08-20T15:29:04.000Z</t>
  </si>
  <si>
    <t>2021-08-20T13:01:41.000Z</t>
  </si>
  <si>
    <t>2021-08-20T13:08:37.000Z</t>
  </si>
  <si>
    <t>2021-08-20T14:23:39.000Z</t>
  </si>
  <si>
    <t>2021-08-20T14:33:25.000Z</t>
  </si>
  <si>
    <t>2021-08-20T15:29:05.000Z</t>
  </si>
  <si>
    <t>2021-08-20T12:55:39.000Z</t>
  </si>
  <si>
    <t>2021-08-20T13:01:42.000Z</t>
  </si>
  <si>
    <t>2021-08-20T14:16:43.000Z</t>
  </si>
  <si>
    <t>2021-08-20T15:29:06.000Z</t>
  </si>
  <si>
    <t>2021-08-20T15:49:51.000Z</t>
  </si>
  <si>
    <t>2021-08-20T12:55:43.000Z</t>
  </si>
  <si>
    <t>2021-08-20T13:08:38.000Z</t>
  </si>
  <si>
    <t>2021-08-20T14:23:40.000Z</t>
  </si>
  <si>
    <t>2021-08-20T12:55:44.000Z</t>
  </si>
  <si>
    <t>2021-08-20T13:08:40.000Z</t>
  </si>
  <si>
    <t>2021-08-20T15:38:06.000Z</t>
  </si>
  <si>
    <t>2021-08-20T13:08:43.000Z</t>
  </si>
  <si>
    <t>2021-08-20T14:16:45.000Z</t>
  </si>
  <si>
    <t>2021-08-20T14:33:27.000Z</t>
  </si>
  <si>
    <t>2021-08-20T15:29:07.000Z</t>
  </si>
  <si>
    <t>2021-08-20T15:49:52.000Z</t>
  </si>
  <si>
    <t>2021-08-20T12:55:45.000Z</t>
  </si>
  <si>
    <t>2021-08-20T14:16:46.000Z</t>
  </si>
  <si>
    <t>2021-08-20T15:38:07.000Z</t>
  </si>
  <si>
    <t>2021-08-20T12:55:46.000Z</t>
  </si>
  <si>
    <t>2021-08-20T14:23:41.000Z</t>
  </si>
  <si>
    <t>2021-08-20T15:38:08.000Z</t>
  </si>
  <si>
    <t>2021-08-20T15:49:53.000Z</t>
  </si>
  <si>
    <t>2021-08-20T13:01:44.000Z</t>
  </si>
  <si>
    <t>2021-08-20T13:08:46.000Z</t>
  </si>
  <si>
    <t>2021-08-20T14:16:47.000Z</t>
  </si>
  <si>
    <t>2021-08-20T14:23:42.000Z</t>
  </si>
  <si>
    <t>2021-08-20T12:55:47.000Z</t>
  </si>
  <si>
    <t>2021-08-20T14:16:50.000Z</t>
  </si>
  <si>
    <t>2021-08-20T14:33:28.000Z</t>
  </si>
  <si>
    <t>2021-08-20T15:38:09.000Z</t>
  </si>
  <si>
    <t>2021-08-20T15:49:54.000Z</t>
  </si>
  <si>
    <t>2021-08-20T13:08:47.000Z</t>
  </si>
  <si>
    <t>2021-08-20T14:16:52.000Z</t>
  </si>
  <si>
    <t>2021-08-20T15:29:08.000Z</t>
  </si>
  <si>
    <t>2021-08-20T13:01:45.000Z</t>
  </si>
  <si>
    <t>2021-08-20T13:08:50.000Z</t>
  </si>
  <si>
    <t>2021-08-20T14:16:53.000Z</t>
  </si>
  <si>
    <t>2021-08-20T14:33:29.000Z</t>
  </si>
  <si>
    <t>2021-08-20T15:29:09.000Z</t>
  </si>
  <si>
    <t>2021-08-20T15:49:55.000Z</t>
  </si>
  <si>
    <t>2021-08-20T12:55:48.000Z</t>
  </si>
  <si>
    <t>2021-08-20T13:08:52.000Z</t>
  </si>
  <si>
    <t>2021-08-20T14:16:54.000Z</t>
  </si>
  <si>
    <t>2021-08-20T14:23:43.000Z</t>
  </si>
  <si>
    <t>2021-08-20T15:38:10.000Z</t>
  </si>
  <si>
    <t>2021-08-20T12:55:49.000Z</t>
  </si>
  <si>
    <t>2021-08-20T13:01:46.000Z</t>
  </si>
  <si>
    <t>2021-08-20T13:08:54.000Z</t>
  </si>
  <si>
    <t>2021-08-20T14:23:44.000Z</t>
  </si>
  <si>
    <t>2021-08-20T14:33:30.000Z</t>
  </si>
  <si>
    <t>2021-08-20T15:49:56.000Z</t>
  </si>
  <si>
    <t>2021-08-20T12:55:51.000Z</t>
  </si>
  <si>
    <t>2021-08-20T14:16:55.000Z</t>
  </si>
  <si>
    <t>2021-08-20T14:33:33.000Z</t>
  </si>
  <si>
    <t>2021-08-20T15:29:10.000Z</t>
  </si>
  <si>
    <t>2021-08-20T12:55:52.000Z</t>
  </si>
  <si>
    <t>2021-08-20T14:16:56.000Z</t>
  </si>
  <si>
    <t>2021-08-20T14:23:45.000Z</t>
  </si>
  <si>
    <t>2021-08-20T13:01:50.000Z</t>
  </si>
  <si>
    <t>2021-08-20T13:08:55.000Z</t>
  </si>
  <si>
    <t>2021-08-20T14:16:57.000Z</t>
  </si>
  <si>
    <t>2021-08-20T15:29:11.000Z</t>
  </si>
  <si>
    <t>2021-08-20T15:50:02.000Z</t>
  </si>
  <si>
    <t>2021-08-20T12:55:53.000Z</t>
  </si>
  <si>
    <t>2021-08-20T14:16:58.000Z</t>
  </si>
  <si>
    <t>2021-08-20T14:33:38.000Z</t>
  </si>
  <si>
    <t>2021-08-20T15:38:11.000Z</t>
  </si>
  <si>
    <t>2021-08-20T15:50:04.000Z</t>
  </si>
  <si>
    <t>2021-08-20T13:08:56.000Z</t>
  </si>
  <si>
    <t>2021-08-20T14:23:48.000Z</t>
  </si>
  <si>
    <t>2021-08-20T14:33:39.000Z</t>
  </si>
  <si>
    <t>2021-08-20T15:50:05.000Z</t>
  </si>
  <si>
    <t>2021-08-20T13:01:54.000Z</t>
  </si>
  <si>
    <t>2021-08-20T13:08:57.000Z</t>
  </si>
  <si>
    <t>2021-08-20T15:29:12.000Z</t>
  </si>
  <si>
    <t>2021-08-20T13:01:55.000Z</t>
  </si>
  <si>
    <t>2021-08-20T13:08:58.000Z</t>
  </si>
  <si>
    <t>2021-08-20T15:29:13.000Z</t>
  </si>
  <si>
    <t>2021-08-20T15:38:13.000Z</t>
  </si>
  <si>
    <t>2021-08-20T15:50:06.000Z</t>
  </si>
  <si>
    <t>2021-08-20T14:23:53.000Z</t>
  </si>
  <si>
    <t>2021-08-20T14:33:40.000Z</t>
  </si>
  <si>
    <t>2021-08-20T15:38:14.000Z</t>
  </si>
  <si>
    <t>ㅔ'</t>
  </si>
  <si>
    <t>2021-08-20T15:50:07.000Z</t>
  </si>
  <si>
    <t>2021-08-20T13:01:56.000Z</t>
  </si>
  <si>
    <t>2021-08-20T14:23:54.000Z</t>
  </si>
  <si>
    <t>2021-08-20T14:33:41.000Z</t>
  </si>
  <si>
    <t>2021-08-20T13:01:57.000Z</t>
  </si>
  <si>
    <t>2021-08-20T14:23:55.000Z</t>
  </si>
  <si>
    <t>2021-08-20T14:33:42.000Z</t>
  </si>
  <si>
    <t>P'</t>
  </si>
  <si>
    <t>2021-08-20T15:50:08.000Z</t>
  </si>
  <si>
    <t>2021-08-20T15:38:17.000Z</t>
  </si>
  <si>
    <t>2021-08-20T13:01:58.000Z</t>
  </si>
  <si>
    <t>2021-08-20T14:33:44.000Z</t>
  </si>
  <si>
    <t>2021-08-20T15:29:14.000Z</t>
  </si>
  <si>
    <t>2021-08-20T15:50:10.000Z</t>
  </si>
  <si>
    <t>2021-08-20T14:23:56.000Z</t>
  </si>
  <si>
    <t>2021-08-20T14:33:45.000Z</t>
  </si>
  <si>
    <t>2021-08-20T14:33:46.000Z</t>
  </si>
  <si>
    <t>2021-08-20T15:29:15.000Z</t>
  </si>
  <si>
    <t>2021-08-20T15:38:24.000Z</t>
  </si>
  <si>
    <t>2021-08-20T13:01:59.000Z</t>
  </si>
  <si>
    <t>2021-08-20T15:29:16.000Z</t>
  </si>
  <si>
    <t>2021-08-20T15:38:25.000Z</t>
  </si>
  <si>
    <t>2021-08-20T15:50:11.000Z</t>
  </si>
  <si>
    <t>2021-08-20T14:23:57.000Z</t>
  </si>
  <si>
    <t>2021-08-20T15:38:26.000Z</t>
  </si>
  <si>
    <t>2021-08-20T13:02:02.000Z</t>
  </si>
  <si>
    <t>2021-08-20T15:29:17.000Z</t>
  </si>
  <si>
    <t>2021-08-20T15:50:12.000Z</t>
  </si>
  <si>
    <t>2021-08-20T13:02:03.000Z</t>
  </si>
  <si>
    <t>2021-08-20T14:23:59.000Z</t>
  </si>
  <si>
    <t>2021-08-20T15:29:20.000Z</t>
  </si>
  <si>
    <t>2021-08-20T15:38:27.000Z</t>
  </si>
  <si>
    <t>2021-08-20T15:50:13.000Z</t>
  </si>
  <si>
    <t>2021-08-20T14:24:00.000Z</t>
  </si>
  <si>
    <t>2021-08-20T15:38:28.000Z</t>
  </si>
  <si>
    <t>2021-08-20T15:50:16.000Z</t>
  </si>
  <si>
    <t>2021-08-20T13:02:04.000Z</t>
  </si>
  <si>
    <t>2021-08-20T15:29:29.000Z</t>
  </si>
  <si>
    <t>2021-08-20T15:38:30.000Z</t>
  </si>
  <si>
    <t>2021-08-20T14:24:01.000Z</t>
  </si>
  <si>
    <t>2021-08-20T15:50:21.000Z</t>
  </si>
  <si>
    <t>2021-08-20T15:29:30.000Z</t>
  </si>
  <si>
    <t>2021-08-20T15:50:22.000Z</t>
  </si>
  <si>
    <t>2021-08-20T15:38:35.000Z</t>
  </si>
  <si>
    <t>2021-08-20T15:29:31.000Z</t>
  </si>
  <si>
    <t>2021-08-20T15:29:32.000Z</t>
  </si>
  <si>
    <t>2021-08-20T15:38:36.000Z</t>
  </si>
  <si>
    <t>2021-08-20T15:29:33.000Z</t>
  </si>
  <si>
    <t>2021-08-20T15:29:34.000Z</t>
  </si>
  <si>
    <t>2021-08-20T15:29:35.000Z</t>
  </si>
  <si>
    <t>2021-08-20T15:29:36.000Z</t>
  </si>
  <si>
    <t>2021-08-20T15:29:37.000Z</t>
  </si>
  <si>
    <t>2021-08-20T15:29:38.000Z</t>
  </si>
  <si>
    <t>2021-08-20T15:29:39.000Z</t>
  </si>
  <si>
    <t>2021-08-23T11:36:38.000Z</t>
  </si>
  <si>
    <t>2021-08-23T11:46:49.000Z</t>
  </si>
  <si>
    <t>2021-08-23T11:54:33.000Z</t>
  </si>
  <si>
    <t>2021-08-23T13:10:18.000Z</t>
  </si>
  <si>
    <t>2021-08-23T13:18:04.000Z</t>
  </si>
  <si>
    <t>2021-08-23T13:25:11.000Z</t>
  </si>
  <si>
    <t>2021-08-23T14:33:42.000Z</t>
  </si>
  <si>
    <t>2021-08-23T14:41:35.000Z</t>
  </si>
  <si>
    <t>2021-08-23T14:49:26.000Z</t>
  </si>
  <si>
    <t>2021-08-23T14:49:27.000Z</t>
  </si>
  <si>
    <t>2021-08-23T11:36:39.000Z</t>
  </si>
  <si>
    <t>2021-08-23T11:46:50.000Z</t>
  </si>
  <si>
    <t>2021-08-23T13:10:19.000Z</t>
  </si>
  <si>
    <t>2021-08-23T14:41:36.000Z</t>
  </si>
  <si>
    <t>2021-08-23T13:18:05.000Z</t>
  </si>
  <si>
    <t>2021-08-23T13:25:12.000Z</t>
  </si>
  <si>
    <t>2021-08-23T14:33:43.000Z</t>
  </si>
  <si>
    <t>2021-08-23T13:10:20.000Z</t>
  </si>
  <si>
    <t>2021-08-23T14:49:28.000Z</t>
  </si>
  <si>
    <t>2021-08-23T11:54:34.000Z</t>
  </si>
  <si>
    <t>2021-08-23T11:54:35.000Z</t>
  </si>
  <si>
    <t>2021-08-23T13:10:21.000Z</t>
  </si>
  <si>
    <t>2021-08-23T13:18:06.000Z</t>
  </si>
  <si>
    <t>2021-08-23T13:25:13.000Z</t>
  </si>
  <si>
    <t>2021-08-23T14:33:45.000Z</t>
  </si>
  <si>
    <t>2021-08-23T14:41:37.000Z</t>
  </si>
  <si>
    <t>2021-08-23T14:49:29.000Z</t>
  </si>
  <si>
    <t>2021-08-23T11:36:40.000Z</t>
  </si>
  <si>
    <t>2021-08-23T11:46:51.000Z</t>
  </si>
  <si>
    <t>2021-08-23T13:25:14.000Z</t>
  </si>
  <si>
    <t>2021-08-23T11:54:36.000Z</t>
  </si>
  <si>
    <t>2021-08-23T13:10:22.000Z</t>
  </si>
  <si>
    <t>2021-08-23T13:18:07.000Z</t>
  </si>
  <si>
    <t>2021-08-23T13:25:17.000Z</t>
  </si>
  <si>
    <t>2021-08-23T14:33:46.000Z</t>
  </si>
  <si>
    <t>2021-08-23T14:41:38.000Z</t>
  </si>
  <si>
    <t>2021-08-23T14:49:31.000Z</t>
  </si>
  <si>
    <t>2021-08-23T11:54:37.000Z</t>
  </si>
  <si>
    <t>2021-08-23T13:10:23.000Z</t>
  </si>
  <si>
    <t>2021-08-23T13:25:18.000Z</t>
  </si>
  <si>
    <t>2021-08-23T11:46:52.000Z</t>
  </si>
  <si>
    <t>2021-08-23T13:25:19.000Z</t>
  </si>
  <si>
    <t>2021-08-23T11:36:41.000Z</t>
  </si>
  <si>
    <t>2021-08-23T13:18:08.000Z</t>
  </si>
  <si>
    <t>2021-08-23T14:33:47.000Z</t>
  </si>
  <si>
    <t>2021-08-23T14:49:32.000Z</t>
  </si>
  <si>
    <t>2021-08-23T11:54:38.000Z</t>
  </si>
  <si>
    <t>2021-08-23T13:10:24.000Z</t>
  </si>
  <si>
    <t>2021-08-23T13:18:09.000Z</t>
  </si>
  <si>
    <t>2021-08-23T14:33:48.000Z</t>
  </si>
  <si>
    <t>2021-08-23T14:41:39.000Z</t>
  </si>
  <si>
    <t>2021-08-23T11:46:53.000Z</t>
  </si>
  <si>
    <t>2021-08-23T11:54:39.000Z</t>
  </si>
  <si>
    <t>2021-08-23T13:10:25.000Z</t>
  </si>
  <si>
    <t>2021-08-23T13:18:10.000Z</t>
  </si>
  <si>
    <t>2021-08-23T13:25:20.000Z</t>
  </si>
  <si>
    <t>2021-08-23T14:33:49.000Z</t>
  </si>
  <si>
    <t>2021-08-23T14:41:40.000Z</t>
  </si>
  <si>
    <t>2021-08-23T14:49:33.000Z</t>
  </si>
  <si>
    <t/>
  </si>
  <si>
    <t>2021-08-23T11:46:54.000Z</t>
  </si>
  <si>
    <t>2021-08-23T11:54:40.000Z</t>
  </si>
  <si>
    <t>2021-08-23T13:25:22.000Z</t>
  </si>
  <si>
    <t>2021-08-23T14:33:50.000Z</t>
  </si>
  <si>
    <t>2021-08-23T11:36:42.000Z</t>
  </si>
  <si>
    <t>2021-08-23T11:46:55.000Z</t>
  </si>
  <si>
    <t>2021-08-23T13:18:11.000Z</t>
  </si>
  <si>
    <t>2021-08-23T14:49:34.000Z</t>
  </si>
  <si>
    <t>2021-08-23T11:36:43.000Z</t>
  </si>
  <si>
    <t>2021-08-23T13:10:26.000Z</t>
  </si>
  <si>
    <t>2021-08-23T13:25:23.000Z</t>
  </si>
  <si>
    <t>2021-08-23T14:41:41.000Z</t>
  </si>
  <si>
    <t>2021-08-23T11:54:41.000Z</t>
  </si>
  <si>
    <t>w'</t>
  </si>
  <si>
    <t>2021-08-23T14:33:51.000Z</t>
  </si>
  <si>
    <t>2021-08-23T11:46:56.000Z</t>
  </si>
  <si>
    <t>2021-08-23T13:10:27.000Z</t>
  </si>
  <si>
    <t>2021-08-23T13:18:12.000Z</t>
  </si>
  <si>
    <t>2021-08-23T13:25:24.000Z</t>
  </si>
  <si>
    <t>2021-08-23T14:49:35.000Z</t>
  </si>
  <si>
    <t>2021-08-23T11:36:44.000Z</t>
  </si>
  <si>
    <t>2021-08-23T13:18:13.000Z</t>
  </si>
  <si>
    <t>2021-08-23T14:41:42.000Z</t>
  </si>
  <si>
    <t>2021-08-23T11:46:57.000Z</t>
  </si>
  <si>
    <t>2021-08-23T11:54:42.000Z</t>
  </si>
  <si>
    <t>'</t>
  </si>
  <si>
    <t>2021-08-23T11:36:45.000Z</t>
  </si>
  <si>
    <t>2021-08-23T13:18:14.000Z</t>
  </si>
  <si>
    <t>2021-08-23T11:36:46.000Z</t>
  </si>
  <si>
    <t>2021-08-23T13:10:28.000Z</t>
  </si>
  <si>
    <t>2021-08-23T13:25:25.000Z</t>
  </si>
  <si>
    <t>2021-08-23T14:33:52.000Z</t>
  </si>
  <si>
    <t>2021-08-23T14:49:36.000Z</t>
  </si>
  <si>
    <t>2021-08-23T11:46:58.000Z</t>
  </si>
  <si>
    <t>2021-08-23T11:54:43.000Z</t>
  </si>
  <si>
    <t>2021-08-23T13:18:16.000Z</t>
  </si>
  <si>
    <t>2021-08-23T14:41:43.000Z</t>
  </si>
  <si>
    <t>2021-08-23T11:46:59.000Z</t>
  </si>
  <si>
    <t>2021-08-23T13:18:17.000Z</t>
  </si>
  <si>
    <t>2021-08-23T14:49:37.000Z</t>
  </si>
  <si>
    <t>2021-08-23T11:47:00.000Z</t>
  </si>
  <si>
    <t>2021-08-23T13:18:18.000Z</t>
  </si>
  <si>
    <t>2021-08-23T13:25:26.000Z</t>
  </si>
  <si>
    <t>2021-08-23T14:33:53.000Z</t>
  </si>
  <si>
    <t>2021-08-23T14:41:44.000Z</t>
  </si>
  <si>
    <t>2021-08-23T11:36:47.000Z</t>
  </si>
  <si>
    <t>2021-08-23T11:54:44.000Z</t>
  </si>
  <si>
    <t>2021-08-23T13:10:29.000Z</t>
  </si>
  <si>
    <t>2021-08-23T13:25:27.000Z</t>
  </si>
  <si>
    <t>2021-08-23T14:49:38.000Z</t>
  </si>
  <si>
    <t>2021-08-23T13:10:30.000Z</t>
  </si>
  <si>
    <t>2021-08-23T14:41:45.000Z</t>
  </si>
  <si>
    <t>2021-08-23T13:18:19.000Z</t>
  </si>
  <si>
    <t>2021-08-23T14:49:39.000Z</t>
  </si>
  <si>
    <t>2021-08-23T11:47:01.000Z</t>
  </si>
  <si>
    <t>2021-08-23T13:10:31.000Z</t>
  </si>
  <si>
    <t>2021-08-23T13:25:28.000Z</t>
  </si>
  <si>
    <t>2021-08-23T14:33:54.000Z</t>
  </si>
  <si>
    <t>2021-08-23T14:41:46.000Z</t>
  </si>
  <si>
    <t>2021-08-23T14:49:40.000Z</t>
  </si>
  <si>
    <t>2021-08-23T11:36:48.000Z</t>
  </si>
  <si>
    <t>2021-08-23T11:54:45.000Z</t>
  </si>
  <si>
    <t>2021-08-23T13:18:20.000Z</t>
  </si>
  <si>
    <t>2021-08-23T14:33:55.000Z</t>
  </si>
  <si>
    <t>2021-08-23T11:54:46.000Z</t>
  </si>
  <si>
    <t>2021-08-23T13:18:21.000Z</t>
  </si>
  <si>
    <t>2021-08-23T14:41:47.000Z</t>
  </si>
  <si>
    <t>2021-08-23T14:49:41.000Z</t>
  </si>
  <si>
    <t>2021-08-23T13:25:30.000Z</t>
  </si>
  <si>
    <t>2021-08-23T11:47:02.000Z</t>
  </si>
  <si>
    <t>2021-08-23T13:10:32.000Z</t>
  </si>
  <si>
    <t>2021-08-23T14:33:56.000Z</t>
  </si>
  <si>
    <t>2021-08-23T14:49:42.000Z</t>
  </si>
  <si>
    <t>2021-08-23T11:54:48.000Z</t>
  </si>
  <si>
    <t>2021-08-23T13:25:31.000Z</t>
  </si>
  <si>
    <t>2021-08-23T14:41:48.000Z</t>
  </si>
  <si>
    <t>2021-08-23T11:36:49.000Z</t>
  </si>
  <si>
    <t>2021-08-23T14:41:49.000Z</t>
  </si>
  <si>
    <t>2021-08-23T14:49:43.000Z</t>
  </si>
  <si>
    <t>2021-08-23T11:54:49.000Z</t>
  </si>
  <si>
    <t>2021-08-23T13:10:33.000Z</t>
  </si>
  <si>
    <t>2021-08-23T13:18:23.000Z</t>
  </si>
  <si>
    <t>2021-08-23T13:25:32.000Z</t>
  </si>
  <si>
    <t>2021-08-23T11:47:03.000Z</t>
  </si>
  <si>
    <t>2021-08-23T11:54:50.000Z</t>
  </si>
  <si>
    <t>B'</t>
  </si>
  <si>
    <t>2021-08-23T13:25:33.000Z</t>
  </si>
  <si>
    <t>2021-08-23T11:54:52.000Z</t>
  </si>
  <si>
    <t>2021-08-23T13:10:34.000Z</t>
  </si>
  <si>
    <t>2021-08-23T14:33:57.000Z</t>
  </si>
  <si>
    <t>2021-08-23T14:41:50.000Z</t>
  </si>
  <si>
    <t>2021-08-23T14:49:44.000Z</t>
  </si>
  <si>
    <t>2021-08-23T11:36:50.000Z</t>
  </si>
  <si>
    <t>2021-08-23T11:54:54.000Z</t>
  </si>
  <si>
    <t>2021-08-23T13:18:24.000Z</t>
  </si>
  <si>
    <t>2021-08-23T13:25:34.000Z</t>
  </si>
  <si>
    <t>2021-08-23T14:33:58.000Z</t>
  </si>
  <si>
    <t>2021-08-23T14:41:51.000Z</t>
  </si>
  <si>
    <t>2021-08-23T11:47:04.000Z</t>
  </si>
  <si>
    <t>2021-08-23T11:54:57.000Z</t>
  </si>
  <si>
    <t>2021-08-23T13:18:25.000Z</t>
  </si>
  <si>
    <t>2021-08-23T13:25:36.000Z</t>
  </si>
  <si>
    <t>2021-08-23T14:49:45.000Z</t>
  </si>
  <si>
    <t>2021-08-23T11:36:51.000Z</t>
  </si>
  <si>
    <t>2021-08-23T13:10:35.000Z</t>
  </si>
  <si>
    <t>2021-08-23T14:33:59.000Z</t>
  </si>
  <si>
    <t>2021-08-23T14:41:52.000Z</t>
  </si>
  <si>
    <t>2021-08-23T14:49:46.000Z</t>
  </si>
  <si>
    <t>2021-08-23T11:54:58.000Z</t>
  </si>
  <si>
    <t>2021-08-23T13:10:36.000Z</t>
  </si>
  <si>
    <t>2021-08-23T13:18:26.000Z</t>
  </si>
  <si>
    <t>2021-08-23T13:25:37.000Z</t>
  </si>
  <si>
    <t>2021-08-23T14:34:00.000Z</t>
  </si>
  <si>
    <t>2021-08-23T14:41:54.000Z</t>
  </si>
  <si>
    <t>2021-08-23T11:47:05.000Z</t>
  </si>
  <si>
    <t>2021-08-23T11:54:59.000Z</t>
  </si>
  <si>
    <t>2021-08-23T14:34:02.000Z</t>
  </si>
  <si>
    <t>2021-08-23T14:41:55.000Z</t>
  </si>
  <si>
    <t>2021-08-23T14:49:48.000Z</t>
  </si>
  <si>
    <t>2021-08-23T13:10:37.000Z</t>
  </si>
  <si>
    <t>2021-08-23T13:18:30.000Z</t>
  </si>
  <si>
    <t>2021-08-23T14:34:03.000Z</t>
  </si>
  <si>
    <t>2021-08-23T14:41:56.000Z</t>
  </si>
  <si>
    <t>2021-08-23T11:36:52.000Z</t>
  </si>
  <si>
    <t>2021-08-23T13:18:31.000Z</t>
  </si>
  <si>
    <t>2021-08-23T13:25:38.000Z</t>
  </si>
  <si>
    <t>2021-08-23T14:34:05.000Z</t>
  </si>
  <si>
    <t>2021-08-23T14:41:57.000Z</t>
  </si>
  <si>
    <t>2021-08-23T14:49:50.000Z</t>
  </si>
  <si>
    <t>2021-08-23T11:47:06.000Z</t>
  </si>
  <si>
    <t>2021-08-23T13:10:43.000Z</t>
  </si>
  <si>
    <t>2021-08-23T13:18:32.000Z</t>
  </si>
  <si>
    <t>2021-08-23T14:34:06.000Z</t>
  </si>
  <si>
    <t>2021-08-23T14:41:58.000Z</t>
  </si>
  <si>
    <t>2021-08-23T14:49:51.000Z</t>
  </si>
  <si>
    <t>2021-08-23T11:36:53.000Z</t>
  </si>
  <si>
    <t>2021-08-23T11:47:07.000Z</t>
  </si>
  <si>
    <t>2021-08-23T11:55:00.000Z</t>
  </si>
  <si>
    <t>2021-08-23T13:10:45.000Z</t>
  </si>
  <si>
    <t>2021-08-23T14:34:07.000Z</t>
  </si>
  <si>
    <t>2021-08-23T14:41:59.000Z</t>
  </si>
  <si>
    <t>2021-08-23T11:36:55.000Z</t>
  </si>
  <si>
    <t>2021-08-23T13:10:48.000Z</t>
  </si>
  <si>
    <t>2021-08-23T13:25:39.000Z</t>
  </si>
  <si>
    <t>2021-08-23T14:34:08.000Z</t>
  </si>
  <si>
    <t>2021-08-23T11:36:57.000Z</t>
  </si>
  <si>
    <t>2021-08-23T11:47:08.000Z</t>
  </si>
  <si>
    <t>2021-08-23T11:55:01.000Z</t>
  </si>
  <si>
    <t>2021-08-23T13:10:49.000Z</t>
  </si>
  <si>
    <t>2021-08-23T13:18:33.000Z</t>
  </si>
  <si>
    <t>2021-08-23T14:42:00.000Z</t>
  </si>
  <si>
    <t>2021-08-23T14:49:52.000Z</t>
  </si>
  <si>
    <t>2021-08-23T11:36:59.000Z</t>
  </si>
  <si>
    <t>2021-08-23T11:47:13.000Z</t>
  </si>
  <si>
    <t>2021-08-23T11:55:02.000Z</t>
  </si>
  <si>
    <t>2021-08-23T13:10:50.000Z</t>
  </si>
  <si>
    <t>2021-08-23T13:18:34.000Z</t>
  </si>
  <si>
    <t>2021-08-23T14:34:10.000Z</t>
  </si>
  <si>
    <t>2021-08-23T11:47:14.000Z</t>
  </si>
  <si>
    <t>2021-08-23T11:55:03.000Z</t>
  </si>
  <si>
    <t>2021-08-23T13:10:51.000Z</t>
  </si>
  <si>
    <t>2021-08-23T13:25:41.000Z</t>
  </si>
  <si>
    <t>2021-08-23T11:37:00.000Z</t>
  </si>
  <si>
    <t>2021-08-23T11:47:15.000Z</t>
  </si>
  <si>
    <t>2021-08-23T13:10:52.000Z</t>
  </si>
  <si>
    <t>2021-08-23T13:25:43.000Z</t>
  </si>
  <si>
    <t>2021-08-23T14:42:01.000Z</t>
  </si>
  <si>
    <t>2021-08-23T14:49:53.000Z</t>
  </si>
  <si>
    <t>2021-08-23T11:37:01.000Z</t>
  </si>
  <si>
    <t>2021-08-23T11:47:17.000Z</t>
  </si>
  <si>
    <t>2021-08-23T13:18:35.000Z</t>
  </si>
  <si>
    <t>2021-08-23T14:42:02.000Z</t>
  </si>
  <si>
    <t>2021-08-23T11:47:18.000Z</t>
  </si>
  <si>
    <t>2021-08-23T13:25:44.000Z</t>
  </si>
  <si>
    <t>2021-08-23T14:34:11.000Z</t>
  </si>
  <si>
    <t>2021-08-23T14:42:03.000Z</t>
  </si>
  <si>
    <t>2021-08-23T14:49:54.000Z</t>
  </si>
  <si>
    <t>2021-08-23T11:47:20.000Z</t>
  </si>
  <si>
    <t>2021-08-23T13:10:53.000Z</t>
  </si>
  <si>
    <t>2021-08-23T13:18:36.000Z</t>
  </si>
  <si>
    <t>2021-08-23T14:34:12.000Z</t>
  </si>
  <si>
    <t>2021-08-23T14:42:04.000Z</t>
  </si>
  <si>
    <t>2021-08-23T11:37:02.000Z</t>
  </si>
  <si>
    <t>2021-08-23T13:18:37.000Z</t>
  </si>
  <si>
    <t>2021-08-23T14:34:13.000Z</t>
  </si>
  <si>
    <t>2021-08-23T14:49:55.000Z</t>
  </si>
  <si>
    <t>2021-08-23T13:10:54.000Z</t>
  </si>
  <si>
    <t>2021-08-23T14:34:15.000Z</t>
  </si>
  <si>
    <t>2021-08-23T14:49:56.000Z</t>
  </si>
  <si>
    <t>2021-08-23T11:37:03.000Z</t>
  </si>
  <si>
    <t>2021-08-23T13:10:55.000Z</t>
  </si>
  <si>
    <t>2021-08-23T14:34:16.000Z</t>
  </si>
  <si>
    <t>2021-08-23T11:37:04.000Z</t>
  </si>
  <si>
    <t>2021-08-23T11:47:21.000Z</t>
  </si>
  <si>
    <t>2021-08-23T13:10:56.000Z</t>
  </si>
  <si>
    <t>2021-08-23T13:18:38.000Z</t>
  </si>
  <si>
    <t>2021-08-23T14:34:17.000Z</t>
  </si>
  <si>
    <t>2021-08-23T14:49:57.000Z</t>
  </si>
  <si>
    <t>2021-08-23T11:37:06.000Z</t>
  </si>
  <si>
    <t>2021-08-23T11:37:07.000Z</t>
  </si>
  <si>
    <t>2021-08-23T11:47:22.000Z</t>
  </si>
  <si>
    <t>2021-08-23T13:10:57.000Z</t>
  </si>
  <si>
    <t>2021-08-23T11:47:24.000Z</t>
  </si>
  <si>
    <t>2021-08-23T11:37:08.000Z</t>
  </si>
  <si>
    <t>2021-08-23T11:47:25.000Z</t>
  </si>
  <si>
    <t>2021-08-22T12:34:21.000Z</t>
  </si>
  <si>
    <t>2021-08-22T12:40:44.000Z</t>
  </si>
  <si>
    <t>2021-08-22T12:48:57.000Z</t>
  </si>
  <si>
    <t>2021-08-22T14:17:57.000Z</t>
  </si>
  <si>
    <t>2021-08-22T14:26:54.000Z</t>
  </si>
  <si>
    <t>2021-08-22T14:33:33.000Z</t>
  </si>
  <si>
    <t>2021-08-22T15:20:07.000Z</t>
  </si>
  <si>
    <t>2021-08-22T15:27:49.000Z</t>
  </si>
  <si>
    <t>2021-08-22T15:35:48.000Z</t>
  </si>
  <si>
    <t>2021-08-22T14:17:58.000Z</t>
  </si>
  <si>
    <t>2021-08-22T15:20:08.000Z</t>
  </si>
  <si>
    <t>2021-08-22T15:27:50.000Z</t>
  </si>
  <si>
    <t>2021-08-22T12:34:22.000Z</t>
  </si>
  <si>
    <t>2021-08-22T12:40:45.000Z</t>
  </si>
  <si>
    <t>2021-08-22T12:48:58.000Z</t>
  </si>
  <si>
    <t>2021-08-22T14:26:55.000Z</t>
  </si>
  <si>
    <t>2021-08-22T14:33:34.000Z</t>
  </si>
  <si>
    <t>2021-08-22T15:35:49.000Z</t>
  </si>
  <si>
    <t>2021-08-22T14:26:56.000Z</t>
  </si>
  <si>
    <t>2021-08-22T15:20:09.000Z</t>
  </si>
  <si>
    <t>2021-08-22T12:34:23.000Z</t>
  </si>
  <si>
    <t>2021-08-22T12:40:46.000Z</t>
  </si>
  <si>
    <t>2021-08-22T14:17:59.000Z</t>
  </si>
  <si>
    <t>2021-08-22T15:27:51.000Z</t>
  </si>
  <si>
    <t>2021-08-22T12:40:47.000Z</t>
  </si>
  <si>
    <t>2021-08-22T14:33:35.000Z</t>
  </si>
  <si>
    <t>2021-08-22T15:27:52.000Z</t>
  </si>
  <si>
    <t>2021-08-22T15:35:50.000Z</t>
  </si>
  <si>
    <t>2021-08-22T12:40:48.000Z</t>
  </si>
  <si>
    <t>2021-08-22T12:48:59.000Z</t>
  </si>
  <si>
    <t>2021-08-22T14:18:01.000Z</t>
  </si>
  <si>
    <t>2021-08-22T14:26:57.000Z</t>
  </si>
  <si>
    <t>2021-08-22T14:33:37.000Z</t>
  </si>
  <si>
    <t>2021-08-22T15:20:11.000Z</t>
  </si>
  <si>
    <t>2021-08-22T15:27:53.000Z</t>
  </si>
  <si>
    <t>2021-08-22T14:18:02.000Z</t>
  </si>
  <si>
    <t>2021-08-22T14:26:59.000Z</t>
  </si>
  <si>
    <t>2021-08-22T14:33:39.000Z</t>
  </si>
  <si>
    <t>2021-08-22T15:20:13.000Z</t>
  </si>
  <si>
    <t>2021-08-22T15:27:55.000Z</t>
  </si>
  <si>
    <t>2021-08-22T15:35:51.000Z</t>
  </si>
  <si>
    <t>2021-08-22T14:27:00.000Z</t>
  </si>
  <si>
    <t>2021-08-22T15:27:56.000Z</t>
  </si>
  <si>
    <t>2021-08-22T12:34:24.000Z</t>
  </si>
  <si>
    <t>2021-08-22T12:49:00.000Z</t>
  </si>
  <si>
    <t>2021-08-22T14:33:40.000Z</t>
  </si>
  <si>
    <t>2021-08-22T15:20:14.000Z</t>
  </si>
  <si>
    <t>2021-08-22T15:35:52.000Z</t>
  </si>
  <si>
    <t>2021-08-22T12:40:50.000Z</t>
  </si>
  <si>
    <t>2021-08-22T12:49:01.000Z</t>
  </si>
  <si>
    <t>2021-08-22T14:18:03.000Z</t>
  </si>
  <si>
    <t>2021-08-22T14:27:01.000Z</t>
  </si>
  <si>
    <t>2021-08-22T15:35:53.000Z</t>
  </si>
  <si>
    <t>2021-08-22T12:34:26.000Z</t>
  </si>
  <si>
    <t>2021-08-22T12:40:52.000Z</t>
  </si>
  <si>
    <t>2021-08-22T12:49:03.000Z</t>
  </si>
  <si>
    <t>2021-08-22T15:35:54.000Z</t>
  </si>
  <si>
    <t>2021-08-22T12:34:27.000Z</t>
  </si>
  <si>
    <t>2021-08-22T12:40:53.000Z</t>
  </si>
  <si>
    <t>2021-08-22T14:27:02.000Z</t>
  </si>
  <si>
    <t>2021-08-22T15:20:16.000Z</t>
  </si>
  <si>
    <t>2021-08-22T15:27:57.000Z</t>
  </si>
  <si>
    <t>2021-08-22T14:18:04.000Z</t>
  </si>
  <si>
    <t>2021-08-22T14:33:41.000Z</t>
  </si>
  <si>
    <t>2021-08-22T12:49:04.000Z</t>
  </si>
  <si>
    <t>2021-08-22T15:28:00.000Z</t>
  </si>
  <si>
    <t>2021-08-22T15:35:55.000Z</t>
  </si>
  <si>
    <t>2021-08-22T12:34:28.000Z</t>
  </si>
  <si>
    <t>2021-08-22T12:40:54.000Z</t>
  </si>
  <si>
    <t>2021-08-22T15:20:17.000Z</t>
  </si>
  <si>
    <t>2021-08-22T15:28:01.000Z</t>
  </si>
  <si>
    <t>2021-08-22T14:27:03.000Z</t>
  </si>
  <si>
    <t>2021-08-22T12:40:55.000Z</t>
  </si>
  <si>
    <t>2021-08-22T12:49:05.000Z</t>
  </si>
  <si>
    <t>2021-08-22T14:33:42.000Z</t>
  </si>
  <si>
    <t>2021-08-22T12:34:29.000Z</t>
  </si>
  <si>
    <t>2021-08-22T14:18:05.000Z</t>
  </si>
  <si>
    <t>2021-08-22T14:33:43.000Z</t>
  </si>
  <si>
    <t>2021-08-22T15:20:18.000Z</t>
  </si>
  <si>
    <t>2021-08-22T15:28:02.000Z</t>
  </si>
  <si>
    <t>2021-08-22T15:35:56.000Z</t>
  </si>
  <si>
    <t>2021-08-22T14:33:44.000Z</t>
  </si>
  <si>
    <t>2021-08-22T14:18:06.000Z</t>
  </si>
  <si>
    <t>2021-08-22T14:27:04.000Z</t>
  </si>
  <si>
    <t>2021-08-22T14:33:47.000Z</t>
  </si>
  <si>
    <t>2021-08-22T15:28:03.000Z</t>
  </si>
  <si>
    <t>2021-08-22T12:40:56.000Z</t>
  </si>
  <si>
    <t>2021-08-22T14:18:08.000Z</t>
  </si>
  <si>
    <t>2021-08-22T14:27:05.000Z</t>
  </si>
  <si>
    <t>2021-08-22T15:35:58.000Z</t>
  </si>
  <si>
    <t>2021-08-22T15:20:21.000Z</t>
  </si>
  <si>
    <t>2021-08-22T12:34:30.000Z</t>
  </si>
  <si>
    <t>2021-08-22T12:49:06.000Z</t>
  </si>
  <si>
    <t>2021-08-22T14:27:10.000Z</t>
  </si>
  <si>
    <t>2021-08-22T15:28:05.000Z</t>
  </si>
  <si>
    <t>2021-08-22T14:18:09.000Z</t>
  </si>
  <si>
    <t>2021-08-22T12:34:31.000Z</t>
  </si>
  <si>
    <t>2021-08-22T12:40:57.000Z</t>
  </si>
  <si>
    <t>2021-08-22T12:49:07.000Z</t>
  </si>
  <si>
    <t>2021-08-22T14:27:11.000Z</t>
  </si>
  <si>
    <t>2021-08-22T14:33:48.000Z</t>
  </si>
  <si>
    <t>2021-08-22T12:34:32.000Z</t>
  </si>
  <si>
    <t>2021-08-22T12:49:09.000Z</t>
  </si>
  <si>
    <t>2021-08-22T15:28:08.000Z</t>
  </si>
  <si>
    <t>2021-08-22T15:36:00.000Z</t>
  </si>
  <si>
    <t>2021-08-22T12:49:11.000Z</t>
  </si>
  <si>
    <t>2021-08-22T14:18:11.000Z</t>
  </si>
  <si>
    <t>2021-08-22T14:33:49.000Z</t>
  </si>
  <si>
    <t>2021-08-22T15:20:22.000Z</t>
  </si>
  <si>
    <t>2021-08-22T12:34:33.000Z</t>
  </si>
  <si>
    <t>2021-08-22T12:40:59.000Z</t>
  </si>
  <si>
    <t>2021-08-22T14:27:12.000Z</t>
  </si>
  <si>
    <t>2021-08-22T15:36:01.000Z</t>
  </si>
  <si>
    <t>2021-08-22T14:27:13.000Z</t>
  </si>
  <si>
    <t>2021-08-22T14:33:50.000Z</t>
  </si>
  <si>
    <t>2021-08-22T15:20:23.000Z</t>
  </si>
  <si>
    <t>2021-08-22T15:28:09.000Z</t>
  </si>
  <si>
    <t>2021-08-22T12:34:34.000Z</t>
  </si>
  <si>
    <t>2021-08-22T12:41:00.000Z</t>
  </si>
  <si>
    <t>2021-08-22T12:49:12.000Z</t>
  </si>
  <si>
    <t>2021-08-22T14:33:52.000Z</t>
  </si>
  <si>
    <t>2021-08-22T15:20:24.000Z</t>
  </si>
  <si>
    <t>2021-08-22T14:18:12.000Z</t>
  </si>
  <si>
    <t>2021-08-22T14:27:14.000Z</t>
  </si>
  <si>
    <t>2021-08-22T15:28:10.000Z</t>
  </si>
  <si>
    <t>2021-08-22T15:36:02.000Z</t>
  </si>
  <si>
    <t>2021-08-22T12:41:01.000Z</t>
  </si>
  <si>
    <t>2021-08-22T12:49:14.000Z</t>
  </si>
  <si>
    <t>2021-08-22T14:33:53.000Z</t>
  </si>
  <si>
    <t>2021-08-22T15:20:25.000Z</t>
  </si>
  <si>
    <t>2021-08-22T15:28:11.000Z</t>
  </si>
  <si>
    <t>2021-08-22T12:34:35.000Z</t>
  </si>
  <si>
    <t>2021-08-22T14:18:13.000Z</t>
  </si>
  <si>
    <t>2021-08-22T14:27:16.000Z</t>
  </si>
  <si>
    <t>2021-08-22T15:28:13.000Z</t>
  </si>
  <si>
    <t>2021-08-22T15:36:03.000Z</t>
  </si>
  <si>
    <t>2021-08-22T12:34:36.000Z</t>
  </si>
  <si>
    <t>2021-08-22T12:41:03.000Z</t>
  </si>
  <si>
    <t>2021-08-22T14:18:14.000Z</t>
  </si>
  <si>
    <t>2021-08-22T15:20:26.000Z</t>
  </si>
  <si>
    <t>2021-08-22T15:36:04.000Z</t>
  </si>
  <si>
    <t>2021-08-22T14:18:15.000Z</t>
  </si>
  <si>
    <t>2021-08-22T12:34:37.000Z</t>
  </si>
  <si>
    <t>2021-08-22T12:49:15.000Z</t>
  </si>
  <si>
    <t>2021-08-22T14:18:19.000Z</t>
  </si>
  <si>
    <t>2021-08-22T14:33:55.000Z</t>
  </si>
  <si>
    <t>2021-08-22T15:28:15.000Z</t>
  </si>
  <si>
    <t>2021-08-22T12:41:04.000Z</t>
  </si>
  <si>
    <t>2021-08-22T14:27:19.000Z</t>
  </si>
  <si>
    <t>2021-08-22T14:33:56.000Z</t>
  </si>
  <si>
    <t>2021-08-22T15:20:27.000Z</t>
  </si>
  <si>
    <t>2021-08-22T15:36:05.000Z</t>
  </si>
  <si>
    <t>2021-08-22T12:34:39.000Z</t>
  </si>
  <si>
    <t>2021-08-22T14:18:21.000Z</t>
  </si>
  <si>
    <t>2021-08-22T15:20:29.000Z</t>
  </si>
  <si>
    <t>2021-08-22T12:41:05.000Z</t>
  </si>
  <si>
    <t>2021-08-22T12:49:19.000Z</t>
  </si>
  <si>
    <t>2021-08-22T14:27:20.000Z</t>
  </si>
  <si>
    <t>2021-08-22T14:33:57.000Z</t>
  </si>
  <si>
    <t>2021-08-22T15:20:30.000Z</t>
  </si>
  <si>
    <t>2021-08-22T15:28:18.000Z</t>
  </si>
  <si>
    <t>2021-08-22T15:36:06.000Z</t>
  </si>
  <si>
    <t>2021-08-22T12:34:40.000Z</t>
  </si>
  <si>
    <t>2021-08-22T12:49:20.000Z</t>
  </si>
  <si>
    <t>2021-08-22T15:28:19.000Z</t>
  </si>
  <si>
    <t>2021-08-22T15:36:08.000Z</t>
  </si>
  <si>
    <t>2021-08-22T12:34:44.000Z</t>
  </si>
  <si>
    <t>2021-08-22T12:41:07.000Z</t>
  </si>
  <si>
    <t>2021-08-22T12:49:21.000Z</t>
  </si>
  <si>
    <t>2021-08-22T15:20:31.000Z</t>
  </si>
  <si>
    <t>2021-08-22T15:28:23.000Z</t>
  </si>
  <si>
    <t>2021-08-22T15:36:09.000Z</t>
  </si>
  <si>
    <t>2021-08-22T12:34:45.000Z</t>
  </si>
  <si>
    <t>2021-08-22T12:41:08.000Z</t>
  </si>
  <si>
    <t>2021-08-22T14:18:22.000Z</t>
  </si>
  <si>
    <t>2021-08-22T14:27:24.000Z</t>
  </si>
  <si>
    <t>2021-08-22T14:33:58.000Z</t>
  </si>
  <si>
    <t>2021-08-22T12:34:49.000Z</t>
  </si>
  <si>
    <t>2021-08-22T12:41:13.000Z</t>
  </si>
  <si>
    <t>2021-08-22T12:49:23.000Z</t>
  </si>
  <si>
    <t>2021-08-22T14:27:25.000Z</t>
  </si>
  <si>
    <t>2021-08-22T14:34:02.000Z</t>
  </si>
  <si>
    <t>2021-08-22T15:20:32.000Z</t>
  </si>
  <si>
    <t>2021-08-22T15:28:24.000Z</t>
  </si>
  <si>
    <t>2021-08-22T15:36:10.000Z</t>
  </si>
  <si>
    <t>2021-08-22T12:49:24.000Z</t>
  </si>
  <si>
    <t>2021-08-22T14:18:23.000Z</t>
  </si>
  <si>
    <t>2021-08-22T14:34:04.000Z</t>
  </si>
  <si>
    <t>2021-08-22T12:34:50.000Z</t>
  </si>
  <si>
    <t>2021-08-22T12:41:14.000Z</t>
  </si>
  <si>
    <t>2021-08-22T14:27:28.000Z</t>
  </si>
  <si>
    <t>2021-08-22T14:34:08.000Z</t>
  </si>
  <si>
    <t>2021-08-22T15:20:33.000Z</t>
  </si>
  <si>
    <t>2021-08-22T15:28:25.000Z</t>
  </si>
  <si>
    <t>2021-08-22T15:36:11.000Z</t>
  </si>
  <si>
    <t>2021-08-22T12:34:51.000Z</t>
  </si>
  <si>
    <t>2021-08-22T12:41:15.000Z</t>
  </si>
  <si>
    <t>2021-08-22T14:18:24.000Z</t>
  </si>
  <si>
    <t>2021-08-22T15:20:35.000Z</t>
  </si>
  <si>
    <t>2021-08-22T12:49:26.000Z</t>
  </si>
  <si>
    <t>2021-08-22T14:27:30.000Z</t>
  </si>
  <si>
    <t>2021-08-22T14:34:09.000Z</t>
  </si>
  <si>
    <t>2021-08-22T15:20:38.000Z</t>
  </si>
  <si>
    <t>2021-08-22T15:28:26.000Z</t>
  </si>
  <si>
    <t>2021-08-22T15:36:13.000Z</t>
  </si>
  <si>
    <t>2021-08-22T12:34:52.000Z</t>
  </si>
  <si>
    <t>2021-08-22T12:41:16.000Z</t>
  </si>
  <si>
    <t>2021-08-22T14:18:25.000Z</t>
  </si>
  <si>
    <t>2021-08-22T14:27:31.000Z</t>
  </si>
  <si>
    <t>2021-08-22T14:34:10.000Z</t>
  </si>
  <si>
    <t>2021-08-22T15:36:15.000Z</t>
  </si>
  <si>
    <t>2021-08-22T12:34:53.000Z</t>
  </si>
  <si>
    <t>2021-08-22T12:41:17.000Z</t>
  </si>
  <si>
    <t>2021-08-22T14:18:26.000Z</t>
  </si>
  <si>
    <t>2021-08-22T15:20:39.000Z</t>
  </si>
  <si>
    <t>2021-08-22T15:36:17.000Z</t>
  </si>
  <si>
    <t>2021-08-22T12:49:31.000Z</t>
  </si>
  <si>
    <t>2021-08-22T14:18:27.000Z</t>
  </si>
  <si>
    <t>2021-08-22T14:27:32.000Z</t>
  </si>
  <si>
    <t>2021-08-22T15:20:40.000Z</t>
  </si>
  <si>
    <t>2021-08-22T15:28:27.000Z</t>
  </si>
  <si>
    <t>2021-08-22T12:34:54.000Z</t>
  </si>
  <si>
    <t>2021-08-22T12:41:18.000Z</t>
  </si>
  <si>
    <t>2021-08-22T12:49:32.000Z</t>
  </si>
  <si>
    <t>2021-08-22T14:18:28.000Z</t>
  </si>
  <si>
    <t>2021-08-22T14:27:33.000Z</t>
  </si>
  <si>
    <t>;'</t>
  </si>
  <si>
    <t>2021-08-22T15:28:29.000Z</t>
  </si>
  <si>
    <t>2021-08-22T15:36:18.000Z</t>
  </si>
  <si>
    <t>2021-08-22T12:41:21.000Z</t>
  </si>
  <si>
    <t>2021-08-22T12:49:33.000Z</t>
  </si>
  <si>
    <t>2021-08-22T14:34:11.000Z</t>
  </si>
  <si>
    <t>2021-08-22T15:28:30.000Z</t>
  </si>
  <si>
    <t>2021-08-22T15:36:19.000Z</t>
  </si>
  <si>
    <t>2021-08-22T12:41:22.000Z</t>
  </si>
  <si>
    <t>2021-08-22T15:20:41.000Z</t>
  </si>
  <si>
    <t>2021-08-22T12:34:58.000Z</t>
  </si>
  <si>
    <t>2021-08-22T14:27:34.000Z</t>
  </si>
  <si>
    <t>2021-08-22T14:34:12.000Z</t>
  </si>
  <si>
    <t>2021-08-22T15:36:20.000Z</t>
  </si>
  <si>
    <t>2021-08-22T12:34:59.000Z</t>
  </si>
  <si>
    <t>2021-08-22T12:41:23.000Z</t>
  </si>
  <si>
    <t>2021-08-22T12:49:34.000Z</t>
  </si>
  <si>
    <t>2021-08-22T14:27:35.000Z</t>
  </si>
  <si>
    <t>2021-08-22T15:20:44.000Z</t>
  </si>
  <si>
    <t>2021-08-22T15:28:31.000Z</t>
  </si>
  <si>
    <t>2021-08-22T14:27:36.000Z</t>
  </si>
  <si>
    <t>2021-08-22T15:20:46.000Z</t>
  </si>
  <si>
    <t>2021-08-22T15:28:32.000Z</t>
  </si>
  <si>
    <t>2021-08-22T14:34:14.000Z</t>
  </si>
  <si>
    <t>2021-08-22T15:28:34.000Z</t>
  </si>
  <si>
    <t>2021-08-22T15:36:22.000Z</t>
  </si>
  <si>
    <t>2021-08-22T12:35:00.000Z</t>
  </si>
  <si>
    <t>2021-08-22T14:34:15.000Z</t>
  </si>
  <si>
    <t>2021-08-22T15:36:24.000Z</t>
  </si>
  <si>
    <t>2021-08-22T14:27:39.000Z</t>
  </si>
  <si>
    <t>2021-08-22T14:34:16.000Z</t>
  </si>
  <si>
    <t>2021-08-22T15:20:47.000Z</t>
  </si>
  <si>
    <t>2021-08-22T14:27:40.000Z</t>
  </si>
  <si>
    <t>2021-08-22T14:34:17.000Z</t>
  </si>
  <si>
    <t>2021-08-22T15:36:25.000Z</t>
  </si>
  <si>
    <t>2021-08-23T11:10:47.000Z</t>
  </si>
  <si>
    <t>2021-08-23T11:17:17.000Z</t>
  </si>
  <si>
    <t>2021-08-23T11:24:13.000Z</t>
  </si>
  <si>
    <t>2021-08-23T12:46:17.000Z</t>
  </si>
  <si>
    <t>2021-08-23T12:56:08.000Z</t>
  </si>
  <si>
    <t>2021-08-23T13:06:48.000Z</t>
  </si>
  <si>
    <t>2021-08-23T14:34:55.000Z</t>
  </si>
  <si>
    <t>2021-08-23T14:44:27.000Z</t>
  </si>
  <si>
    <t>2021-08-23T14:53:35.000Z</t>
  </si>
  <si>
    <t>2021-08-23T11:10:48.000Z</t>
  </si>
  <si>
    <t>2021-08-23T14:34:56.000Z</t>
  </si>
  <si>
    <t>2021-08-23T11:17:18.000Z</t>
  </si>
  <si>
    <t>2021-08-23T11:24:14.000Z</t>
  </si>
  <si>
    <t>2021-08-23T14:53:36.000Z</t>
  </si>
  <si>
    <t>2021-08-23T11:10:49.000Z</t>
  </si>
  <si>
    <t>2021-08-23T12:46:18.000Z</t>
  </si>
  <si>
    <t>2021-08-23T12:56:09.000Z</t>
  </si>
  <si>
    <t>2021-08-23T13:06:49.000Z</t>
  </si>
  <si>
    <t>2021-08-23T14:44:28.000Z</t>
  </si>
  <si>
    <t>2021-08-23T14:34:57.000Z</t>
  </si>
  <si>
    <t>2021-08-23T11:24:15.000Z</t>
  </si>
  <si>
    <t>2021-08-23T14:53:37.000Z</t>
  </si>
  <si>
    <t>2021-08-23T11:17:19.000Z</t>
  </si>
  <si>
    <t>2021-08-23T12:46:19.000Z</t>
  </si>
  <si>
    <t>2021-08-23T12:56:10.000Z</t>
  </si>
  <si>
    <t>2021-08-23T13:06:50.000Z</t>
  </si>
  <si>
    <t>2021-08-23T14:34:58.000Z</t>
  </si>
  <si>
    <t>2021-08-23T14:44:29.000Z</t>
  </si>
  <si>
    <t>2021-08-23T11:10:50.000Z</t>
  </si>
  <si>
    <t>2021-08-23T14:34:59.000Z</t>
  </si>
  <si>
    <t>2021-08-23T11:24:16.000Z</t>
  </si>
  <si>
    <t>2021-08-23T14:35:00.000Z</t>
  </si>
  <si>
    <t>2021-08-23T14:44:30.000Z</t>
  </si>
  <si>
    <t>2021-08-23T14:53:38.000Z</t>
  </si>
  <si>
    <t>2021-08-23T11:10:51.000Z</t>
  </si>
  <si>
    <t>2021-08-23T12:56:11.000Z</t>
  </si>
  <si>
    <t>2021-08-23T14:35:02.000Z</t>
  </si>
  <si>
    <t>2021-08-23T11:17:20.000Z</t>
  </si>
  <si>
    <t>2021-08-23T12:46:20.000Z</t>
  </si>
  <si>
    <t>2021-08-23T13:06:51.000Z</t>
  </si>
  <si>
    <t>2021-08-23T11:17:21.000Z</t>
  </si>
  <si>
    <t>2021-08-23T12:56:12.000Z</t>
  </si>
  <si>
    <t>2021-08-23T11:10:53.000Z</t>
  </si>
  <si>
    <t>2021-08-23T11:24:17.000Z</t>
  </si>
  <si>
    <t>2021-08-23T14:44:31.000Z</t>
  </si>
  <si>
    <t>2021-08-23T14:35:03.000Z</t>
  </si>
  <si>
    <t>2021-08-23T11:24:18.000Z</t>
  </si>
  <si>
    <t>2021-08-23T12:46:21.000Z</t>
  </si>
  <si>
    <t>2021-08-23T12:56:13.000Z</t>
  </si>
  <si>
    <t>2021-08-23T13:06:52.000Z</t>
  </si>
  <si>
    <t>2021-08-23T14:53:39.000Z</t>
  </si>
  <si>
    <t>2021-08-23T11:17:22.000Z</t>
  </si>
  <si>
    <t>2021-08-23T12:46:22.000Z</t>
  </si>
  <si>
    <t>2021-08-23T11:24:19.000Z</t>
  </si>
  <si>
    <t>2021-08-23T14:35:05.000Z</t>
  </si>
  <si>
    <t>2021-08-23T14:44:32.000Z</t>
  </si>
  <si>
    <t>2021-08-23T14:53:40.000Z</t>
  </si>
  <si>
    <t>2021-08-23T11:10:54.000Z</t>
  </si>
  <si>
    <t>2021-08-23T14:53:41.000Z</t>
  </si>
  <si>
    <t>2021-08-23T11:10:55.000Z</t>
  </si>
  <si>
    <t>2021-08-23T11:24:20.000Z</t>
  </si>
  <si>
    <t>2021-08-23T12:56:14.000Z</t>
  </si>
  <si>
    <t>2021-08-23T13:06:53.000Z</t>
  </si>
  <si>
    <t>2021-08-23T14:44:33.000Z</t>
  </si>
  <si>
    <t>2021-08-23T11:10:56.000Z</t>
  </si>
  <si>
    <t>2021-08-23T12:46:23.000Z</t>
  </si>
  <si>
    <t>2021-08-23T14:35:06.000Z</t>
  </si>
  <si>
    <t>2021-08-23T11:10:57.000Z</t>
  </si>
  <si>
    <t>2021-08-23T11:17:23.000Z</t>
  </si>
  <si>
    <t>2021-08-23T12:56:15.000Z</t>
  </si>
  <si>
    <t>2021-08-23T14:53:42.000Z</t>
  </si>
  <si>
    <t>2021-08-23T11:17:24.000Z</t>
  </si>
  <si>
    <t>2021-08-23T14:44:34.000Z</t>
  </si>
  <si>
    <t>2021-08-23T11:17:25.000Z</t>
  </si>
  <si>
    <t>2021-08-23T13:06:54.000Z</t>
  </si>
  <si>
    <t>2021-08-23T14:44:35.000Z</t>
  </si>
  <si>
    <t>2021-08-23T12:46:24.000Z</t>
  </si>
  <si>
    <t>2021-08-23T14:44:36.000Z</t>
  </si>
  <si>
    <t>2021-08-23T11:10:58.000Z</t>
  </si>
  <si>
    <t>2021-08-23T11:24:21.000Z</t>
  </si>
  <si>
    <t>2021-08-23T13:06:55.000Z</t>
  </si>
  <si>
    <t>2021-08-23T14:35:07.000Z</t>
  </si>
  <si>
    <t>2021-08-23T14:44:37.000Z</t>
  </si>
  <si>
    <t>2021-08-23T14:53:43.000Z</t>
  </si>
  <si>
    <t>2021-08-23T11:17:26.000Z</t>
  </si>
  <si>
    <t>2021-08-23T12:56:16.000Z</t>
  </si>
  <si>
    <t>2021-08-23T11:24:22.000Z</t>
  </si>
  <si>
    <t>2021-08-23T13:06:56.000Z</t>
  </si>
  <si>
    <t>2021-08-23T14:44:38.000Z</t>
  </si>
  <si>
    <t>2021-08-23T12:46:25.000Z</t>
  </si>
  <si>
    <t>2021-08-23T11:10:59.000Z</t>
  </si>
  <si>
    <t>2021-08-23T12:56:17.000Z</t>
  </si>
  <si>
    <t>2021-08-23T14:53:44.000Z</t>
  </si>
  <si>
    <t>2021-08-23T11:17:27.000Z</t>
  </si>
  <si>
    <t>2021-08-23T11:24:23.000Z</t>
  </si>
  <si>
    <t>2021-08-23T14:35:08.000Z</t>
  </si>
  <si>
    <t>2021-08-23T12:46:26.000Z</t>
  </si>
  <si>
    <t>2021-08-23T14:44:39.000Z</t>
  </si>
  <si>
    <t>2021-08-23T11:11:00.000Z</t>
  </si>
  <si>
    <t>2021-08-23T12:56:18.000Z</t>
  </si>
  <si>
    <t>2021-08-23T13:06:57.000Z</t>
  </si>
  <si>
    <t>2021-08-23T14:35:09.000Z</t>
  </si>
  <si>
    <t>2021-08-23T14:53:45.000Z</t>
  </si>
  <si>
    <t>2021-08-23T11:17:28.000Z</t>
  </si>
  <si>
    <t>2021-08-23T11:24:24.000Z</t>
  </si>
  <si>
    <t>2021-08-23T12:56:21.000Z</t>
  </si>
  <si>
    <t>2021-08-23T11:17:29.000Z</t>
  </si>
  <si>
    <t>2021-08-23T11:24:25.000Z</t>
  </si>
  <si>
    <t>2021-08-23T12:46:27.000Z</t>
  </si>
  <si>
    <t>2021-08-23T14:35:10.000Z</t>
  </si>
  <si>
    <t>2021-08-23T14:44:40.000Z</t>
  </si>
  <si>
    <t>2021-08-23T11:11:01.000Z</t>
  </si>
  <si>
    <t>2021-08-23T11:17:31.000Z</t>
  </si>
  <si>
    <t>2021-08-23T12:46:29.000Z</t>
  </si>
  <si>
    <t>2021-08-23T13:06:58.000Z</t>
  </si>
  <si>
    <t>2021-08-23T14:53:47.000Z</t>
  </si>
  <si>
    <t>2021-08-23T11:24:26.000Z</t>
  </si>
  <si>
    <t>2021-08-23T12:56:22.000Z</t>
  </si>
  <si>
    <t>2021-08-23T14:35:11.000Z</t>
  </si>
  <si>
    <t>2021-08-23T14:53:48.000Z</t>
  </si>
  <si>
    <t>2021-08-23T11:17:32.000Z</t>
  </si>
  <si>
    <t>2021-08-23T12:46:30.000Z</t>
  </si>
  <si>
    <t>2021-08-23T11:17:33.000Z</t>
  </si>
  <si>
    <t>2021-08-23T11:24:27.000Z</t>
  </si>
  <si>
    <t>2021-08-23T12:56:23.000Z</t>
  </si>
  <si>
    <t>2021-08-23T14:44:41.000Z</t>
  </si>
  <si>
    <t>2021-08-23T14:53:49.000Z</t>
  </si>
  <si>
    <t>2021-08-23T11:11:03.000Z</t>
  </si>
  <si>
    <t>2021-08-23T12:46:31.000Z</t>
  </si>
  <si>
    <t>2021-08-23T13:06:59.000Z</t>
  </si>
  <si>
    <t>2021-08-23T11:24:30.000Z</t>
  </si>
  <si>
    <t>2021-08-23T14:53:50.000Z</t>
  </si>
  <si>
    <t>2021-08-23T11:11:04.000Z</t>
  </si>
  <si>
    <t>2021-08-23T11:17:34.000Z</t>
  </si>
  <si>
    <t>2021-08-23T11:24:31.000Z</t>
  </si>
  <si>
    <t>2021-08-23T12:46:32.000Z</t>
  </si>
  <si>
    <t>2021-08-23T12:56:24.000Z</t>
  </si>
  <si>
    <t>2021-08-23T14:35:12.000Z</t>
  </si>
  <si>
    <t>2021-08-23T14:44:45.000Z</t>
  </si>
  <si>
    <t>2021-08-23T11:24:32.000Z</t>
  </si>
  <si>
    <t>2021-08-23T12:46:35.000Z</t>
  </si>
  <si>
    <t>2021-08-23T12:56:25.000Z</t>
  </si>
  <si>
    <t>2021-08-23T14:53:53.000Z</t>
  </si>
  <si>
    <t>2021-08-23T11:11:05.000Z</t>
  </si>
  <si>
    <t>2021-08-23T12:46:36.000Z</t>
  </si>
  <si>
    <t>2021-08-23T12:56:26.000Z</t>
  </si>
  <si>
    <t>2021-08-23T13:07:00.000Z</t>
  </si>
  <si>
    <t>2021-08-23T14:35:14.000Z</t>
  </si>
  <si>
    <t>@'</t>
  </si>
  <si>
    <t>2021-08-23T14:53:54.000Z</t>
  </si>
  <si>
    <t>2021-08-23T11:11:06.000Z</t>
  </si>
  <si>
    <t>2021-08-23T11:17:38.000Z</t>
  </si>
  <si>
    <t>2021-08-23T14:44:46.000Z</t>
  </si>
  <si>
    <t>2021-08-23T11:17:39.000Z</t>
  </si>
  <si>
    <t>2021-08-23T12:56:31.000Z</t>
  </si>
  <si>
    <t>2021-08-23T13:07:01.000Z</t>
  </si>
  <si>
    <t>2021-08-23T11:11:07.000Z</t>
  </si>
  <si>
    <t>2021-08-23T11:17:40.000Z</t>
  </si>
  <si>
    <t>2021-08-23T11:24:33.000Z</t>
  </si>
  <si>
    <t>2021-08-23T12:46:37.000Z</t>
  </si>
  <si>
    <t>2021-08-23T12:56:32.000Z</t>
  </si>
  <si>
    <t>2021-08-23T14:35:15.000Z</t>
  </si>
  <si>
    <t>2021-08-23T14:53:55.000Z</t>
  </si>
  <si>
    <t>2021-08-23T12:56:33.000Z</t>
  </si>
  <si>
    <t>2021-08-23T13:07:02.000Z</t>
  </si>
  <si>
    <t>2021-08-23T14:44:47.000Z</t>
  </si>
  <si>
    <t>2021-08-23T11:11:09.000Z</t>
  </si>
  <si>
    <t>2021-08-23T11:24:34.000Z</t>
  </si>
  <si>
    <t>2021-08-23T11:11:12.000Z</t>
  </si>
  <si>
    <t>2021-08-23T13:07:03.000Z</t>
  </si>
  <si>
    <t>2021-08-23T14:35:16.000Z</t>
  </si>
  <si>
    <t>2021-08-23T14:44:48.000Z</t>
  </si>
  <si>
    <t>2021-08-23T12:56:34.000Z</t>
  </si>
  <si>
    <t>2021-08-23T14:35:22.000Z</t>
  </si>
  <si>
    <t>2021-08-23T14:53:56.000Z</t>
  </si>
  <si>
    <t>2021-08-23T11:24:35.000Z</t>
  </si>
  <si>
    <t>2021-08-23T12:46:38.000Z</t>
  </si>
  <si>
    <t>2021-08-23T14:44:49.000Z</t>
  </si>
  <si>
    <t>2021-08-23T11:17:41.000Z</t>
  </si>
  <si>
    <t>2021-08-23T11:24:37.000Z</t>
  </si>
  <si>
    <t>2021-08-23T14:44:50.000Z</t>
  </si>
  <si>
    <t>2021-08-23T12:46:40.000Z</t>
  </si>
  <si>
    <t>2021-08-23T12:56:35.000Z</t>
  </si>
  <si>
    <t>2021-08-23T13:07:04.000Z</t>
  </si>
  <si>
    <t>2021-08-23T14:35:24.000Z</t>
  </si>
  <si>
    <t>2021-08-23T14:53:57.000Z</t>
  </si>
  <si>
    <t>2021-08-23T11:11:13.000Z</t>
  </si>
  <si>
    <t>2021-08-23T12:46:41.000Z</t>
  </si>
  <si>
    <t>2021-08-23T13:07:07.000Z</t>
  </si>
  <si>
    <t>2021-08-23T14:35:25.000Z</t>
  </si>
  <si>
    <t>2021-08-23T14:44:52.000Z</t>
  </si>
  <si>
    <t>2021-08-23T11:17:43.000Z</t>
  </si>
  <si>
    <t xml:space="preserve">
'</t>
  </si>
  <si>
    <t>2021-08-23T11:24:38.000Z</t>
  </si>
  <si>
    <t>2021-08-23T13:07:08.000Z</t>
  </si>
  <si>
    <t>2021-08-23T14:44:53.000Z</t>
  </si>
  <si>
    <t>2021-08-23T11:11:14.000Z</t>
  </si>
  <si>
    <t>2021-08-23T11:17:44.000Z</t>
  </si>
  <si>
    <t>2021-08-23T11:24:39.000Z</t>
  </si>
  <si>
    <t>2021-08-23T12:46:42.000Z</t>
  </si>
  <si>
    <t>2021-08-23T12:56:36.000Z</t>
  </si>
  <si>
    <t>2021-08-23T14:35:26.000Z</t>
  </si>
  <si>
    <t>2021-08-23T14:44:55.000Z</t>
  </si>
  <si>
    <t>2021-08-23T14:53:58.000Z</t>
  </si>
  <si>
    <t>2021-08-23T12:56:37.000Z</t>
  </si>
  <si>
    <t>2021-08-23T14:35:27.000Z</t>
  </si>
  <si>
    <t>2021-08-23T14:44:56.000Z</t>
  </si>
  <si>
    <t>2021-08-23T14:54:00.000Z</t>
  </si>
  <si>
    <t>2021-08-23T11:17:46.000Z</t>
  </si>
  <si>
    <t>2021-08-23T12:56:38.000Z</t>
  </si>
  <si>
    <t>2021-08-23T13:07:09.000Z</t>
  </si>
  <si>
    <t>2021-08-23T14:54:02.000Z</t>
  </si>
  <si>
    <t>2021-08-23T11:17:47.000Z</t>
  </si>
  <si>
    <t>2021-08-23T14:35:28.000Z</t>
  </si>
  <si>
    <t>2021-08-23T14:44:57.000Z</t>
  </si>
  <si>
    <t>2021-08-23T11:11:17.000Z</t>
  </si>
  <si>
    <t>2021-08-23T12:56:43.000Z</t>
  </si>
  <si>
    <t>2021-08-23T11:11:19.000Z</t>
  </si>
  <si>
    <t>2021-08-23T11:17:49.000Z</t>
  </si>
  <si>
    <t>2021-08-23T14:54:03.000Z</t>
  </si>
  <si>
    <t>2021-08-23T11:11:20.000Z</t>
  </si>
  <si>
    <t>2021-08-23T13:07:10.000Z</t>
  </si>
  <si>
    <t>2021-08-23T14:35:30.000Z</t>
  </si>
  <si>
    <t>2021-08-23T14:44:58.000Z</t>
  </si>
  <si>
    <t>2021-08-23T14:35:31.000Z</t>
  </si>
  <si>
    <t>2021-08-23T14:44:59.000Z</t>
  </si>
  <si>
    <t>2021-08-23T11:17:50.000Z</t>
  </si>
  <si>
    <t>2021-08-23T12:56:44.000Z</t>
  </si>
  <si>
    <t>2021-08-23T13:07:11.000Z</t>
  </si>
  <si>
    <t>2021-08-23T13:07:12.000Z</t>
  </si>
  <si>
    <t>2021-08-23T14:45:00.000Z</t>
  </si>
  <si>
    <t>2021-08-23T13:07:13.000Z</t>
  </si>
  <si>
    <t>2021-08-23T14:35:32.000Z</t>
  </si>
  <si>
    <t>2021-08-23T14:45:01.000Z</t>
  </si>
  <si>
    <t>2021-08-23T14:35:33.000Z</t>
  </si>
  <si>
    <t>2021-08-23T14:45:03.000Z</t>
  </si>
  <si>
    <t>2021-08-23T13:07:14.000Z</t>
  </si>
  <si>
    <t>2021-08-23T14:35:34.000Z</t>
  </si>
  <si>
    <t>2021-08-23T14:45:04.000Z</t>
  </si>
  <si>
    <t>2021-08-23T14:35:35.000Z</t>
  </si>
  <si>
    <t>2021-08-24T11:09:02.000Z</t>
  </si>
  <si>
    <t>2021-08-24T11:18:50.000Z</t>
  </si>
  <si>
    <t>2021-08-24T11:26:44.000Z</t>
  </si>
  <si>
    <t>2021-08-24T12:40:43.000Z</t>
  </si>
  <si>
    <t>2021-08-24T12:48:21.000Z</t>
  </si>
  <si>
    <t>2021-08-24T12:59:36.000Z</t>
  </si>
  <si>
    <t>2021-08-24T14:04:38.000Z</t>
  </si>
  <si>
    <t>2021-08-24T14:13:42.000Z</t>
  </si>
  <si>
    <t>2021-08-24T14:22:20.000Z</t>
  </si>
  <si>
    <t>2021-08-24T11:09:04.000Z</t>
  </si>
  <si>
    <t>2021-08-24T12:40:44.000Z</t>
  </si>
  <si>
    <t>2021-08-24T12:59:37.000Z</t>
  </si>
  <si>
    <t>2021-08-24T14:04:39.000Z</t>
  </si>
  <si>
    <t>2021-08-24T14:13:43.000Z</t>
  </si>
  <si>
    <t>2021-08-24T14:22:21.000Z</t>
  </si>
  <si>
    <t>2021-08-24T11:18:51.000Z</t>
  </si>
  <si>
    <t>2021-08-24T11:26:45.000Z</t>
  </si>
  <si>
    <t>2021-08-24T12:40:45.000Z</t>
  </si>
  <si>
    <t>2021-08-24T12:48:22.000Z</t>
  </si>
  <si>
    <t>2021-08-24T14:04:40.000Z</t>
  </si>
  <si>
    <t>2021-08-24T14:22:22.000Z</t>
  </si>
  <si>
    <t>2021-08-24T14:13:44.000Z</t>
  </si>
  <si>
    <t>2021-08-24T11:09:05.000Z</t>
  </si>
  <si>
    <t>2021-08-24T12:59:38.000Z</t>
  </si>
  <si>
    <t>2021-08-24T11:18:52.000Z</t>
  </si>
  <si>
    <t>2021-08-24T12:48:23.000Z</t>
  </si>
  <si>
    <t>2021-08-24T14:04:41.000Z</t>
  </si>
  <si>
    <t>2021-08-24T14:22:23.000Z</t>
  </si>
  <si>
    <t>2021-08-24T11:09:06.000Z</t>
  </si>
  <si>
    <t>2021-08-24T11:18:53.000Z</t>
  </si>
  <si>
    <t>2021-08-24T11:26:46.000Z</t>
  </si>
  <si>
    <t>2021-08-24T12:40:48.000Z</t>
  </si>
  <si>
    <t>2021-08-24T12:59:39.000Z</t>
  </si>
  <si>
    <t>2021-08-24T14:04:42.000Z</t>
  </si>
  <si>
    <t>2021-08-24T14:13:45.000Z</t>
  </si>
  <si>
    <t>2021-08-24T12:48:24.000Z</t>
  </si>
  <si>
    <t>2021-08-24T14:22:24.000Z</t>
  </si>
  <si>
    <t>2021-08-24T11:18:54.000Z</t>
  </si>
  <si>
    <t>2021-08-24T11:26:47.000Z</t>
  </si>
  <si>
    <t>2021-08-24T12:40:49.000Z</t>
  </si>
  <si>
    <t>2021-08-24T12:48:25.000Z</t>
  </si>
  <si>
    <t>2021-08-24T14:13:46.000Z</t>
  </si>
  <si>
    <t>2021-08-24T12:59:40.000Z</t>
  </si>
  <si>
    <t>2021-08-24T14:04:43.000Z</t>
  </si>
  <si>
    <t>2021-08-24T11:09:07.000Z</t>
  </si>
  <si>
    <t>2021-08-24T14:22:25.000Z</t>
  </si>
  <si>
    <t>2021-08-24T12:48:26.000Z</t>
  </si>
  <si>
    <t>2021-08-24T14:13:47.000Z</t>
  </si>
  <si>
    <t>ㅑ'</t>
  </si>
  <si>
    <t>2021-08-24T14:22:26.000Z</t>
  </si>
  <si>
    <t>2021-08-24T11:09:08.000Z</t>
  </si>
  <si>
    <t>2021-08-24T11:18:55.000Z</t>
  </si>
  <si>
    <t>2021-08-24T11:26:48.000Z</t>
  </si>
  <si>
    <t>2021-08-24T12:40:50.000Z</t>
  </si>
  <si>
    <t>2021-08-24T12:59:41.000Z</t>
  </si>
  <si>
    <t>2021-08-24T14:04:45.000Z</t>
  </si>
  <si>
    <t>2021-08-24T14:13:48.000Z</t>
  </si>
  <si>
    <t>2021-08-24T11:09:09.000Z</t>
  </si>
  <si>
    <t>2021-08-24T11:18:58.000Z</t>
  </si>
  <si>
    <t>2021-08-24T11:26:49.000Z</t>
  </si>
  <si>
    <t>2021-08-24T12:40:51.000Z</t>
  </si>
  <si>
    <t>2021-08-24T12:48:27.000Z</t>
  </si>
  <si>
    <t>2021-08-24T12:59:42.000Z</t>
  </si>
  <si>
    <t>2021-08-24T14:04:46.000Z</t>
  </si>
  <si>
    <t>2021-08-24T14:13:49.000Z</t>
  </si>
  <si>
    <t>2021-08-24T14:22:27.000Z</t>
  </si>
  <si>
    <t>2021-08-24T11:18:59.000Z</t>
  </si>
  <si>
    <t>2021-08-24T12:40:52.000Z</t>
  </si>
  <si>
    <t>2021-08-24T12:59:43.000Z</t>
  </si>
  <si>
    <t>2021-08-24T14:04:47.000Z</t>
  </si>
  <si>
    <t>2021-08-24T14:22:29.000Z</t>
  </si>
  <si>
    <t>2021-08-24T11:09:10.000Z</t>
  </si>
  <si>
    <t>2021-08-24T11:19:00.000Z</t>
  </si>
  <si>
    <t>2021-08-24T11:26:52.000Z</t>
  </si>
  <si>
    <t>2021-08-24T12:40:53.000Z</t>
  </si>
  <si>
    <t>2021-08-24T12:48:28.000Z</t>
  </si>
  <si>
    <t>2021-08-24T11:09:11.000Z</t>
  </si>
  <si>
    <t>2021-08-24T11:26:53.000Z</t>
  </si>
  <si>
    <t>2021-08-24T12:40:55.000Z</t>
  </si>
  <si>
    <t>2021-08-24T12:48:29.000Z</t>
  </si>
  <si>
    <t>2021-08-24T14:13:50.000Z</t>
  </si>
  <si>
    <t>2021-08-24T14:22:31.000Z</t>
  </si>
  <si>
    <t>2021-08-24T12:59:44.000Z</t>
  </si>
  <si>
    <t>2021-08-24T11:26:54.000Z</t>
  </si>
  <si>
    <t>2021-08-24T14:04:48.000Z</t>
  </si>
  <si>
    <t>2021-08-24T11:09:12.000Z</t>
  </si>
  <si>
    <t>2021-08-24T11:19:01.000Z</t>
  </si>
  <si>
    <t>2021-08-24T12:40:56.000Z</t>
  </si>
  <si>
    <t>2021-08-24T12:48:30.000Z</t>
  </si>
  <si>
    <t>2021-08-24T14:04:49.000Z</t>
  </si>
  <si>
    <t>2021-08-24T14:22:32.000Z</t>
  </si>
  <si>
    <t>2021-08-24T14:13:51.000Z</t>
  </si>
  <si>
    <t>2021-08-24T11:26:55.000Z</t>
  </si>
  <si>
    <t>2021-08-24T12:40:58.000Z</t>
  </si>
  <si>
    <t>2021-08-24T14:04:50.000Z</t>
  </si>
  <si>
    <t>2021-08-24T14:13:52.000Z</t>
  </si>
  <si>
    <t>2021-08-24T14:22:33.000Z</t>
  </si>
  <si>
    <t>2021-08-24T11:09:13.000Z</t>
  </si>
  <si>
    <t>2021-08-24T12:40:59.000Z</t>
  </si>
  <si>
    <t>2021-08-24T12:59:45.000Z</t>
  </si>
  <si>
    <t>2021-08-24T11:19:02.000Z</t>
  </si>
  <si>
    <t>2021-08-24T12:48:31.000Z</t>
  </si>
  <si>
    <t>2021-08-24T14:13:53.000Z</t>
  </si>
  <si>
    <t>2021-08-24T11:19:03.000Z</t>
  </si>
  <si>
    <t>2021-08-24T11:26:56.000Z</t>
  </si>
  <si>
    <t>2021-08-24T12:41:00.000Z</t>
  </si>
  <si>
    <t>2021-08-24T12:59:46.000Z</t>
  </si>
  <si>
    <t>2021-08-24T14:04:51.000Z</t>
  </si>
  <si>
    <t>2021-08-24T11:09:14.000Z</t>
  </si>
  <si>
    <t>2021-08-24T11:26:58.000Z</t>
  </si>
  <si>
    <t>2021-08-24T14:13:54.000Z</t>
  </si>
  <si>
    <t>2021-08-24T12:48:32.000Z</t>
  </si>
  <si>
    <t>2021-08-24T12:59:47.000Z</t>
  </si>
  <si>
    <t>2021-08-24T14:04:52.000Z</t>
  </si>
  <si>
    <t>2021-08-24T14:22:34.000Z</t>
  </si>
  <si>
    <t>2021-08-24T11:19:04.000Z</t>
  </si>
  <si>
    <t>2021-08-24T11:26:59.000Z</t>
  </si>
  <si>
    <t>2021-08-24T14:04:53.000Z</t>
  </si>
  <si>
    <t>2021-08-24T12:41:01.000Z</t>
  </si>
  <si>
    <t>2021-08-24T14:13:55.000Z</t>
  </si>
  <si>
    <t>2021-08-24T11:09:15.000Z</t>
  </si>
  <si>
    <t>2021-08-24T12:48:34.000Z</t>
  </si>
  <si>
    <t>2021-08-24T12:59:48.000Z</t>
  </si>
  <si>
    <t>2021-08-24T14:13:57.000Z</t>
  </si>
  <si>
    <t>2021-08-24T14:22:37.000Z</t>
  </si>
  <si>
    <t>2021-08-24T11:27:01.000Z</t>
  </si>
  <si>
    <t>2021-08-24T14:04:54.000Z</t>
  </si>
  <si>
    <t>2021-08-24T11:09:16.000Z</t>
  </si>
  <si>
    <t>2021-08-24T14:13:58.000Z</t>
  </si>
  <si>
    <t>2021-08-24T14:22:39.000Z</t>
  </si>
  <si>
    <t>2021-08-24T11:09:18.000Z</t>
  </si>
  <si>
    <t>2021-08-24T11:19:05.000Z</t>
  </si>
  <si>
    <t>2021-08-24T12:41:02.000Z</t>
  </si>
  <si>
    <t>2021-08-24T12:59:49.000Z</t>
  </si>
  <si>
    <t>2021-08-24T12:48:35.000Z</t>
  </si>
  <si>
    <t>2021-08-24T14:04:56.000Z</t>
  </si>
  <si>
    <t>2021-08-24T11:09:19.000Z</t>
  </si>
  <si>
    <t>2021-08-24T14:13:59.000Z</t>
  </si>
  <si>
    <t>2021-08-24T14:22:40.000Z</t>
  </si>
  <si>
    <t>2021-08-24T11:19:06.000Z</t>
  </si>
  <si>
    <t>2021-08-24T11:27:02.000Z</t>
  </si>
  <si>
    <t>2021-08-24T11:19:08.000Z</t>
  </si>
  <si>
    <t>2021-08-24T12:41:05.000Z</t>
  </si>
  <si>
    <t>2021-08-24T12:48:36.000Z</t>
  </si>
  <si>
    <t>2021-08-24T12:59:50.000Z</t>
  </si>
  <si>
    <t>2021-08-24T14:22:41.000Z</t>
  </si>
  <si>
    <t>2021-08-24T12:59:51.000Z</t>
  </si>
  <si>
    <t>2021-08-24T11:09:20.000Z</t>
  </si>
  <si>
    <t>2021-08-24T11:27:03.000Z</t>
  </si>
  <si>
    <t>2021-08-24T12:41:06.000Z</t>
  </si>
  <si>
    <t>2021-08-24T14:04:57.000Z</t>
  </si>
  <si>
    <t>2021-08-24T14:14:00.000Z</t>
  </si>
  <si>
    <t>2021-08-24T14:22:42.000Z</t>
  </si>
  <si>
    <t>2021-08-24T11:19:14.000Z</t>
  </si>
  <si>
    <t>2021-08-24T12:48:37.000Z</t>
  </si>
  <si>
    <t>2021-08-24T12:59:52.000Z</t>
  </si>
  <si>
    <t>2021-08-24T14:04:58.000Z</t>
  </si>
  <si>
    <t>2021-08-24T11:19:16.000Z</t>
  </si>
  <si>
    <t>2021-08-24T11:27:05.000Z</t>
  </si>
  <si>
    <t>2021-08-24T14:22:45.000Z</t>
  </si>
  <si>
    <t>2021-08-24T11:09:21.000Z</t>
  </si>
  <si>
    <t>2021-08-24T12:41:07.000Z</t>
  </si>
  <si>
    <t>2021-08-24T12:59:54.000Z</t>
  </si>
  <si>
    <t>2021-08-24T14:14:01.000Z</t>
  </si>
  <si>
    <t>2021-08-24T14:22:46.000Z</t>
  </si>
  <si>
    <t>2021-08-24T11:09:22.000Z</t>
  </si>
  <si>
    <t>2021-08-24T11:19:17.000Z</t>
  </si>
  <si>
    <t>2021-08-24T11:27:06.000Z</t>
  </si>
  <si>
    <t>2021-08-24T12:48:44.000Z</t>
  </si>
  <si>
    <t>2021-08-24T12:59:55.000Z</t>
  </si>
  <si>
    <t>2021-08-24T14:04:59.000Z</t>
  </si>
  <si>
    <t>2021-08-24T14:22:48.000Z</t>
  </si>
  <si>
    <t>2021-08-24T11:19:18.000Z</t>
  </si>
  <si>
    <t>2021-08-24T11:27:08.000Z</t>
  </si>
  <si>
    <t>2021-08-24T12:41:08.000Z</t>
  </si>
  <si>
    <t>2021-08-24T12:48:45.000Z</t>
  </si>
  <si>
    <t>2021-08-24T11:09:23.000Z</t>
  </si>
  <si>
    <t>2021-08-24T11:27:09.000Z</t>
  </si>
  <si>
    <t>2021-08-24T12:48:46.000Z</t>
  </si>
  <si>
    <t>2021-08-24T12:59:56.000Z</t>
  </si>
  <si>
    <t>2021-08-24T11:09:26.000Z</t>
  </si>
  <si>
    <t>2021-08-24T14:05:00.000Z</t>
  </si>
  <si>
    <t>2021-08-24T14:14:02.000Z</t>
  </si>
  <si>
    <t>2021-08-24T11:09:28.000Z</t>
  </si>
  <si>
    <t>2021-08-24T11:19:19.000Z</t>
  </si>
  <si>
    <t>2021-08-24T12:41:09.000Z</t>
  </si>
  <si>
    <t>2021-08-24T12:59:57.000Z</t>
  </si>
  <si>
    <t>2021-08-24T14:14:03.000Z</t>
  </si>
  <si>
    <t>2021-08-24T14:22:51.000Z</t>
  </si>
  <si>
    <t>2021-08-24T11:27:10.000Z</t>
  </si>
  <si>
    <t>2021-08-24T12:48:47.000Z</t>
  </si>
  <si>
    <t>2021-08-24T14:14:04.000Z</t>
  </si>
  <si>
    <t>2021-08-24T11:19:20.000Z</t>
  </si>
  <si>
    <t>2021-08-24T11:27:12.000Z</t>
  </si>
  <si>
    <t>2021-08-24T12:41:10.000Z</t>
  </si>
  <si>
    <t>2021-08-24T12:59:58.000Z</t>
  </si>
  <si>
    <t>2021-08-24T14:05:01.000Z</t>
  </si>
  <si>
    <t>2021-08-24T14:22:52.000Z</t>
  </si>
  <si>
    <t>2021-08-24T11:09:29.000Z</t>
  </si>
  <si>
    <t>2021-08-24T14:05:04.000Z</t>
  </si>
  <si>
    <t>2021-08-24T14:14:05.000Z</t>
  </si>
  <si>
    <t>2021-08-24T14:22:53.000Z</t>
  </si>
  <si>
    <t>2021-08-24T11:27:13.000Z</t>
  </si>
  <si>
    <t>2021-08-24T12:41:11.000Z</t>
  </si>
  <si>
    <t>2021-08-24T12:48:48.000Z</t>
  </si>
  <si>
    <t>2021-08-24T14:05:05.000Z</t>
  </si>
  <si>
    <t>2021-08-24T14:22:54.000Z</t>
  </si>
  <si>
    <t>2021-08-24T11:09:30.000Z</t>
  </si>
  <si>
    <t>2021-08-24T11:19:21.000Z</t>
  </si>
  <si>
    <t>2021-08-24T12:59:59.000Z</t>
  </si>
  <si>
    <t>2021-08-24T14:14:07.000Z</t>
  </si>
  <si>
    <t>2021-08-24T12:41:15.000Z</t>
  </si>
  <si>
    <t>2021-08-24T13:00:00.000Z</t>
  </si>
  <si>
    <t>2021-08-24T14:22:55.000Z</t>
  </si>
  <si>
    <t>2021-08-24T11:09:31.000Z</t>
  </si>
  <si>
    <t>2021-08-24T11:19:22.000Z</t>
  </si>
  <si>
    <t>2021-08-24T11:27:14.000Z</t>
  </si>
  <si>
    <t>2021-08-24T12:48:49.000Z</t>
  </si>
  <si>
    <t>2021-08-24T13:00:02.000Z</t>
  </si>
  <si>
    <t>2021-08-24T14:05:06.000Z</t>
  </si>
  <si>
    <t>2021-08-24T14:22:56.000Z</t>
  </si>
  <si>
    <t>2021-08-24T11:09:33.000Z</t>
  </si>
  <si>
    <t>2021-08-24T11:19:23.000Z</t>
  </si>
  <si>
    <t>2021-08-24T12:41:16.000Z</t>
  </si>
  <si>
    <t>2021-08-24T12:48:50.000Z</t>
  </si>
  <si>
    <t>ㅐ'</t>
  </si>
  <si>
    <t>2021-08-24T14:14:13.000Z</t>
  </si>
  <si>
    <t>2021-08-24T11:09:34.000Z</t>
  </si>
  <si>
    <t>2021-08-24T11:27:16.000Z</t>
  </si>
  <si>
    <t>2021-08-24T12:41:19.000Z</t>
  </si>
  <si>
    <t>O'</t>
  </si>
  <si>
    <t>2021-08-24T14:05:08.000Z</t>
  </si>
  <si>
    <t>2021-08-24T14:14:14.000Z</t>
  </si>
  <si>
    <t>2021-08-24T13:00:03.000Z</t>
  </si>
  <si>
    <t>2021-08-24T14:14:15.000Z</t>
  </si>
  <si>
    <t>2021-08-24T14:22:57.000Z</t>
  </si>
  <si>
    <t>2021-08-24T11:09:35.000Z</t>
  </si>
  <si>
    <t>2021-08-24T12:48:52.000Z</t>
  </si>
  <si>
    <t>2021-08-24T14:05:09.000Z</t>
  </si>
  <si>
    <t>2021-08-24T11:27:17.000Z</t>
  </si>
  <si>
    <t>2021-08-24T12:41:21.000Z</t>
  </si>
  <si>
    <t>2021-08-24T12:41:22.000Z</t>
  </si>
  <si>
    <t>2021-08-24T14:14:16.000Z</t>
  </si>
  <si>
    <t>2021-08-24T14:22:58.000Z</t>
  </si>
  <si>
    <t>2021-08-24T14:23:00.000Z</t>
  </si>
  <si>
    <t>2021-08-24T14:05:10.000Z</t>
  </si>
  <si>
    <t>2021-08-24T14:23:01.000Z</t>
  </si>
  <si>
    <t>2021-08-24T12:41:23.000Z</t>
  </si>
  <si>
    <t>2021-08-24T14:05:11.000Z</t>
  </si>
  <si>
    <t>2021-08-24T14:23:02.000Z</t>
  </si>
  <si>
    <t>2021-08-24T12:41:24.000Z</t>
  </si>
  <si>
    <t>2021-08-24T14:05:12.000Z</t>
  </si>
  <si>
    <t>2021-08-24T14:05:13.000Z</t>
  </si>
  <si>
    <t>2021-08-24T14:14:17.000Z</t>
  </si>
  <si>
    <t>2021-08-24T14:05:14.000Z</t>
  </si>
  <si>
    <t>2021-08-24T14:14:19.000Z</t>
  </si>
  <si>
    <t>2021-08-24T12:41:25.000Z</t>
  </si>
  <si>
    <t>2021-08-24T14:05:15.000Z</t>
  </si>
  <si>
    <t>2021-08-24T14:14:20.000Z</t>
  </si>
  <si>
    <t>2021-08-24T12:41:27.000Z</t>
  </si>
  <si>
    <t>2021-08-24T14:14:21.000Z</t>
  </si>
  <si>
    <t>2021-08-24T14:14:22.000Z</t>
  </si>
  <si>
    <t>2021-08-24T14:14:23.000Z</t>
  </si>
  <si>
    <t>2021-08-24T14:14:24.000Z</t>
  </si>
  <si>
    <t>2021-08-24T14:14:25.000Z</t>
  </si>
  <si>
    <t>2021-08-24T14:14:26.000Z</t>
  </si>
  <si>
    <t>2021-08-24T14:14:27.000Z</t>
  </si>
  <si>
    <t>2021-08-24T14:14:29.000Z</t>
  </si>
  <si>
    <t>2021-08-24T14:14:30.000Z</t>
  </si>
  <si>
    <t>2021-08-24T03:36:47.000Z</t>
  </si>
  <si>
    <t>2021-08-24T03:45:18.000Z</t>
  </si>
  <si>
    <t>2021-08-24T03:53:56.000Z</t>
  </si>
  <si>
    <t>2021-08-24T05:06:16.000Z</t>
  </si>
  <si>
    <t>2021-08-24T05:15:40.000Z</t>
  </si>
  <si>
    <t>2021-08-24T05:23:10.000Z</t>
  </si>
  <si>
    <t>2021-08-24T06:04:02.000Z</t>
  </si>
  <si>
    <t>2021-08-24T06:11:56.000Z</t>
  </si>
  <si>
    <t>2021-08-24T06:22:08.000Z</t>
  </si>
  <si>
    <t>2021-08-24T03:36:48.000Z</t>
  </si>
  <si>
    <t>2021-08-24T03:45:19.000Z</t>
  </si>
  <si>
    <t>2021-08-24T03:53:58.000Z</t>
  </si>
  <si>
    <t>2021-08-24T05:06:17.000Z</t>
  </si>
  <si>
    <t>2021-08-24T05:15:42.000Z</t>
  </si>
  <si>
    <t>2021-08-24T05:23:12.000Z</t>
  </si>
  <si>
    <t>2021-08-24T06:22:09.000Z</t>
  </si>
  <si>
    <t>2021-08-24T03:36:50.000Z</t>
  </si>
  <si>
    <t>2021-08-24T05:06:18.000Z</t>
  </si>
  <si>
    <t>2021-08-24T06:04:03.000Z</t>
  </si>
  <si>
    <t>2021-08-24T03:36:51.000Z</t>
  </si>
  <si>
    <t>2021-08-24T06:11:57.000Z</t>
  </si>
  <si>
    <t>2021-08-24T06:22:10.000Z</t>
  </si>
  <si>
    <t>2021-08-24T06:04:04.000Z</t>
  </si>
  <si>
    <t>2021-08-24T05:15:43.000Z</t>
  </si>
  <si>
    <t>j'</t>
  </si>
  <si>
    <t>2021-08-24T03:45:20.000Z</t>
  </si>
  <si>
    <t>2021-08-24T03:53:59.000Z</t>
  </si>
  <si>
    <t>2021-08-24T05:06:19.000Z</t>
  </si>
  <si>
    <t>2021-08-24T06:22:11.000Z</t>
  </si>
  <si>
    <t>2021-08-24T03:36:52.000Z</t>
  </si>
  <si>
    <t>2021-08-24T05:15:44.000Z</t>
  </si>
  <si>
    <t>2021-08-24T05:23:13.000Z</t>
  </si>
  <si>
    <t>2021-08-24T03:54:00.000Z</t>
  </si>
  <si>
    <t>2021-08-24T06:04:05.000Z</t>
  </si>
  <si>
    <t>2021-08-24T06:11:58.000Z</t>
  </si>
  <si>
    <t>2021-08-24T03:36:53.000Z</t>
  </si>
  <si>
    <t>2021-08-24T03:45:21.000Z</t>
  </si>
  <si>
    <t>2021-08-24T06:04:07.000Z</t>
  </si>
  <si>
    <t>2021-08-24T03:54:01.000Z</t>
  </si>
  <si>
    <t>2021-08-24T05:06:20.000Z</t>
  </si>
  <si>
    <t>2021-08-24T05:23:14.000Z</t>
  </si>
  <si>
    <t>2021-08-24T06:22:12.000Z</t>
  </si>
  <si>
    <t>2021-08-24T05:15:45.000Z</t>
  </si>
  <si>
    <t>2021-08-24T05:06:21.000Z</t>
  </si>
  <si>
    <t>2021-08-24T05:15:46.000Z</t>
  </si>
  <si>
    <t>2021-08-24T06:04:08.000Z</t>
  </si>
  <si>
    <t>2021-08-24T06:11:59.000Z</t>
  </si>
  <si>
    <t>2021-08-24T03:36:54.000Z</t>
  </si>
  <si>
    <t>2021-08-24T03:45:22.000Z</t>
  </si>
  <si>
    <t>2021-08-24T05:06:22.000Z</t>
  </si>
  <si>
    <t>2021-08-24T05:15:47.000Z</t>
  </si>
  <si>
    <t>2021-08-24T05:23:15.000Z</t>
  </si>
  <si>
    <t>2021-08-24T06:12:00.000Z</t>
  </si>
  <si>
    <t>2021-08-24T05:06:23.000Z</t>
  </si>
  <si>
    <t>2021-08-24T05:23:16.000Z</t>
  </si>
  <si>
    <t>2021-08-24T06:22:13.000Z</t>
  </si>
  <si>
    <t>2021-08-24T03:54:02.000Z</t>
  </si>
  <si>
    <t>2021-08-24T05:06:24.000Z</t>
  </si>
  <si>
    <t>2021-08-24T05:23:17.000Z</t>
  </si>
  <si>
    <t>2021-08-24T05:23:18.000Z</t>
  </si>
  <si>
    <t>2021-08-24T06:22:15.000Z</t>
  </si>
  <si>
    <t>2021-08-24T05:15:48.000Z</t>
  </si>
  <si>
    <t>2021-08-24T06:04:09.000Z</t>
  </si>
  <si>
    <t>2021-08-24T06:22:16.000Z</t>
  </si>
  <si>
    <t>2021-08-24T03:54:03.000Z</t>
  </si>
  <si>
    <t>2021-08-24T06:22:17.000Z</t>
  </si>
  <si>
    <t>2021-08-24T03:36:55.000Z</t>
  </si>
  <si>
    <t>2021-08-24T03:45:23.000Z</t>
  </si>
  <si>
    <t>2021-08-24T03:54:04.000Z</t>
  </si>
  <si>
    <t>2021-08-24T06:12:01.000Z</t>
  </si>
  <si>
    <t>2021-08-24T03:36:56.000Z</t>
  </si>
  <si>
    <t>2021-08-24T03:36:57.000Z</t>
  </si>
  <si>
    <t>2021-08-24T05:06:25.000Z</t>
  </si>
  <si>
    <t>2021-08-24T05:15:49.000Z</t>
  </si>
  <si>
    <t>2021-08-24T05:23:19.000Z</t>
  </si>
  <si>
    <t>2021-08-24T06:22:18.000Z</t>
  </si>
  <si>
    <t>2021-08-24T03:54:05.000Z</t>
  </si>
  <si>
    <t>2021-08-24T06:04:10.000Z</t>
  </si>
  <si>
    <t>2021-08-24T06:12:02.000Z</t>
  </si>
  <si>
    <t>2021-08-24T06:12:03.000Z</t>
  </si>
  <si>
    <t>)'</t>
  </si>
  <si>
    <t>2021-08-24T03:45:24.000Z</t>
  </si>
  <si>
    <t>2021-08-24T05:06:26.000Z</t>
  </si>
  <si>
    <t>2021-08-24T03:36:58.000Z</t>
  </si>
  <si>
    <t>2021-08-24T05:15:50.000Z</t>
  </si>
  <si>
    <t>2021-08-24T06:04:11.000Z</t>
  </si>
  <si>
    <t>2021-08-24T03:54:06.000Z</t>
  </si>
  <si>
    <t>2021-08-24T05:23:20.000Z</t>
  </si>
  <si>
    <t>2021-08-24T06:22:19.000Z</t>
  </si>
  <si>
    <t>2021-08-24T06:04:12.000Z</t>
  </si>
  <si>
    <t>2021-08-24T06:12:04.000Z</t>
  </si>
  <si>
    <t>2021-08-24T06:22:20.000Z</t>
  </si>
  <si>
    <t>2021-08-24T05:06:27.000Z</t>
  </si>
  <si>
    <t>2021-08-24T05:15:51.000Z</t>
  </si>
  <si>
    <t>2021-08-24T03:36:59.000Z</t>
  </si>
  <si>
    <t>2021-08-24T03:45:25.000Z</t>
  </si>
  <si>
    <t>2021-08-24T06:22:21.000Z</t>
  </si>
  <si>
    <t>2021-08-24T06:12:05.000Z</t>
  </si>
  <si>
    <t>2021-08-24T03:54:07.000Z</t>
  </si>
  <si>
    <t>2021-08-24T05:23:21.000Z</t>
  </si>
  <si>
    <t>2021-08-24T05:06:28.000Z</t>
  </si>
  <si>
    <t>2021-08-24T05:15:53.000Z</t>
  </si>
  <si>
    <t>2021-08-24T06:04:13.000Z</t>
  </si>
  <si>
    <t>2021-08-24T03:37:00.000Z</t>
  </si>
  <si>
    <t>2021-08-24T03:45:26.000Z</t>
  </si>
  <si>
    <t>2021-08-24T05:06:29.000Z</t>
  </si>
  <si>
    <t>2021-08-24T05:15:54.000Z</t>
  </si>
  <si>
    <t>2021-08-24T06:22:22.000Z</t>
  </si>
  <si>
    <t>2021-08-24T05:23:22.000Z</t>
  </si>
  <si>
    <t>2021-08-24T06:04:14.000Z</t>
  </si>
  <si>
    <t>2021-08-24T03:37:01.000Z</t>
  </si>
  <si>
    <t>2021-08-24T03:45:28.000Z</t>
  </si>
  <si>
    <t>2021-08-24T03:54:08.000Z</t>
  </si>
  <si>
    <t>2021-08-24T05:15:56.000Z</t>
  </si>
  <si>
    <t>2021-08-24T05:06:30.000Z</t>
  </si>
  <si>
    <t>2021-08-24T06:04:15.000Z</t>
  </si>
  <si>
    <t>2021-08-24T06:12:06.000Z</t>
  </si>
  <si>
    <t>2021-08-24T06:22:23.000Z</t>
  </si>
  <si>
    <t>2021-08-24T03:54:09.000Z</t>
  </si>
  <si>
    <t>2021-08-24T05:06:31.000Z</t>
  </si>
  <si>
    <t>2021-08-24T05:16:01.000Z</t>
  </si>
  <si>
    <t>2021-08-24T03:54:10.000Z</t>
  </si>
  <si>
    <t>2021-08-24T05:16:02.000Z</t>
  </si>
  <si>
    <t>2021-08-24T05:23:23.000Z</t>
  </si>
  <si>
    <t>2021-08-24T06:04:22.000Z</t>
  </si>
  <si>
    <t>2021-08-24T06:22:24.000Z</t>
  </si>
  <si>
    <t>2021-08-24T03:37:02.000Z</t>
  </si>
  <si>
    <t>2021-08-24T06:12:07.000Z</t>
  </si>
  <si>
    <t>2021-08-24T03:54:11.000Z</t>
  </si>
  <si>
    <t>2021-08-24T06:04:23.000Z</t>
  </si>
  <si>
    <t>2021-08-24T06:12:11.000Z</t>
  </si>
  <si>
    <t>2021-08-24T06:22:25.000Z</t>
  </si>
  <si>
    <t>2021-08-24T03:45:29.000Z</t>
  </si>
  <si>
    <t>2021-08-24T03:54:12.000Z</t>
  </si>
  <si>
    <t>2021-08-24T05:16:03.000Z</t>
  </si>
  <si>
    <t>2021-08-24T05:23:24.000Z</t>
  </si>
  <si>
    <t>2021-08-24T06:12:13.000Z</t>
  </si>
  <si>
    <t>2021-08-24T03:45:30.000Z</t>
  </si>
  <si>
    <t>2021-08-24T05:06:32.000Z</t>
  </si>
  <si>
    <t>2021-08-24T05:16:04.000Z</t>
  </si>
  <si>
    <t>2021-08-24T06:04:24.000Z</t>
  </si>
  <si>
    <t>2021-08-24T06:12:14.000Z</t>
  </si>
  <si>
    <t>2021-08-24T06:22:32.000Z</t>
  </si>
  <si>
    <t>2021-08-24T03:37:03.000Z</t>
  </si>
  <si>
    <t>2021-08-24T03:54:18.000Z</t>
  </si>
  <si>
    <t>2021-08-24T05:16:05.000Z</t>
  </si>
  <si>
    <t>2021-08-24T05:23:25.000Z</t>
  </si>
  <si>
    <t>2021-08-24T06:22:33.000Z</t>
  </si>
  <si>
    <t>2021-08-24T03:45:31.000Z</t>
  </si>
  <si>
    <t>2021-08-24T03:54:21.000Z</t>
  </si>
  <si>
    <t>2021-08-24T05:06:33.000Z</t>
  </si>
  <si>
    <t>2021-08-24T06:04:25.000Z</t>
  </si>
  <si>
    <t>2021-08-24T06:22:34.000Z</t>
  </si>
  <si>
    <t>2021-08-24T03:54:22.000Z</t>
  </si>
  <si>
    <t>2021-08-24T06:12:15.000Z</t>
  </si>
  <si>
    <t>2021-08-24T05:06:34.000Z</t>
  </si>
  <si>
    <t>2021-08-24T05:16:06.000Z</t>
  </si>
  <si>
    <t>2021-08-24T05:23:29.000Z</t>
  </si>
  <si>
    <t>2021-08-24T03:37:05.000Z</t>
  </si>
  <si>
    <t>2021-08-24T03:54:24.000Z</t>
  </si>
  <si>
    <t>2021-08-24T06:04:26.000Z</t>
  </si>
  <si>
    <t>2021-08-24T06:12:16.000Z</t>
  </si>
  <si>
    <t>2021-08-24T03:54:26.000Z</t>
  </si>
  <si>
    <t>2021-08-24T05:06:35.000Z</t>
  </si>
  <si>
    <t>2021-08-24T05:16:07.000Z</t>
  </si>
  <si>
    <t>2021-08-24T03:45:32.000Z</t>
  </si>
  <si>
    <t>2021-08-24T05:06:37.000Z</t>
  </si>
  <si>
    <t>2021-08-24T05:16:09.000Z</t>
  </si>
  <si>
    <t>2021-08-24T06:04:27.000Z</t>
  </si>
  <si>
    <t>2021-08-24T06:22:35.000Z</t>
  </si>
  <si>
    <t>2021-08-24T03:37:06.000Z</t>
  </si>
  <si>
    <t>2021-08-24T05:06:38.000Z</t>
  </si>
  <si>
    <t>2021-08-24T05:16:10.000Z</t>
  </si>
  <si>
    <t>2021-08-24T06:12:17.000Z</t>
  </si>
  <si>
    <t>2021-08-24T05:06:39.000Z</t>
  </si>
  <si>
    <t>2021-08-24T05:23:30.000Z</t>
  </si>
  <si>
    <t>2021-08-24T06:04:28.000Z</t>
  </si>
  <si>
    <t>2021-08-24T06:22:36.000Z</t>
  </si>
  <si>
    <t>2021-08-24T03:37:07.000Z</t>
  </si>
  <si>
    <t>2021-08-24T06:04:30.000Z</t>
  </si>
  <si>
    <t>2021-08-24T06:12:18.000Z</t>
  </si>
  <si>
    <t>2021-08-24T03:37:09.000Z</t>
  </si>
  <si>
    <t>2021-08-24T03:54:27.000Z</t>
  </si>
  <si>
    <t>2021-08-24T05:06:40.000Z</t>
  </si>
  <si>
    <t>2021-08-24T03:37:10.000Z</t>
  </si>
  <si>
    <t>2021-08-24T03:45:33.000Z</t>
  </si>
  <si>
    <t>2021-08-24T03:54:28.000Z</t>
  </si>
  <si>
    <t>2021-08-24T05:06:42.000Z</t>
  </si>
  <si>
    <t>2021-08-24T03:54:30.000Z</t>
  </si>
  <si>
    <t>2021-08-24T06:22:40.000Z</t>
  </si>
  <si>
    <t>2021-08-24T03:37:11.000Z</t>
  </si>
  <si>
    <t>2021-08-24T05:23:31.000Z</t>
  </si>
  <si>
    <t>2021-08-24T06:04:33.000Z</t>
  </si>
  <si>
    <t>2021-08-24T06:12:21.000Z</t>
  </si>
  <si>
    <t>2021-08-24T03:37:12.000Z</t>
  </si>
  <si>
    <t>2021-08-24T03:54:31.000Z</t>
  </si>
  <si>
    <t>2021-08-24T05:06:44.000Z</t>
  </si>
  <si>
    <t>2021-08-24T06:04:34.000Z</t>
  </si>
  <si>
    <t>2021-08-24T03:37:14.000Z</t>
  </si>
  <si>
    <t>2021-08-24T03:45:34.000Z</t>
  </si>
  <si>
    <t>2021-08-24T05:06:45.000Z</t>
  </si>
  <si>
    <t>2021-08-24T05:23:32.000Z</t>
  </si>
  <si>
    <t>2021-08-24T06:04:35.000Z</t>
  </si>
  <si>
    <t>2021-08-24T05:06:46.000Z</t>
  </si>
  <si>
    <t>2021-08-24T05:23:36.000Z</t>
  </si>
  <si>
    <t>2021-08-24T06:12:22.000Z</t>
  </si>
  <si>
    <t>2021-08-24T06:22:41.000Z</t>
  </si>
  <si>
    <t>2021-08-24T03:37:15.000Z</t>
  </si>
  <si>
    <t>2021-08-24T03:45:36.000Z</t>
  </si>
  <si>
    <t>2021-08-24T05:23:37.000Z</t>
  </si>
  <si>
    <t>2021-08-24T06:12:23.000Z</t>
  </si>
  <si>
    <t>2021-08-24T05:23:38.000Z</t>
  </si>
  <si>
    <t>2021-08-24T03:37:18.000Z</t>
  </si>
  <si>
    <t>2021-08-24T06:04:36.000Z</t>
  </si>
  <si>
    <t>2021-08-24T06:12:24.000Z</t>
  </si>
  <si>
    <t>2021-08-24T06:22:42.000Z</t>
  </si>
  <si>
    <t>2021-08-24T03:37:20.000Z</t>
  </si>
  <si>
    <t>2021-08-24T05:23:39.000Z</t>
  </si>
  <si>
    <t>2021-08-24T06:22:43.000Z</t>
  </si>
  <si>
    <t>2021-08-24T03:45:37.000Z</t>
  </si>
  <si>
    <t>2021-08-24T06:12:25.000Z</t>
  </si>
  <si>
    <t>2021-08-24T06:22:45.000Z</t>
  </si>
  <si>
    <t>2021-08-24T03:37:21.000Z</t>
  </si>
  <si>
    <t>2021-08-24T06:12:26.000Z</t>
  </si>
  <si>
    <t>2021-08-24T06:22:46.000Z</t>
  </si>
  <si>
    <t>2021-08-24T03:45:38.000Z</t>
  </si>
  <si>
    <t>2021-08-24T05:23:41.000Z</t>
  </si>
  <si>
    <t>2021-08-24T03:37:22.000Z</t>
  </si>
  <si>
    <t>2021-08-24T03:45:39.000Z</t>
  </si>
  <si>
    <t>2021-08-24T06:12:27.000Z</t>
  </si>
  <si>
    <t>2021-08-24T05:23:43.000Z</t>
  </si>
  <si>
    <t>2021-08-24T06:22:48.000Z</t>
  </si>
  <si>
    <t>2021-08-24T03:45:40.000Z</t>
  </si>
  <si>
    <t>2021-08-24T05:23:44.000Z</t>
  </si>
  <si>
    <t>2021-08-24T06:22:49.000Z</t>
  </si>
  <si>
    <t>2021-08-24T03:37:23.000Z</t>
  </si>
  <si>
    <t>2021-08-24T06:12:28.000Z</t>
  </si>
  <si>
    <t>2021-08-24T03:45:43.000Z</t>
  </si>
  <si>
    <t>2021-08-24T03:45:44.000Z</t>
  </si>
  <si>
    <t>2021-08-24T05:23:45.000Z</t>
  </si>
  <si>
    <t>2021-08-24T06:22:50.000Z</t>
  </si>
  <si>
    <t>2021-08-24T03:45:45.000Z</t>
  </si>
  <si>
    <t>2021-08-24T06:12:29.000Z</t>
  </si>
  <si>
    <t>2021-08-24T03:37:24.000Z</t>
  </si>
  <si>
    <t>2021-08-24T03:45:46.000Z</t>
  </si>
  <si>
    <t>2021-08-24T06:12:33.000Z</t>
  </si>
  <si>
    <t>2021-08-24T03:37:26.000Z</t>
  </si>
  <si>
    <t>2021-08-24T03:45:47.000Z</t>
  </si>
  <si>
    <t>2021-08-24T06:12:35.000Z</t>
  </si>
  <si>
    <t>2021-08-24T03:37:27.000Z</t>
  </si>
  <si>
    <t>2021-08-24T03:45:48.000Z</t>
  </si>
  <si>
    <t>2021-08-24T06:12:36.000Z</t>
  </si>
  <si>
    <t>2021-08-24T06:22:51.000Z</t>
  </si>
  <si>
    <t>2021-08-24T03:37:28.000Z</t>
  </si>
  <si>
    <t>2021-08-24T03:45:49.000Z</t>
  </si>
  <si>
    <t>2021-08-24T03:45:51.000Z</t>
  </si>
  <si>
    <t>2021-08-24T03:45:53.000Z</t>
  </si>
  <si>
    <t>2021-08-24T03:45:54.000Z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</si>
</sst>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>
      <b/>
      <sz val="11.0"/>
      <color theme="1"/>
      <name val="&quot;맑은 고딕&quot;"/>
    </font>
    <font>
      <color theme="1"/>
      <name val="Arial"/>
    </font>
    <font>
      <color rgb="FFFF0000"/>
      <name val="Arial"/>
    </font>
    <font>
      <sz val="10.0"/>
      <color theme="1"/>
      <name val="Arial"/>
      <scheme val="minor"/>
    </font>
    <font>
      <color rgb="FFEA4335"/>
      <name val="Arial"/>
      <scheme val="minor"/>
    </font>
    <font>
      <color theme="5"/>
      <name val="Arial"/>
      <scheme val="minor"/>
    </font>
    <font/>
    <font>
      <color rgb="FF000000"/>
      <name val="Arial"/>
    </font>
    <font>
      <color rgb="FFFF0000"/>
      <name val="Arial"/>
      <scheme val="minor"/>
    </font>
    <font>
      <color rgb="FF0000FF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4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vertical="bottom"/>
    </xf>
    <xf borderId="0" fillId="0" fontId="5" numFmtId="4" xfId="0" applyAlignment="1" applyFont="1" applyNumberFormat="1">
      <alignment vertical="bottom"/>
    </xf>
    <xf borderId="0" fillId="0" fontId="5" numFmtId="4" xfId="0" applyAlignment="1" applyFont="1" applyNumberFormat="1">
      <alignment horizontal="center" vertical="bottom"/>
    </xf>
    <xf borderId="4" fillId="0" fontId="5" numFmtId="4" xfId="0" applyAlignment="1" applyBorder="1" applyFont="1" applyNumberFormat="1">
      <alignment horizontal="center" vertical="bottom"/>
    </xf>
    <xf borderId="0" fillId="0" fontId="5" numFmtId="4" xfId="0" applyAlignment="1" applyFont="1" applyNumberFormat="1">
      <alignment readingOrder="0" vertical="bottom"/>
    </xf>
    <xf borderId="4" fillId="0" fontId="5" numFmtId="4" xfId="0" applyAlignment="1" applyBorder="1" applyFont="1" applyNumberFormat="1">
      <alignment vertical="bottom"/>
    </xf>
    <xf borderId="0" fillId="2" fontId="5" numFmtId="4" xfId="0" applyAlignment="1" applyFill="1" applyFont="1" applyNumberFormat="1">
      <alignment readingOrder="0" vertical="bottom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4" fillId="0" fontId="2" numFmtId="4" xfId="0" applyBorder="1" applyFont="1" applyNumberFormat="1"/>
    <xf borderId="0" fillId="2" fontId="6" numFmtId="4" xfId="0" applyAlignment="1" applyFont="1" applyNumberFormat="1">
      <alignment readingOrder="0" vertical="bottom"/>
    </xf>
    <xf borderId="0" fillId="3" fontId="7" numFmtId="4" xfId="0" applyAlignment="1" applyFill="1" applyFont="1" applyNumberFormat="1">
      <alignment horizontal="right"/>
    </xf>
    <xf borderId="1" fillId="2" fontId="5" numFmtId="4" xfId="0" applyAlignment="1" applyBorder="1" applyFont="1" applyNumberFormat="1">
      <alignment readingOrder="0" vertical="bottom"/>
    </xf>
    <xf borderId="4" fillId="0" fontId="8" numFmtId="4" xfId="0" applyAlignment="1" applyBorder="1" applyFont="1" applyNumberFormat="1">
      <alignment readingOrder="0"/>
    </xf>
    <xf borderId="4" fillId="0" fontId="9" numFmtId="4" xfId="0" applyBorder="1" applyFont="1" applyNumberFormat="1"/>
    <xf borderId="0" fillId="0" fontId="9" numFmtId="4" xfId="0" applyFont="1" applyNumberFormat="1"/>
    <xf borderId="1" fillId="2" fontId="6" numFmtId="4" xfId="0" applyAlignment="1" applyBorder="1" applyFont="1" applyNumberFormat="1">
      <alignment readingOrder="0" vertical="bottom"/>
    </xf>
    <xf borderId="0" fillId="2" fontId="5" numFmtId="4" xfId="0" applyAlignment="1" applyFont="1" applyNumberFormat="1">
      <alignment vertical="bottom"/>
    </xf>
    <xf borderId="1" fillId="2" fontId="5" numFmtId="4" xfId="0" applyAlignment="1" applyBorder="1" applyFont="1" applyNumberFormat="1">
      <alignment vertical="bottom"/>
    </xf>
    <xf borderId="0" fillId="4" fontId="5" numFmtId="0" xfId="0" applyAlignment="1" applyFill="1" applyFont="1">
      <alignment horizontal="center" vertical="bottom"/>
    </xf>
    <xf borderId="5" fillId="0" fontId="10" numFmtId="0" xfId="0" applyBorder="1" applyFont="1"/>
    <xf borderId="5" fillId="4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0" fillId="3" fontId="11" numFmtId="0" xfId="0" applyAlignment="1" applyFont="1">
      <alignment horizontal="center" vertical="bottom"/>
    </xf>
    <xf borderId="5" fillId="0" fontId="2" numFmtId="0" xfId="0" applyAlignment="1" applyBorder="1" applyFont="1">
      <alignment readingOrder="0"/>
    </xf>
    <xf quotePrefix="1" borderId="0" fillId="0" fontId="12" numFmtId="0" xfId="0" applyAlignment="1" applyFont="1">
      <alignment readingOrder="0"/>
    </xf>
    <xf quotePrefix="1" borderId="0" fillId="0" fontId="13" numFmtId="0" xfId="0" applyAlignment="1" applyFont="1">
      <alignment readingOrder="0"/>
    </xf>
    <xf borderId="5" fillId="0" fontId="2" numFmtId="0" xfId="0" applyBorder="1" applyFont="1"/>
    <xf borderId="0" fillId="0" fontId="2" numFmtId="0" xfId="0" applyFont="1"/>
    <xf borderId="1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1" fillId="2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vertical="bottom"/>
    </xf>
    <xf borderId="1" fillId="2" fontId="5" numFmtId="0" xfId="0" applyAlignment="1" applyBorder="1" applyFont="1">
      <alignment horizontal="right" vertical="bottom"/>
    </xf>
    <xf borderId="6" fillId="2" fontId="5" numFmtId="4" xfId="0" applyAlignment="1" applyBorder="1" applyFont="1" applyNumberFormat="1">
      <alignment vertical="bottom"/>
    </xf>
    <xf borderId="7" fillId="3" fontId="5" numFmtId="4" xfId="0" applyAlignment="1" applyBorder="1" applyFont="1" applyNumberFormat="1">
      <alignment horizontal="right" vertical="bottom"/>
    </xf>
    <xf borderId="3" fillId="2" fontId="5" numFmtId="4" xfId="0" applyAlignment="1" applyBorder="1" applyFont="1" applyNumberFormat="1">
      <alignment vertical="bottom"/>
    </xf>
    <xf borderId="0" fillId="0" fontId="5" numFmtId="0" xfId="0" applyAlignment="1" applyFont="1">
      <alignment horizontal="right" vertical="bottom"/>
    </xf>
    <xf borderId="0" fillId="0" fontId="12" numFmtId="0" xfId="0" applyFont="1"/>
    <xf borderId="0" fillId="2" fontId="6" numFmtId="4" xfId="0" applyAlignment="1" applyFont="1" applyNumberFormat="1">
      <alignment vertical="bottom"/>
    </xf>
    <xf borderId="0" fillId="0" fontId="5" numFmtId="4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readingOrder="0" vertical="bottom"/>
    </xf>
    <xf quotePrefix="1"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readingOrder="0" shrinkToFit="0" wrapText="0"/>
    </xf>
    <xf borderId="5" fillId="0" fontId="3" numFmtId="0" xfId="0" applyAlignment="1" applyBorder="1" applyFont="1">
      <alignment horizontal="right" readingOrder="0" shrinkToFit="0" wrapText="0"/>
    </xf>
    <xf borderId="5" fillId="2" fontId="5" numFmtId="4" xfId="0" applyAlignment="1" applyBorder="1" applyFont="1" applyNumberFormat="1">
      <alignment readingOrder="0" vertical="bottom"/>
    </xf>
    <xf quotePrefix="1" borderId="0" fillId="0" fontId="3" numFmtId="0" xfId="0" applyAlignment="1" applyFont="1">
      <alignment readingOrder="0"/>
    </xf>
    <xf borderId="0" fillId="0" fontId="14" numFmtId="4" xfId="0" applyAlignment="1" applyFont="1" applyNumberFormat="1">
      <alignment readingOrder="0"/>
    </xf>
    <xf borderId="0" fillId="4" fontId="5" numFmtId="0" xfId="0" applyAlignment="1" applyFont="1">
      <alignment horizontal="center" readingOrder="0" vertical="bottom"/>
    </xf>
    <xf borderId="0" fillId="0" fontId="12" numFmtId="4" xfId="0" applyAlignment="1" applyFont="1" applyNumberForma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/>
      <c r="B1" s="1" t="s">
        <v>0</v>
      </c>
      <c r="F1" s="2" t="s">
        <v>1</v>
      </c>
      <c r="G1" s="2" t="s">
        <v>2</v>
      </c>
    </row>
    <row r="2">
      <c r="A2" s="1" t="s">
        <v>3</v>
      </c>
      <c r="B2" s="1" t="s">
        <v>4</v>
      </c>
      <c r="G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9</v>
      </c>
    </row>
    <row r="6">
      <c r="A6" s="1" t="s">
        <v>11</v>
      </c>
      <c r="B6" s="1" t="s">
        <v>7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9</v>
      </c>
    </row>
    <row r="9">
      <c r="A9" s="1" t="s">
        <v>15</v>
      </c>
      <c r="B9" s="1" t="s">
        <v>9</v>
      </c>
    </row>
    <row r="10">
      <c r="A10" s="1" t="s">
        <v>16</v>
      </c>
      <c r="B10" s="1" t="s">
        <v>9</v>
      </c>
    </row>
    <row r="11">
      <c r="A11" s="1" t="s">
        <v>17</v>
      </c>
      <c r="B11" s="1" t="s">
        <v>9</v>
      </c>
    </row>
    <row r="12">
      <c r="A12" s="1" t="s">
        <v>18</v>
      </c>
      <c r="B1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1" width="6.0"/>
  </cols>
  <sheetData>
    <row r="1">
      <c r="A1" s="4"/>
      <c r="B1" s="5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50</v>
      </c>
      <c r="AH1" s="6" t="s">
        <v>51</v>
      </c>
      <c r="AI1" s="6" t="s">
        <v>52</v>
      </c>
      <c r="AJ1" s="6" t="s">
        <v>53</v>
      </c>
      <c r="AK1" s="6" t="s">
        <v>54</v>
      </c>
      <c r="AL1" s="6" t="s">
        <v>55</v>
      </c>
      <c r="AM1" s="6" t="s">
        <v>56</v>
      </c>
      <c r="AN1" s="6" t="s">
        <v>57</v>
      </c>
      <c r="AO1" s="6" t="s">
        <v>58</v>
      </c>
      <c r="AP1" s="6" t="s">
        <v>59</v>
      </c>
      <c r="AQ1" s="6" t="s">
        <v>60</v>
      </c>
      <c r="AR1" s="6" t="s">
        <v>61</v>
      </c>
      <c r="AS1" s="6" t="s">
        <v>62</v>
      </c>
      <c r="AT1" s="6" t="s">
        <v>63</v>
      </c>
      <c r="AU1" s="6" t="s">
        <v>64</v>
      </c>
      <c r="AV1" s="6" t="s">
        <v>65</v>
      </c>
      <c r="AW1" s="6" t="s">
        <v>66</v>
      </c>
      <c r="AX1" s="6" t="s">
        <v>67</v>
      </c>
      <c r="AY1" s="6" t="s">
        <v>68</v>
      </c>
      <c r="AZ1" s="6" t="s">
        <v>69</v>
      </c>
      <c r="BA1" s="6" t="s">
        <v>70</v>
      </c>
      <c r="BB1" s="6" t="s">
        <v>71</v>
      </c>
      <c r="BC1" s="6" t="s">
        <v>72</v>
      </c>
      <c r="BD1" s="6" t="s">
        <v>73</v>
      </c>
      <c r="BE1" s="6" t="s">
        <v>74</v>
      </c>
      <c r="BF1" s="6" t="s">
        <v>75</v>
      </c>
      <c r="BG1" s="6" t="s">
        <v>76</v>
      </c>
      <c r="BH1" s="6" t="s">
        <v>77</v>
      </c>
      <c r="BI1" s="6" t="s">
        <v>78</v>
      </c>
      <c r="BJ1" s="6" t="s">
        <v>79</v>
      </c>
      <c r="BK1" s="6" t="s">
        <v>80</v>
      </c>
      <c r="BL1" s="6" t="s">
        <v>81</v>
      </c>
      <c r="BM1" s="6" t="s">
        <v>82</v>
      </c>
      <c r="BN1" s="6" t="s">
        <v>83</v>
      </c>
      <c r="BO1" s="6" t="s">
        <v>84</v>
      </c>
      <c r="BP1" s="6" t="s">
        <v>85</v>
      </c>
      <c r="BQ1" s="6" t="s">
        <v>86</v>
      </c>
      <c r="BR1" s="6" t="s">
        <v>87</v>
      </c>
      <c r="BS1" s="6" t="s">
        <v>88</v>
      </c>
      <c r="BT1" s="6" t="s">
        <v>89</v>
      </c>
      <c r="BU1" s="6" t="s">
        <v>90</v>
      </c>
      <c r="BV1" s="6" t="s">
        <v>91</v>
      </c>
      <c r="BW1" s="6" t="s">
        <v>92</v>
      </c>
      <c r="BX1" s="6" t="s">
        <v>93</v>
      </c>
      <c r="BY1" s="6" t="s">
        <v>94</v>
      </c>
      <c r="BZ1" s="6" t="s">
        <v>95</v>
      </c>
      <c r="CA1" s="6" t="s">
        <v>96</v>
      </c>
      <c r="CB1" s="6" t="s">
        <v>97</v>
      </c>
      <c r="CC1" s="6" t="s">
        <v>98</v>
      </c>
      <c r="CD1" s="6" t="s">
        <v>99</v>
      </c>
      <c r="CE1" s="6" t="s">
        <v>100</v>
      </c>
      <c r="CF1" s="6" t="s">
        <v>101</v>
      </c>
      <c r="CG1" s="6" t="s">
        <v>102</v>
      </c>
      <c r="CH1" s="6" t="s">
        <v>103</v>
      </c>
      <c r="CI1" s="6" t="s">
        <v>104</v>
      </c>
      <c r="CJ1" s="6" t="s">
        <v>105</v>
      </c>
      <c r="CK1" s="6" t="s">
        <v>106</v>
      </c>
      <c r="CL1" s="6" t="s">
        <v>107</v>
      </c>
      <c r="CM1" s="6" t="s">
        <v>108</v>
      </c>
      <c r="CN1" s="6" t="s">
        <v>109</v>
      </c>
      <c r="CO1" s="6" t="s">
        <v>110</v>
      </c>
      <c r="CP1" s="6" t="s">
        <v>111</v>
      </c>
      <c r="CQ1" s="6" t="s">
        <v>112</v>
      </c>
      <c r="CR1" s="6" t="s">
        <v>113</v>
      </c>
      <c r="CS1" s="6" t="s">
        <v>114</v>
      </c>
      <c r="CT1" s="6" t="s">
        <v>115</v>
      </c>
      <c r="CU1" s="6" t="s">
        <v>116</v>
      </c>
      <c r="CV1" s="6" t="s">
        <v>117</v>
      </c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</row>
    <row r="2">
      <c r="A2" s="5" t="s">
        <v>118</v>
      </c>
      <c r="B2" s="8">
        <v>0.478263</v>
      </c>
      <c r="C2" s="8">
        <v>0.465743</v>
      </c>
      <c r="D2" s="8">
        <v>0.47837</v>
      </c>
      <c r="E2" s="8">
        <v>0.760571</v>
      </c>
      <c r="F2" s="8">
        <v>0.742191</v>
      </c>
      <c r="G2" s="8">
        <v>0.706596</v>
      </c>
      <c r="H2" s="8">
        <v>0.225</v>
      </c>
      <c r="I2" s="8">
        <v>0.232667</v>
      </c>
      <c r="J2" s="8">
        <v>0.231167</v>
      </c>
      <c r="K2" s="8">
        <v>0.063333</v>
      </c>
      <c r="L2" s="8">
        <v>0.050667</v>
      </c>
      <c r="M2" s="8">
        <v>0.058</v>
      </c>
      <c r="N2" s="8">
        <v>5.024333</v>
      </c>
      <c r="O2" s="8">
        <v>5.359</v>
      </c>
      <c r="P2" s="8">
        <v>3.918333</v>
      </c>
      <c r="Q2" s="8">
        <v>29.72933</v>
      </c>
      <c r="R2" s="8">
        <v>32.14067</v>
      </c>
      <c r="S2" s="8">
        <v>28.96733</v>
      </c>
      <c r="T2" s="8">
        <v>63.33333</v>
      </c>
      <c r="U2" s="8">
        <v>69.66667</v>
      </c>
      <c r="V2" s="8">
        <v>61.66667</v>
      </c>
      <c r="W2" s="8">
        <v>63.33333</v>
      </c>
      <c r="X2" s="8">
        <v>71.66667</v>
      </c>
      <c r="Y2" s="8">
        <v>68.33333</v>
      </c>
      <c r="Z2" s="8">
        <v>1.666667</v>
      </c>
      <c r="AA2" s="8">
        <v>5.333333</v>
      </c>
      <c r="AB2" s="8">
        <v>2.333333</v>
      </c>
      <c r="AC2" s="8">
        <v>60.0</v>
      </c>
      <c r="AD2" s="8">
        <v>60.0</v>
      </c>
      <c r="AE2" s="8">
        <v>60.0</v>
      </c>
      <c r="AF2" s="8">
        <v>1.666667</v>
      </c>
      <c r="AG2" s="8">
        <v>5.333333</v>
      </c>
      <c r="AH2" s="8">
        <v>2.333333</v>
      </c>
      <c r="AI2" s="8">
        <v>0.0</v>
      </c>
      <c r="AJ2" s="8">
        <v>1.0</v>
      </c>
      <c r="AK2" s="8">
        <v>3.666667</v>
      </c>
      <c r="AL2" s="8">
        <v>8.0</v>
      </c>
      <c r="AM2" s="8">
        <v>8.0</v>
      </c>
      <c r="AN2" s="8">
        <v>8.0</v>
      </c>
      <c r="AO2" s="8">
        <v>71.33333</v>
      </c>
      <c r="AP2" s="8">
        <v>79.66667</v>
      </c>
      <c r="AQ2" s="8">
        <v>76.33333</v>
      </c>
      <c r="AR2" s="8">
        <v>61.66667</v>
      </c>
      <c r="AS2" s="8">
        <v>64.33333</v>
      </c>
      <c r="AT2" s="8">
        <v>59.33333</v>
      </c>
      <c r="AU2" s="8">
        <v>0.408289</v>
      </c>
      <c r="AV2" s="8">
        <v>0.400395</v>
      </c>
      <c r="AW2" s="8">
        <v>0.402854</v>
      </c>
      <c r="AX2" s="8">
        <v>24.49733</v>
      </c>
      <c r="AY2" s="8">
        <v>24.02371</v>
      </c>
      <c r="AZ2" s="8">
        <v>24.17124</v>
      </c>
      <c r="BA2" s="8">
        <v>0.408289</v>
      </c>
      <c r="BB2" s="8">
        <v>0.394728</v>
      </c>
      <c r="BC2" s="8">
        <v>0.380533</v>
      </c>
      <c r="BD2" s="8">
        <v>24.49733</v>
      </c>
      <c r="BE2" s="8">
        <v>23.68365</v>
      </c>
      <c r="BF2" s="8">
        <v>22.83198</v>
      </c>
      <c r="BG2" s="8">
        <v>2.041444</v>
      </c>
      <c r="BH2" s="8">
        <v>2.001976</v>
      </c>
      <c r="BI2" s="8">
        <v>2.01427</v>
      </c>
      <c r="BJ2" s="8">
        <v>2.094703</v>
      </c>
      <c r="BK2" s="8">
        <v>2.221359</v>
      </c>
      <c r="BL2" s="8">
        <v>2.323763</v>
      </c>
      <c r="BM2" s="8">
        <v>2.364287</v>
      </c>
      <c r="BN2" s="8">
        <v>2.475916</v>
      </c>
      <c r="BO2" s="8">
        <v>2.6002</v>
      </c>
      <c r="BP2" s="8">
        <v>1.025641</v>
      </c>
      <c r="BQ2" s="8">
        <v>1.113371</v>
      </c>
      <c r="BR2" s="8">
        <v>1.150661</v>
      </c>
      <c r="BS2" s="8">
        <v>1.155556</v>
      </c>
      <c r="BT2" s="8">
        <v>1.23804</v>
      </c>
      <c r="BU2" s="8">
        <v>1.285605</v>
      </c>
      <c r="BV2" s="8">
        <v>0.0</v>
      </c>
      <c r="BW2" s="8">
        <v>0.016129</v>
      </c>
      <c r="BX2" s="8">
        <v>0.060656</v>
      </c>
      <c r="BY2" s="8">
        <v>0.025641</v>
      </c>
      <c r="BZ2" s="8">
        <v>0.078741</v>
      </c>
      <c r="CA2" s="8">
        <v>0.034475</v>
      </c>
      <c r="CB2" s="8">
        <v>0.0</v>
      </c>
      <c r="CC2" s="8">
        <v>0.014706</v>
      </c>
      <c r="CD2" s="8">
        <v>0.055179</v>
      </c>
      <c r="CE2" s="8">
        <v>0.025641</v>
      </c>
      <c r="CF2" s="8">
        <v>0.093447</v>
      </c>
      <c r="CG2" s="8">
        <v>0.089654</v>
      </c>
      <c r="CH2" s="9">
        <v>1.0</v>
      </c>
      <c r="CI2" s="8">
        <v>1.0</v>
      </c>
      <c r="CJ2" s="9">
        <v>1.5</v>
      </c>
      <c r="CK2" s="9">
        <v>1.0</v>
      </c>
      <c r="CL2" s="8">
        <v>0.875</v>
      </c>
      <c r="CM2" s="8">
        <v>0.314815</v>
      </c>
      <c r="CN2" s="8">
        <v>0.952381</v>
      </c>
      <c r="CO2" s="8">
        <v>0.842883</v>
      </c>
      <c r="CP2" s="8">
        <v>0.881288</v>
      </c>
      <c r="CQ2" s="8">
        <v>0.047619</v>
      </c>
      <c r="CR2" s="8">
        <v>0.157117</v>
      </c>
      <c r="CS2" s="8">
        <v>0.118712</v>
      </c>
      <c r="CT2" s="8">
        <v>0.055556</v>
      </c>
      <c r="CU2" s="8">
        <v>0.177778</v>
      </c>
      <c r="CV2" s="8">
        <v>0.077778</v>
      </c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</row>
    <row r="3">
      <c r="A3" s="10" t="s">
        <v>119</v>
      </c>
      <c r="B3" s="8">
        <v>0.648494</v>
      </c>
      <c r="C3" s="8">
        <v>0.553975</v>
      </c>
      <c r="D3" s="8">
        <v>0.601563</v>
      </c>
      <c r="E3" s="8">
        <v>0.635696</v>
      </c>
      <c r="F3" s="8">
        <v>0.577232</v>
      </c>
      <c r="G3" s="8">
        <v>0.616794</v>
      </c>
      <c r="H3" s="8">
        <v>0.450167</v>
      </c>
      <c r="I3" s="8">
        <v>0.404</v>
      </c>
      <c r="J3" s="8">
        <v>0.406333</v>
      </c>
      <c r="K3" s="8">
        <v>0.143667</v>
      </c>
      <c r="L3" s="8">
        <v>0.111</v>
      </c>
      <c r="M3" s="8">
        <v>0.109333</v>
      </c>
      <c r="N3" s="8">
        <v>3.379</v>
      </c>
      <c r="O3" s="8">
        <v>3.854</v>
      </c>
      <c r="P3" s="8">
        <v>3.542</v>
      </c>
      <c r="Q3" s="8">
        <v>35.40967</v>
      </c>
      <c r="R3" s="8">
        <v>32.75433</v>
      </c>
      <c r="S3" s="8">
        <v>36.16467</v>
      </c>
      <c r="T3" s="8">
        <v>55.66667</v>
      </c>
      <c r="U3" s="8">
        <v>60.33333</v>
      </c>
      <c r="V3" s="8">
        <v>61.33333</v>
      </c>
      <c r="W3" s="8">
        <v>55.66667</v>
      </c>
      <c r="X3" s="8">
        <v>60.33333</v>
      </c>
      <c r="Y3" s="8">
        <v>61.33333</v>
      </c>
      <c r="Z3" s="8">
        <v>0.333333</v>
      </c>
      <c r="AA3" s="8">
        <v>1.0</v>
      </c>
      <c r="AB3" s="8">
        <v>0.666667</v>
      </c>
      <c r="AC3" s="8">
        <v>55.0</v>
      </c>
      <c r="AD3" s="8">
        <v>58.33333</v>
      </c>
      <c r="AE3" s="8">
        <v>60.0</v>
      </c>
      <c r="AF3" s="8">
        <v>0.333333</v>
      </c>
      <c r="AG3" s="8">
        <v>1.0</v>
      </c>
      <c r="AH3" s="8">
        <v>0.666667</v>
      </c>
      <c r="AI3" s="8">
        <v>0.0</v>
      </c>
      <c r="AJ3" s="8">
        <v>0.0</v>
      </c>
      <c r="AK3" s="8">
        <v>0.0</v>
      </c>
      <c r="AL3" s="8">
        <v>8.0</v>
      </c>
      <c r="AM3" s="8">
        <v>8.333333</v>
      </c>
      <c r="AN3" s="8">
        <v>8.0</v>
      </c>
      <c r="AO3" s="8">
        <v>63.66667</v>
      </c>
      <c r="AP3" s="8">
        <v>68.66667</v>
      </c>
      <c r="AQ3" s="8">
        <v>69.33333</v>
      </c>
      <c r="AR3" s="8">
        <v>55.33333</v>
      </c>
      <c r="AS3" s="8">
        <v>59.33333</v>
      </c>
      <c r="AT3" s="8">
        <v>60.66667</v>
      </c>
      <c r="AU3" s="8">
        <v>0.309279</v>
      </c>
      <c r="AV3" s="8">
        <v>0.356768</v>
      </c>
      <c r="AW3" s="8">
        <v>0.336342</v>
      </c>
      <c r="AX3" s="8">
        <v>18.55671</v>
      </c>
      <c r="AY3" s="8">
        <v>21.40609</v>
      </c>
      <c r="AZ3" s="8">
        <v>20.1805</v>
      </c>
      <c r="BA3" s="8">
        <v>0.309279</v>
      </c>
      <c r="BB3" s="8">
        <v>0.356768</v>
      </c>
      <c r="BC3" s="8">
        <v>0.336342</v>
      </c>
      <c r="BD3" s="8">
        <v>18.55671</v>
      </c>
      <c r="BE3" s="8">
        <v>21.40609</v>
      </c>
      <c r="BF3" s="8">
        <v>20.1805</v>
      </c>
      <c r="BG3" s="8">
        <v>1.546393</v>
      </c>
      <c r="BH3" s="8">
        <v>1.78384</v>
      </c>
      <c r="BI3" s="8">
        <v>1.681708</v>
      </c>
      <c r="BJ3" s="8">
        <v>1.556542</v>
      </c>
      <c r="BK3" s="8">
        <v>1.81379</v>
      </c>
      <c r="BL3" s="8">
        <v>1.702691</v>
      </c>
      <c r="BM3" s="8">
        <v>1.784134</v>
      </c>
      <c r="BN3" s="8">
        <v>2.069299</v>
      </c>
      <c r="BO3" s="8">
        <v>1.927874</v>
      </c>
      <c r="BP3" s="8">
        <v>1.005952</v>
      </c>
      <c r="BQ3" s="8">
        <v>1.016217</v>
      </c>
      <c r="BR3" s="8">
        <v>1.010753</v>
      </c>
      <c r="BS3" s="8">
        <v>1.150541</v>
      </c>
      <c r="BT3" s="8">
        <v>1.156893</v>
      </c>
      <c r="BU3" s="8">
        <v>1.142652</v>
      </c>
      <c r="BV3" s="8">
        <v>0.0</v>
      </c>
      <c r="BW3" s="8">
        <v>0.0</v>
      </c>
      <c r="BX3" s="8">
        <v>0.0</v>
      </c>
      <c r="BY3" s="8">
        <v>0.005952</v>
      </c>
      <c r="BZ3" s="8">
        <v>0.016217</v>
      </c>
      <c r="CA3" s="8">
        <v>0.010753</v>
      </c>
      <c r="CB3" s="8">
        <v>0.0</v>
      </c>
      <c r="CC3" s="8">
        <v>0.0</v>
      </c>
      <c r="CD3" s="8">
        <v>0.0</v>
      </c>
      <c r="CE3" s="8">
        <v>0.005952</v>
      </c>
      <c r="CF3" s="8">
        <v>0.016217</v>
      </c>
      <c r="CG3" s="8">
        <v>0.010753</v>
      </c>
      <c r="CH3" s="9">
        <v>1.0</v>
      </c>
      <c r="CI3" s="9">
        <v>1.5</v>
      </c>
      <c r="CJ3" s="9">
        <v>1.0</v>
      </c>
      <c r="CK3" s="9">
        <v>1.0</v>
      </c>
      <c r="CL3" s="9">
        <v>1.5</v>
      </c>
      <c r="CM3" s="9">
        <v>1.0</v>
      </c>
      <c r="CN3" s="8">
        <v>0.988304</v>
      </c>
      <c r="CO3" s="8">
        <v>0.968414</v>
      </c>
      <c r="CP3" s="8">
        <v>0.979167</v>
      </c>
      <c r="CQ3" s="8">
        <v>0.011696</v>
      </c>
      <c r="CR3" s="8">
        <v>0.031586</v>
      </c>
      <c r="CS3" s="8">
        <v>0.020833</v>
      </c>
      <c r="CT3" s="8">
        <v>0.012121</v>
      </c>
      <c r="CU3" s="8">
        <v>0.033333</v>
      </c>
      <c r="CV3" s="8">
        <v>0.022222</v>
      </c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</row>
    <row r="4">
      <c r="A4" s="10" t="s">
        <v>120</v>
      </c>
      <c r="B4" s="8">
        <v>0.339368</v>
      </c>
      <c r="C4" s="8">
        <v>0.355338</v>
      </c>
      <c r="D4" s="8">
        <v>0.391555</v>
      </c>
      <c r="E4" s="8">
        <v>0.3579</v>
      </c>
      <c r="F4" s="8">
        <v>0.535031</v>
      </c>
      <c r="G4" s="8">
        <v>0.506343</v>
      </c>
      <c r="H4" s="8">
        <v>0.218333</v>
      </c>
      <c r="I4" s="8">
        <v>0.202667</v>
      </c>
      <c r="J4" s="8">
        <v>0.233667</v>
      </c>
      <c r="K4" s="8">
        <v>0.051333</v>
      </c>
      <c r="L4" s="8">
        <v>0.063333</v>
      </c>
      <c r="M4" s="8">
        <v>0.066667</v>
      </c>
      <c r="N4" s="8">
        <v>1.992333</v>
      </c>
      <c r="O4" s="8">
        <v>4.362667</v>
      </c>
      <c r="P4" s="8">
        <v>3.605667</v>
      </c>
      <c r="Q4" s="8">
        <v>22.11133</v>
      </c>
      <c r="R4" s="8">
        <v>27.61933</v>
      </c>
      <c r="S4" s="8">
        <v>34.75767</v>
      </c>
      <c r="T4" s="8">
        <v>66.0</v>
      </c>
      <c r="U4" s="8">
        <v>78.66667</v>
      </c>
      <c r="V4" s="8">
        <v>89.33333</v>
      </c>
      <c r="W4" s="8">
        <v>66.0</v>
      </c>
      <c r="X4" s="8">
        <v>78.66667</v>
      </c>
      <c r="Y4" s="8">
        <v>89.33333</v>
      </c>
      <c r="Z4" s="8">
        <v>3.0</v>
      </c>
      <c r="AA4" s="8">
        <v>9.333333</v>
      </c>
      <c r="AB4" s="8">
        <v>14.66667</v>
      </c>
      <c r="AC4" s="8">
        <v>60.0</v>
      </c>
      <c r="AD4" s="8">
        <v>60.0</v>
      </c>
      <c r="AE4" s="8">
        <v>60.0</v>
      </c>
      <c r="AF4" s="8">
        <v>3.0</v>
      </c>
      <c r="AG4" s="8">
        <v>9.333333</v>
      </c>
      <c r="AH4" s="8">
        <v>14.66667</v>
      </c>
      <c r="AI4" s="8">
        <v>0.0</v>
      </c>
      <c r="AJ4" s="8">
        <v>0.0</v>
      </c>
      <c r="AK4" s="8">
        <v>0.0</v>
      </c>
      <c r="AL4" s="8">
        <v>7.0</v>
      </c>
      <c r="AM4" s="8">
        <v>11.0</v>
      </c>
      <c r="AN4" s="8">
        <v>12.0</v>
      </c>
      <c r="AO4" s="8">
        <v>73.0</v>
      </c>
      <c r="AP4" s="8">
        <v>89.66667</v>
      </c>
      <c r="AQ4" s="8">
        <v>101.3333</v>
      </c>
      <c r="AR4" s="8">
        <v>63.0</v>
      </c>
      <c r="AS4" s="8">
        <v>69.33333</v>
      </c>
      <c r="AT4" s="8">
        <v>74.66667</v>
      </c>
      <c r="AU4" s="8">
        <v>0.565678</v>
      </c>
      <c r="AV4" s="8">
        <v>0.497108</v>
      </c>
      <c r="AW4" s="8">
        <v>0.431303</v>
      </c>
      <c r="AX4" s="8">
        <v>33.94067</v>
      </c>
      <c r="AY4" s="8">
        <v>29.82647</v>
      </c>
      <c r="AZ4" s="8">
        <v>25.8782</v>
      </c>
      <c r="BA4" s="8">
        <v>0.565678</v>
      </c>
      <c r="BB4" s="8">
        <v>0.497108</v>
      </c>
      <c r="BC4" s="8">
        <v>0.431303</v>
      </c>
      <c r="BD4" s="8">
        <v>33.94067</v>
      </c>
      <c r="BE4" s="8">
        <v>29.82647</v>
      </c>
      <c r="BF4" s="8">
        <v>25.8782</v>
      </c>
      <c r="BG4" s="8">
        <v>2.82839</v>
      </c>
      <c r="BH4" s="8">
        <v>2.485539</v>
      </c>
      <c r="BI4" s="8">
        <v>2.156517</v>
      </c>
      <c r="BJ4" s="8">
        <v>2.955062</v>
      </c>
      <c r="BK4" s="8">
        <v>2.818758</v>
      </c>
      <c r="BL4" s="8">
        <v>2.565098</v>
      </c>
      <c r="BM4" s="8">
        <v>3.275604</v>
      </c>
      <c r="BN4" s="8">
        <v>3.217157</v>
      </c>
      <c r="BO4" s="8">
        <v>2.898415</v>
      </c>
      <c r="BP4" s="8">
        <v>1.046474</v>
      </c>
      <c r="BQ4" s="8">
        <v>1.133478</v>
      </c>
      <c r="BR4" s="8">
        <v>1.19227</v>
      </c>
      <c r="BS4" s="8">
        <v>1.157719</v>
      </c>
      <c r="BT4" s="8">
        <v>1.290969</v>
      </c>
      <c r="BU4" s="8">
        <v>1.349485</v>
      </c>
      <c r="BV4" s="8">
        <v>0.0</v>
      </c>
      <c r="BW4" s="8">
        <v>0.0</v>
      </c>
      <c r="BX4" s="8">
        <v>0.0</v>
      </c>
      <c r="BY4" s="8">
        <v>0.046474</v>
      </c>
      <c r="BZ4" s="8">
        <v>0.133478</v>
      </c>
      <c r="CA4" s="8">
        <v>0.19227</v>
      </c>
      <c r="CB4" s="8">
        <v>0.0</v>
      </c>
      <c r="CC4" s="8">
        <v>0.0</v>
      </c>
      <c r="CD4" s="8">
        <v>0.0</v>
      </c>
      <c r="CE4" s="8">
        <v>0.046474</v>
      </c>
      <c r="CF4" s="8">
        <v>0.133478</v>
      </c>
      <c r="CG4" s="8">
        <v>0.19227</v>
      </c>
      <c r="CH4" s="9">
        <v>1.5</v>
      </c>
      <c r="CI4" s="8">
        <v>1.0</v>
      </c>
      <c r="CJ4" s="8">
        <v>1.0</v>
      </c>
      <c r="CK4" s="9">
        <v>1.5</v>
      </c>
      <c r="CL4" s="8">
        <v>1.0</v>
      </c>
      <c r="CM4" s="8">
        <v>1.0</v>
      </c>
      <c r="CN4" s="8">
        <v>0.913165</v>
      </c>
      <c r="CO4" s="8">
        <v>0.765873</v>
      </c>
      <c r="CP4" s="8">
        <v>0.681276</v>
      </c>
      <c r="CQ4" s="8">
        <v>0.086835</v>
      </c>
      <c r="CR4" s="8">
        <v>0.234127</v>
      </c>
      <c r="CS4" s="8">
        <v>0.318724</v>
      </c>
      <c r="CT4" s="8">
        <v>0.1</v>
      </c>
      <c r="CU4" s="8">
        <v>0.311111</v>
      </c>
      <c r="CV4" s="8">
        <v>0.488889</v>
      </c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</row>
    <row r="5">
      <c r="A5" s="10" t="s">
        <v>121</v>
      </c>
      <c r="B5" s="8">
        <v>0.551514</v>
      </c>
      <c r="C5" s="8">
        <v>0.527692</v>
      </c>
      <c r="D5" s="8">
        <v>0.556609</v>
      </c>
      <c r="E5" s="8">
        <v>0.716712</v>
      </c>
      <c r="F5" s="8">
        <v>0.674983</v>
      </c>
      <c r="G5" s="8">
        <v>0.932077</v>
      </c>
      <c r="H5" s="8">
        <v>0.294667</v>
      </c>
      <c r="I5" s="8">
        <v>0.275167</v>
      </c>
      <c r="J5" s="8">
        <v>0.281833</v>
      </c>
      <c r="K5" s="8">
        <v>0.070333</v>
      </c>
      <c r="L5" s="8">
        <v>0.071667</v>
      </c>
      <c r="M5" s="8">
        <v>0.06</v>
      </c>
      <c r="N5" s="8">
        <v>3.496667</v>
      </c>
      <c r="O5" s="8">
        <v>4.058</v>
      </c>
      <c r="P5" s="8">
        <v>7.050667</v>
      </c>
      <c r="Q5" s="8">
        <v>33.931</v>
      </c>
      <c r="R5" s="8">
        <v>34.24</v>
      </c>
      <c r="S5" s="8">
        <v>44.987</v>
      </c>
      <c r="T5" s="8">
        <v>62.66667</v>
      </c>
      <c r="U5" s="8">
        <v>66.0</v>
      </c>
      <c r="V5" s="8">
        <v>82.33333</v>
      </c>
      <c r="W5" s="8">
        <v>62.66667</v>
      </c>
      <c r="X5" s="8">
        <v>67.33333</v>
      </c>
      <c r="Y5" s="8">
        <v>83.33333</v>
      </c>
      <c r="Z5" s="8">
        <v>2.0</v>
      </c>
      <c r="AA5" s="8">
        <v>3.666667</v>
      </c>
      <c r="AB5" s="8">
        <v>11.66667</v>
      </c>
      <c r="AC5" s="8">
        <v>58.66667</v>
      </c>
      <c r="AD5" s="8">
        <v>60.0</v>
      </c>
      <c r="AE5" s="8">
        <v>60.0</v>
      </c>
      <c r="AF5" s="8">
        <v>2.0</v>
      </c>
      <c r="AG5" s="8">
        <v>3.666667</v>
      </c>
      <c r="AH5" s="8">
        <v>11.66667</v>
      </c>
      <c r="AI5" s="8">
        <v>0.0</v>
      </c>
      <c r="AJ5" s="8">
        <v>0.0</v>
      </c>
      <c r="AK5" s="8">
        <v>0.0</v>
      </c>
      <c r="AL5" s="8">
        <v>8.333333</v>
      </c>
      <c r="AM5" s="8">
        <v>8.333333</v>
      </c>
      <c r="AN5" s="8">
        <v>12.0</v>
      </c>
      <c r="AO5" s="8">
        <v>71.0</v>
      </c>
      <c r="AP5" s="8">
        <v>75.66667</v>
      </c>
      <c r="AQ5" s="8">
        <v>95.33333</v>
      </c>
      <c r="AR5" s="8">
        <v>60.66667</v>
      </c>
      <c r="AS5" s="8">
        <v>62.33333</v>
      </c>
      <c r="AT5" s="8">
        <v>70.66667</v>
      </c>
      <c r="AU5" s="8">
        <v>0.352276</v>
      </c>
      <c r="AV5" s="8">
        <v>0.362485</v>
      </c>
      <c r="AW5" s="8">
        <v>0.309573</v>
      </c>
      <c r="AX5" s="8">
        <v>21.13657</v>
      </c>
      <c r="AY5" s="8">
        <v>21.74913</v>
      </c>
      <c r="AZ5" s="8">
        <v>18.57436</v>
      </c>
      <c r="BA5" s="8">
        <v>0.352276</v>
      </c>
      <c r="BB5" s="8">
        <v>0.362485</v>
      </c>
      <c r="BC5" s="8">
        <v>0.309573</v>
      </c>
      <c r="BD5" s="8">
        <v>21.13657</v>
      </c>
      <c r="BE5" s="8">
        <v>21.74913</v>
      </c>
      <c r="BF5" s="8">
        <v>18.57436</v>
      </c>
      <c r="BG5" s="8">
        <v>1.761381</v>
      </c>
      <c r="BH5" s="8">
        <v>1.812427</v>
      </c>
      <c r="BI5" s="8">
        <v>1.547863</v>
      </c>
      <c r="BJ5" s="8">
        <v>1.813984</v>
      </c>
      <c r="BK5" s="8">
        <v>1.953467</v>
      </c>
      <c r="BL5" s="8">
        <v>1.828587</v>
      </c>
      <c r="BM5" s="8">
        <v>2.060549</v>
      </c>
      <c r="BN5" s="8">
        <v>2.200866</v>
      </c>
      <c r="BO5" s="8">
        <v>2.095867</v>
      </c>
      <c r="BP5" s="8">
        <v>1.030303</v>
      </c>
      <c r="BQ5" s="8">
        <v>1.080162</v>
      </c>
      <c r="BR5" s="8">
        <v>1.178401</v>
      </c>
      <c r="BS5" s="8">
        <v>1.167958</v>
      </c>
      <c r="BT5" s="8">
        <v>1.214074</v>
      </c>
      <c r="BU5" s="8">
        <v>1.34858</v>
      </c>
      <c r="BV5" s="8">
        <v>0.0</v>
      </c>
      <c r="BW5" s="8">
        <v>0.0</v>
      </c>
      <c r="BX5" s="8">
        <v>0.0</v>
      </c>
      <c r="BY5" s="8">
        <v>0.030303</v>
      </c>
      <c r="BZ5" s="8">
        <v>0.055944</v>
      </c>
      <c r="CA5" s="8">
        <v>0.161273</v>
      </c>
      <c r="CB5" s="8">
        <v>0.0</v>
      </c>
      <c r="CC5" s="8">
        <v>0.0</v>
      </c>
      <c r="CD5" s="8">
        <v>0.0</v>
      </c>
      <c r="CE5" s="8">
        <v>0.030303</v>
      </c>
      <c r="CF5" s="8">
        <v>0.055944</v>
      </c>
      <c r="CG5" s="8">
        <v>0.161273</v>
      </c>
      <c r="CH5" s="9">
        <v>1.0</v>
      </c>
      <c r="CI5" s="9">
        <v>1.5</v>
      </c>
      <c r="CJ5" s="8">
        <v>1.0</v>
      </c>
      <c r="CK5" s="9">
        <v>1.0</v>
      </c>
      <c r="CL5" s="9">
        <v>1.5</v>
      </c>
      <c r="CM5" s="8">
        <v>1.0</v>
      </c>
      <c r="CN5" s="8">
        <v>0.944444</v>
      </c>
      <c r="CO5" s="8">
        <v>0.896825</v>
      </c>
      <c r="CP5" s="8">
        <v>0.723802</v>
      </c>
      <c r="CQ5" s="8">
        <v>0.055556</v>
      </c>
      <c r="CR5" s="8">
        <v>0.103175</v>
      </c>
      <c r="CS5" s="8">
        <v>0.276198</v>
      </c>
      <c r="CT5" s="8">
        <v>0.066667</v>
      </c>
      <c r="CU5" s="8">
        <v>0.122222</v>
      </c>
      <c r="CV5" s="8">
        <v>0.388889</v>
      </c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</row>
    <row r="6">
      <c r="A6" s="10" t="s">
        <v>122</v>
      </c>
      <c r="B6" s="8">
        <v>0.484063</v>
      </c>
      <c r="C6" s="8">
        <v>0.551815</v>
      </c>
      <c r="D6" s="8">
        <v>0.486815</v>
      </c>
      <c r="E6" s="8">
        <v>0.585408</v>
      </c>
      <c r="F6" s="8">
        <v>0.688865</v>
      </c>
      <c r="G6" s="8">
        <v>0.435129</v>
      </c>
      <c r="H6" s="8">
        <v>0.217</v>
      </c>
      <c r="I6" s="8">
        <v>0.307333</v>
      </c>
      <c r="J6" s="8">
        <v>0.284</v>
      </c>
      <c r="K6" s="8">
        <v>0.085667</v>
      </c>
      <c r="L6" s="8">
        <v>0.115667</v>
      </c>
      <c r="M6" s="8">
        <v>0.109667</v>
      </c>
      <c r="N6" s="8">
        <v>3.436333</v>
      </c>
      <c r="O6" s="8">
        <v>4.594333</v>
      </c>
      <c r="P6" s="8">
        <v>1.971333</v>
      </c>
      <c r="Q6" s="8">
        <v>32.00533</v>
      </c>
      <c r="R6" s="8">
        <v>35.517</v>
      </c>
      <c r="S6" s="8">
        <v>31.69367</v>
      </c>
      <c r="T6" s="8">
        <v>67.33333</v>
      </c>
      <c r="U6" s="8">
        <v>65.33333</v>
      </c>
      <c r="V6" s="8">
        <v>66.0</v>
      </c>
      <c r="W6" s="8">
        <v>67.33333</v>
      </c>
      <c r="X6" s="8">
        <v>65.33333</v>
      </c>
      <c r="Y6" s="8">
        <v>66.0</v>
      </c>
      <c r="Z6" s="8">
        <v>3.666667</v>
      </c>
      <c r="AA6" s="8">
        <v>2.666667</v>
      </c>
      <c r="AB6" s="8">
        <v>3.0</v>
      </c>
      <c r="AC6" s="8">
        <v>60.0</v>
      </c>
      <c r="AD6" s="8">
        <v>60.0</v>
      </c>
      <c r="AE6" s="8">
        <v>60.0</v>
      </c>
      <c r="AF6" s="8">
        <v>3.666667</v>
      </c>
      <c r="AG6" s="8">
        <v>2.666667</v>
      </c>
      <c r="AH6" s="8">
        <v>3.0</v>
      </c>
      <c r="AI6" s="8">
        <v>0.0</v>
      </c>
      <c r="AJ6" s="8">
        <v>0.0</v>
      </c>
      <c r="AK6" s="8">
        <v>0.0</v>
      </c>
      <c r="AL6" s="8">
        <v>8.0</v>
      </c>
      <c r="AM6" s="8">
        <v>10.66667</v>
      </c>
      <c r="AN6" s="8">
        <v>8.0</v>
      </c>
      <c r="AO6" s="8">
        <v>75.33333</v>
      </c>
      <c r="AP6" s="8">
        <v>76.0</v>
      </c>
      <c r="AQ6" s="8">
        <v>74.0</v>
      </c>
      <c r="AR6" s="8">
        <v>63.66667</v>
      </c>
      <c r="AS6" s="8">
        <v>62.66667</v>
      </c>
      <c r="AT6" s="8">
        <v>63.0</v>
      </c>
      <c r="AU6" s="8">
        <v>0.393644</v>
      </c>
      <c r="AV6" s="8">
        <v>0.348373</v>
      </c>
      <c r="AW6" s="8">
        <v>0.394193</v>
      </c>
      <c r="AX6" s="8">
        <v>23.61863</v>
      </c>
      <c r="AY6" s="8">
        <v>20.90236</v>
      </c>
      <c r="AZ6" s="8">
        <v>23.65158</v>
      </c>
      <c r="BA6" s="8">
        <v>0.393644</v>
      </c>
      <c r="BB6" s="8">
        <v>0.348373</v>
      </c>
      <c r="BC6" s="8">
        <v>0.394193</v>
      </c>
      <c r="BD6" s="8">
        <v>23.61863</v>
      </c>
      <c r="BE6" s="8">
        <v>20.90236</v>
      </c>
      <c r="BF6" s="8">
        <v>23.65158</v>
      </c>
      <c r="BG6" s="8">
        <v>1.968219</v>
      </c>
      <c r="BH6" s="8">
        <v>1.741863</v>
      </c>
      <c r="BI6" s="8">
        <v>1.970965</v>
      </c>
      <c r="BJ6" s="8">
        <v>2.080426</v>
      </c>
      <c r="BK6" s="8">
        <v>1.815511</v>
      </c>
      <c r="BL6" s="8">
        <v>2.06422</v>
      </c>
      <c r="BM6" s="8">
        <v>2.332088</v>
      </c>
      <c r="BN6" s="8">
        <v>2.115357</v>
      </c>
      <c r="BO6" s="8">
        <v>2.318824</v>
      </c>
      <c r="BP6" s="8">
        <v>1.055944</v>
      </c>
      <c r="BQ6" s="8">
        <v>1.042171</v>
      </c>
      <c r="BR6" s="8">
        <v>1.047459</v>
      </c>
      <c r="BS6" s="8">
        <v>1.181818</v>
      </c>
      <c r="BT6" s="8">
        <v>1.212052</v>
      </c>
      <c r="BU6" s="8">
        <v>1.174464</v>
      </c>
      <c r="BV6" s="8">
        <v>0.0</v>
      </c>
      <c r="BW6" s="8">
        <v>0.0</v>
      </c>
      <c r="BX6" s="8">
        <v>0.0</v>
      </c>
      <c r="BY6" s="8">
        <v>0.055944</v>
      </c>
      <c r="BZ6" s="8">
        <v>0.042171</v>
      </c>
      <c r="CA6" s="8">
        <v>0.047459</v>
      </c>
      <c r="CB6" s="8">
        <v>0.0</v>
      </c>
      <c r="CC6" s="8">
        <v>0.0</v>
      </c>
      <c r="CD6" s="8">
        <v>0.0</v>
      </c>
      <c r="CE6" s="8">
        <v>0.055944</v>
      </c>
      <c r="CF6" s="8">
        <v>0.042171</v>
      </c>
      <c r="CG6" s="8">
        <v>0.047459</v>
      </c>
      <c r="CH6" s="9">
        <v>1.5</v>
      </c>
      <c r="CI6" s="8">
        <v>1.0</v>
      </c>
      <c r="CJ6" s="8">
        <v>1.0</v>
      </c>
      <c r="CK6" s="9">
        <v>1.5</v>
      </c>
      <c r="CL6" s="8">
        <v>1.0</v>
      </c>
      <c r="CM6" s="8">
        <v>1.0</v>
      </c>
      <c r="CN6" s="8">
        <v>0.896825</v>
      </c>
      <c r="CO6" s="8">
        <v>0.919729</v>
      </c>
      <c r="CP6" s="8">
        <v>0.909648</v>
      </c>
      <c r="CQ6" s="8">
        <v>0.103175</v>
      </c>
      <c r="CR6" s="8">
        <v>0.080271</v>
      </c>
      <c r="CS6" s="8">
        <v>0.090352</v>
      </c>
      <c r="CT6" s="8">
        <v>0.122222</v>
      </c>
      <c r="CU6" s="8">
        <v>0.088889</v>
      </c>
      <c r="CV6" s="8">
        <v>0.1</v>
      </c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</row>
    <row r="7">
      <c r="A7" s="10" t="s">
        <v>123</v>
      </c>
      <c r="B7" s="8">
        <v>0.611019</v>
      </c>
      <c r="C7" s="8">
        <v>0.632157</v>
      </c>
      <c r="D7" s="8">
        <v>0.623063</v>
      </c>
      <c r="E7" s="8">
        <v>0.875317</v>
      </c>
      <c r="F7" s="8">
        <v>0.785038</v>
      </c>
      <c r="G7" s="8">
        <v>0.695624</v>
      </c>
      <c r="H7" s="8">
        <v>0.265</v>
      </c>
      <c r="I7" s="8">
        <v>0.32</v>
      </c>
      <c r="J7" s="8">
        <v>0.332</v>
      </c>
      <c r="K7" s="8">
        <v>0.053333</v>
      </c>
      <c r="L7" s="8">
        <v>0.076667</v>
      </c>
      <c r="M7" s="8">
        <v>0.061667</v>
      </c>
      <c r="N7" s="8">
        <v>4.799333</v>
      </c>
      <c r="O7" s="8">
        <v>4.236667</v>
      </c>
      <c r="P7" s="8">
        <v>3.143333</v>
      </c>
      <c r="Q7" s="8">
        <v>38.44667</v>
      </c>
      <c r="R7" s="8">
        <v>40.537</v>
      </c>
      <c r="S7" s="8">
        <v>40.39433</v>
      </c>
      <c r="T7" s="8">
        <v>64.0</v>
      </c>
      <c r="U7" s="8">
        <v>64.66667</v>
      </c>
      <c r="V7" s="8">
        <v>66.0</v>
      </c>
      <c r="W7" s="8">
        <v>64.0</v>
      </c>
      <c r="X7" s="8">
        <v>70.33333</v>
      </c>
      <c r="Y7" s="8">
        <v>66.0</v>
      </c>
      <c r="Z7" s="8">
        <v>2.0</v>
      </c>
      <c r="AA7" s="8">
        <v>4.333333</v>
      </c>
      <c r="AB7" s="8">
        <v>3.0</v>
      </c>
      <c r="AC7" s="8">
        <v>60.0</v>
      </c>
      <c r="AD7" s="8">
        <v>60.0</v>
      </c>
      <c r="AE7" s="8">
        <v>60.0</v>
      </c>
      <c r="AF7" s="8">
        <v>2.0</v>
      </c>
      <c r="AG7" s="8">
        <v>4.333333</v>
      </c>
      <c r="AH7" s="8">
        <v>3.0</v>
      </c>
      <c r="AI7" s="8">
        <v>0.0</v>
      </c>
      <c r="AJ7" s="8">
        <v>1.666667</v>
      </c>
      <c r="AK7" s="8">
        <v>0.0</v>
      </c>
      <c r="AL7" s="8">
        <v>8.333333</v>
      </c>
      <c r="AM7" s="8">
        <v>8.333333</v>
      </c>
      <c r="AN7" s="8">
        <v>8.333333</v>
      </c>
      <c r="AO7" s="8">
        <v>72.33333</v>
      </c>
      <c r="AP7" s="8">
        <v>78.66667</v>
      </c>
      <c r="AQ7" s="8">
        <v>74.33333</v>
      </c>
      <c r="AR7" s="8">
        <v>62.0</v>
      </c>
      <c r="AS7" s="8">
        <v>60.33333</v>
      </c>
      <c r="AT7" s="8">
        <v>63.0</v>
      </c>
      <c r="AU7" s="8">
        <v>0.317435</v>
      </c>
      <c r="AV7" s="8">
        <v>0.299307</v>
      </c>
      <c r="AW7" s="8">
        <v>0.309189</v>
      </c>
      <c r="AX7" s="8">
        <v>19.0461</v>
      </c>
      <c r="AY7" s="8">
        <v>17.95841</v>
      </c>
      <c r="AZ7" s="8">
        <v>18.55136</v>
      </c>
      <c r="BA7" s="8">
        <v>0.317435</v>
      </c>
      <c r="BB7" s="8">
        <v>0.290885</v>
      </c>
      <c r="BC7" s="8">
        <v>0.309189</v>
      </c>
      <c r="BD7" s="8">
        <v>19.0461</v>
      </c>
      <c r="BE7" s="8">
        <v>17.45308</v>
      </c>
      <c r="BF7" s="8">
        <v>18.55136</v>
      </c>
      <c r="BG7" s="8">
        <v>1.587175</v>
      </c>
      <c r="BH7" s="8">
        <v>1.496534</v>
      </c>
      <c r="BI7" s="8">
        <v>1.545946</v>
      </c>
      <c r="BJ7" s="8">
        <v>1.63862</v>
      </c>
      <c r="BK7" s="8">
        <v>1.756266</v>
      </c>
      <c r="BL7" s="8">
        <v>1.622219</v>
      </c>
      <c r="BM7" s="8">
        <v>1.855326</v>
      </c>
      <c r="BN7" s="8">
        <v>1.967153</v>
      </c>
      <c r="BO7" s="8">
        <v>1.829973</v>
      </c>
      <c r="BP7" s="8">
        <v>1.031762</v>
      </c>
      <c r="BQ7" s="8">
        <v>1.168765</v>
      </c>
      <c r="BR7" s="8">
        <v>1.047459</v>
      </c>
      <c r="BS7" s="8">
        <v>1.166069</v>
      </c>
      <c r="BT7" s="8">
        <v>1.307231</v>
      </c>
      <c r="BU7" s="8">
        <v>1.179756</v>
      </c>
      <c r="BV7" s="8">
        <v>0.0</v>
      </c>
      <c r="BW7" s="8">
        <v>0.027687</v>
      </c>
      <c r="BX7" s="8">
        <v>0.0</v>
      </c>
      <c r="BY7" s="8">
        <v>0.031762</v>
      </c>
      <c r="BZ7" s="8">
        <v>0.065248</v>
      </c>
      <c r="CA7" s="8">
        <v>0.047459</v>
      </c>
      <c r="CB7" s="8">
        <v>0.0</v>
      </c>
      <c r="CC7" s="8">
        <v>0.025104</v>
      </c>
      <c r="CD7" s="8">
        <v>0.0</v>
      </c>
      <c r="CE7" s="8">
        <v>0.031762</v>
      </c>
      <c r="CF7" s="8">
        <v>0.090352</v>
      </c>
      <c r="CG7" s="8">
        <v>0.047459</v>
      </c>
      <c r="CH7" s="8">
        <v>1.0</v>
      </c>
      <c r="CI7" s="8">
        <v>1.0</v>
      </c>
      <c r="CJ7" s="8">
        <v>1.0</v>
      </c>
      <c r="CK7" s="8">
        <v>1.0</v>
      </c>
      <c r="CL7" s="8">
        <v>0.736111</v>
      </c>
      <c r="CM7" s="8">
        <v>1.0</v>
      </c>
      <c r="CN7" s="8">
        <v>0.939279</v>
      </c>
      <c r="CO7" s="8">
        <v>0.854902</v>
      </c>
      <c r="CP7" s="8">
        <v>0.909648</v>
      </c>
      <c r="CQ7" s="8">
        <v>0.060721</v>
      </c>
      <c r="CR7" s="8">
        <v>0.145098</v>
      </c>
      <c r="CS7" s="8">
        <v>0.090352</v>
      </c>
      <c r="CT7" s="8">
        <v>0.066667</v>
      </c>
      <c r="CU7" s="8">
        <v>0.144444</v>
      </c>
      <c r="CV7" s="8">
        <v>0.1</v>
      </c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</row>
    <row r="8">
      <c r="A8" s="10" t="s">
        <v>124</v>
      </c>
      <c r="B8" s="8">
        <v>0.456234</v>
      </c>
      <c r="C8" s="8">
        <v>0.424914</v>
      </c>
      <c r="D8" s="8">
        <v>0.474792</v>
      </c>
      <c r="E8" s="8">
        <v>0.529514</v>
      </c>
      <c r="F8" s="8">
        <v>0.592165</v>
      </c>
      <c r="G8" s="8">
        <v>0.63502</v>
      </c>
      <c r="H8" s="8">
        <v>0.271667</v>
      </c>
      <c r="I8" s="8">
        <v>0.245667</v>
      </c>
      <c r="J8" s="8">
        <v>0.252</v>
      </c>
      <c r="K8" s="8">
        <v>0.075</v>
      </c>
      <c r="L8" s="8">
        <v>0.076667</v>
      </c>
      <c r="M8" s="8">
        <v>0.062</v>
      </c>
      <c r="N8" s="8">
        <v>3.244333</v>
      </c>
      <c r="O8" s="8">
        <v>3.86</v>
      </c>
      <c r="P8" s="8">
        <v>4.404333</v>
      </c>
      <c r="Q8" s="8">
        <v>30.66133</v>
      </c>
      <c r="R8" s="8">
        <v>29.346</v>
      </c>
      <c r="S8" s="8">
        <v>34.83667</v>
      </c>
      <c r="T8" s="8">
        <v>68.0</v>
      </c>
      <c r="U8" s="8">
        <v>70.0</v>
      </c>
      <c r="V8" s="8">
        <v>74.0</v>
      </c>
      <c r="W8" s="8">
        <v>68.0</v>
      </c>
      <c r="X8" s="8">
        <v>70.0</v>
      </c>
      <c r="Y8" s="8">
        <v>74.0</v>
      </c>
      <c r="Z8" s="8">
        <v>4.0</v>
      </c>
      <c r="AA8" s="8">
        <v>5.0</v>
      </c>
      <c r="AB8" s="8">
        <v>7.0</v>
      </c>
      <c r="AC8" s="8">
        <v>60.0</v>
      </c>
      <c r="AD8" s="8">
        <v>60.0</v>
      </c>
      <c r="AE8" s="8">
        <v>60.0</v>
      </c>
      <c r="AF8" s="8">
        <v>4.0</v>
      </c>
      <c r="AG8" s="8">
        <v>5.0</v>
      </c>
      <c r="AH8" s="8">
        <v>7.0</v>
      </c>
      <c r="AI8" s="8">
        <v>0.0</v>
      </c>
      <c r="AJ8" s="8">
        <v>0.0</v>
      </c>
      <c r="AK8" s="8">
        <v>0.0</v>
      </c>
      <c r="AL8" s="8">
        <v>7.0</v>
      </c>
      <c r="AM8" s="8">
        <v>8.333333</v>
      </c>
      <c r="AN8" s="8">
        <v>8.666667</v>
      </c>
      <c r="AO8" s="8">
        <v>75.0</v>
      </c>
      <c r="AP8" s="8">
        <v>78.33333</v>
      </c>
      <c r="AQ8" s="8">
        <v>82.66667</v>
      </c>
      <c r="AR8" s="8">
        <v>64.0</v>
      </c>
      <c r="AS8" s="8">
        <v>65.0</v>
      </c>
      <c r="AT8" s="8">
        <v>67.0</v>
      </c>
      <c r="AU8" s="8">
        <v>0.414867</v>
      </c>
      <c r="AV8" s="8">
        <v>0.446881</v>
      </c>
      <c r="AW8" s="8">
        <v>0.385455</v>
      </c>
      <c r="AX8" s="8">
        <v>24.89201</v>
      </c>
      <c r="AY8" s="8">
        <v>26.81284</v>
      </c>
      <c r="AZ8" s="8">
        <v>23.12732</v>
      </c>
      <c r="BA8" s="8">
        <v>0.414867</v>
      </c>
      <c r="BB8" s="8">
        <v>0.446881</v>
      </c>
      <c r="BC8" s="8">
        <v>0.385455</v>
      </c>
      <c r="BD8" s="8">
        <v>24.89201</v>
      </c>
      <c r="BE8" s="8">
        <v>26.81284</v>
      </c>
      <c r="BF8" s="8">
        <v>23.12732</v>
      </c>
      <c r="BG8" s="8">
        <v>2.074334</v>
      </c>
      <c r="BH8" s="8">
        <v>2.234404</v>
      </c>
      <c r="BI8" s="8">
        <v>1.927277</v>
      </c>
      <c r="BJ8" s="8">
        <v>2.198099</v>
      </c>
      <c r="BK8" s="8">
        <v>2.401298</v>
      </c>
      <c r="BL8" s="8">
        <v>2.122892</v>
      </c>
      <c r="BM8" s="8">
        <v>2.432296</v>
      </c>
      <c r="BN8" s="8">
        <v>2.694518</v>
      </c>
      <c r="BO8" s="8">
        <v>2.374626</v>
      </c>
      <c r="BP8" s="8">
        <v>1.061409</v>
      </c>
      <c r="BQ8" s="8">
        <v>1.075116</v>
      </c>
      <c r="BR8" s="8">
        <v>1.103527</v>
      </c>
      <c r="BS8" s="8">
        <v>1.17148</v>
      </c>
      <c r="BT8" s="8">
        <v>1.203409</v>
      </c>
      <c r="BU8" s="8">
        <v>1.232719</v>
      </c>
      <c r="BV8" s="8">
        <v>0.0</v>
      </c>
      <c r="BW8" s="8">
        <v>0.0</v>
      </c>
      <c r="BX8" s="8">
        <v>0.0</v>
      </c>
      <c r="BY8" s="8">
        <v>0.061409</v>
      </c>
      <c r="BZ8" s="8">
        <v>0.075116</v>
      </c>
      <c r="CA8" s="8">
        <v>0.103527</v>
      </c>
      <c r="CB8" s="8">
        <v>0.0</v>
      </c>
      <c r="CC8" s="8">
        <v>0.0</v>
      </c>
      <c r="CD8" s="8">
        <v>0.0</v>
      </c>
      <c r="CE8" s="8">
        <v>0.061409</v>
      </c>
      <c r="CF8" s="8">
        <v>0.075116</v>
      </c>
      <c r="CG8" s="8">
        <v>0.103527</v>
      </c>
      <c r="CH8" s="8">
        <v>1.0</v>
      </c>
      <c r="CI8" s="8">
        <v>1.0</v>
      </c>
      <c r="CJ8" s="8">
        <v>1.0</v>
      </c>
      <c r="CK8" s="8">
        <v>1.0</v>
      </c>
      <c r="CL8" s="8">
        <v>1.0</v>
      </c>
      <c r="CM8" s="8">
        <v>1.0</v>
      </c>
      <c r="CN8" s="8">
        <v>0.886073</v>
      </c>
      <c r="CO8" s="8">
        <v>0.863121</v>
      </c>
      <c r="CP8" s="8">
        <v>0.813686</v>
      </c>
      <c r="CQ8" s="8">
        <v>0.113927</v>
      </c>
      <c r="CR8" s="8">
        <v>0.136879</v>
      </c>
      <c r="CS8" s="8">
        <v>0.186314</v>
      </c>
      <c r="CT8" s="8">
        <v>0.133333</v>
      </c>
      <c r="CU8" s="8">
        <v>0.166667</v>
      </c>
      <c r="CV8" s="8">
        <v>0.233333</v>
      </c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</row>
    <row r="9">
      <c r="A9" s="10" t="s">
        <v>125</v>
      </c>
      <c r="B9" s="8">
        <v>0.532028</v>
      </c>
      <c r="C9" s="8">
        <v>0.498866</v>
      </c>
      <c r="D9" s="8">
        <v>0.542306</v>
      </c>
      <c r="E9" s="8">
        <v>0.65807</v>
      </c>
      <c r="F9" s="8">
        <v>0.677789</v>
      </c>
      <c r="G9" s="8">
        <v>0.627846</v>
      </c>
      <c r="H9" s="8">
        <v>0.269167</v>
      </c>
      <c r="I9" s="8">
        <v>0.272833</v>
      </c>
      <c r="J9" s="8">
        <v>0.2995</v>
      </c>
      <c r="K9" s="8">
        <v>0.058333</v>
      </c>
      <c r="L9" s="8">
        <v>0.061333</v>
      </c>
      <c r="M9" s="8">
        <v>0.066333</v>
      </c>
      <c r="N9" s="8">
        <v>3.823333</v>
      </c>
      <c r="O9" s="8">
        <v>4.264333</v>
      </c>
      <c r="P9" s="8">
        <v>3.924667</v>
      </c>
      <c r="Q9" s="8">
        <v>32.97633</v>
      </c>
      <c r="R9" s="8">
        <v>33.94667</v>
      </c>
      <c r="S9" s="8">
        <v>41.889</v>
      </c>
      <c r="T9" s="8">
        <v>63.0</v>
      </c>
      <c r="U9" s="8">
        <v>68.33333</v>
      </c>
      <c r="V9" s="8">
        <v>78.66667</v>
      </c>
      <c r="W9" s="8">
        <v>65.0</v>
      </c>
      <c r="X9" s="8">
        <v>69.0</v>
      </c>
      <c r="Y9" s="8">
        <v>81.66667</v>
      </c>
      <c r="Z9" s="8">
        <v>2.0</v>
      </c>
      <c r="AA9" s="8">
        <v>4.333333</v>
      </c>
      <c r="AB9" s="8">
        <v>9.0</v>
      </c>
      <c r="AC9" s="8">
        <v>60.0</v>
      </c>
      <c r="AD9" s="8">
        <v>60.0</v>
      </c>
      <c r="AE9" s="8">
        <v>60.0</v>
      </c>
      <c r="AF9" s="8">
        <v>2.0</v>
      </c>
      <c r="AG9" s="8">
        <v>4.333333</v>
      </c>
      <c r="AH9" s="8">
        <v>9.0</v>
      </c>
      <c r="AI9" s="8">
        <v>1.0</v>
      </c>
      <c r="AJ9" s="8">
        <v>0.333333</v>
      </c>
      <c r="AK9" s="8">
        <v>3.666667</v>
      </c>
      <c r="AL9" s="8">
        <v>8.666667</v>
      </c>
      <c r="AM9" s="8">
        <v>9.333333</v>
      </c>
      <c r="AN9" s="8">
        <v>13.66667</v>
      </c>
      <c r="AO9" s="8">
        <v>73.66667</v>
      </c>
      <c r="AP9" s="8">
        <v>78.33333</v>
      </c>
      <c r="AQ9" s="8">
        <v>95.33333</v>
      </c>
      <c r="AR9" s="8">
        <v>61.0</v>
      </c>
      <c r="AS9" s="8">
        <v>64.0</v>
      </c>
      <c r="AT9" s="8">
        <v>69.66667</v>
      </c>
      <c r="AU9" s="8">
        <v>0.363957</v>
      </c>
      <c r="AV9" s="8">
        <v>0.383707</v>
      </c>
      <c r="AW9" s="8">
        <v>0.329962</v>
      </c>
      <c r="AX9" s="8">
        <v>21.83739</v>
      </c>
      <c r="AY9" s="8">
        <v>23.02245</v>
      </c>
      <c r="AZ9" s="8">
        <v>19.79775</v>
      </c>
      <c r="BA9" s="8">
        <v>0.358421</v>
      </c>
      <c r="BB9" s="8">
        <v>0.381625</v>
      </c>
      <c r="BC9" s="8">
        <v>0.31216</v>
      </c>
      <c r="BD9" s="8">
        <v>21.50529</v>
      </c>
      <c r="BE9" s="8">
        <v>22.8975</v>
      </c>
      <c r="BF9" s="8">
        <v>18.72961</v>
      </c>
      <c r="BG9" s="8">
        <v>1.819783</v>
      </c>
      <c r="BH9" s="8">
        <v>1.918537</v>
      </c>
      <c r="BI9" s="8">
        <v>1.649812</v>
      </c>
      <c r="BJ9" s="8">
        <v>1.94278</v>
      </c>
      <c r="BK9" s="8">
        <v>2.054664</v>
      </c>
      <c r="BL9" s="8">
        <v>1.935025</v>
      </c>
      <c r="BM9" s="8">
        <v>2.205874</v>
      </c>
      <c r="BN9" s="8">
        <v>2.339093</v>
      </c>
      <c r="BO9" s="8">
        <v>2.26152</v>
      </c>
      <c r="BP9" s="8">
        <v>1.066217</v>
      </c>
      <c r="BQ9" s="8">
        <v>1.076089</v>
      </c>
      <c r="BR9" s="8">
        <v>1.169813</v>
      </c>
      <c r="BS9" s="8">
        <v>1.20832</v>
      </c>
      <c r="BT9" s="8">
        <v>1.221965</v>
      </c>
      <c r="BU9" s="8">
        <v>1.364091</v>
      </c>
      <c r="BV9" s="8">
        <v>0.016667</v>
      </c>
      <c r="BW9" s="8">
        <v>0.005464</v>
      </c>
      <c r="BX9" s="8">
        <v>0.053895</v>
      </c>
      <c r="BY9" s="8">
        <v>0.031369</v>
      </c>
      <c r="BZ9" s="8">
        <v>0.064813</v>
      </c>
      <c r="CA9" s="8">
        <v>0.121718</v>
      </c>
      <c r="CB9" s="8">
        <v>0.015152</v>
      </c>
      <c r="CC9" s="8">
        <v>0.005291</v>
      </c>
      <c r="CD9" s="8">
        <v>0.04995</v>
      </c>
      <c r="CE9" s="8">
        <v>0.04652</v>
      </c>
      <c r="CF9" s="8">
        <v>0.070104</v>
      </c>
      <c r="CG9" s="8">
        <v>0.171668</v>
      </c>
      <c r="CH9" s="8">
        <v>1.0</v>
      </c>
      <c r="CI9" s="8">
        <v>1.0</v>
      </c>
      <c r="CJ9" s="8">
        <v>1.0</v>
      </c>
      <c r="CK9" s="8">
        <v>0.833333</v>
      </c>
      <c r="CL9" s="8">
        <v>0.888889</v>
      </c>
      <c r="CM9" s="8">
        <v>0.704762</v>
      </c>
      <c r="CN9" s="8">
        <v>0.924936</v>
      </c>
      <c r="CO9" s="8">
        <v>0.876603</v>
      </c>
      <c r="CP9" s="8">
        <v>0.742083</v>
      </c>
      <c r="CQ9" s="8">
        <v>0.075064</v>
      </c>
      <c r="CR9" s="8">
        <v>0.123397</v>
      </c>
      <c r="CS9" s="8">
        <v>0.257917</v>
      </c>
      <c r="CT9" s="8">
        <v>0.066667</v>
      </c>
      <c r="CU9" s="8">
        <v>0.144444</v>
      </c>
      <c r="CV9" s="8">
        <v>0.3</v>
      </c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</row>
    <row r="10">
      <c r="A10" s="10" t="s">
        <v>126</v>
      </c>
      <c r="B10" s="8">
        <v>0.456944</v>
      </c>
      <c r="C10" s="8">
        <v>0.458779</v>
      </c>
      <c r="D10" s="8">
        <v>0.480738</v>
      </c>
      <c r="E10" s="8">
        <v>0.662541</v>
      </c>
      <c r="F10" s="8">
        <v>0.62123</v>
      </c>
      <c r="G10" s="8">
        <v>0.814616</v>
      </c>
      <c r="H10" s="8">
        <v>0.211667</v>
      </c>
      <c r="I10" s="8">
        <v>0.232333</v>
      </c>
      <c r="J10" s="8">
        <v>0.215</v>
      </c>
      <c r="K10" s="8">
        <v>0.073333</v>
      </c>
      <c r="L10" s="8">
        <v>0.077</v>
      </c>
      <c r="M10" s="8">
        <v>0.072333</v>
      </c>
      <c r="N10" s="8">
        <v>4.171667</v>
      </c>
      <c r="O10" s="8">
        <v>3.923</v>
      </c>
      <c r="P10" s="8">
        <v>5.799</v>
      </c>
      <c r="Q10" s="8">
        <v>37.549</v>
      </c>
      <c r="R10" s="8">
        <v>31.56933</v>
      </c>
      <c r="S10" s="8">
        <v>39.01467</v>
      </c>
      <c r="T10" s="8">
        <v>85.33333</v>
      </c>
      <c r="U10" s="8">
        <v>70.33333</v>
      </c>
      <c r="V10" s="8">
        <v>82.33333</v>
      </c>
      <c r="W10" s="8">
        <v>85.33333</v>
      </c>
      <c r="X10" s="8">
        <v>75.66667</v>
      </c>
      <c r="Y10" s="8">
        <v>83.33333</v>
      </c>
      <c r="Z10" s="8">
        <v>12.66667</v>
      </c>
      <c r="AA10" s="8">
        <v>6.0</v>
      </c>
      <c r="AB10" s="8">
        <v>11.66667</v>
      </c>
      <c r="AC10" s="8">
        <v>60.0</v>
      </c>
      <c r="AD10" s="8">
        <v>60.0</v>
      </c>
      <c r="AE10" s="8">
        <v>60.0</v>
      </c>
      <c r="AF10" s="8">
        <v>12.66667</v>
      </c>
      <c r="AG10" s="8">
        <v>6.0</v>
      </c>
      <c r="AH10" s="8">
        <v>11.66667</v>
      </c>
      <c r="AI10" s="8">
        <v>0.0</v>
      </c>
      <c r="AJ10" s="8">
        <v>3.666667</v>
      </c>
      <c r="AK10" s="8">
        <v>0.0</v>
      </c>
      <c r="AL10" s="8">
        <v>11.66667</v>
      </c>
      <c r="AM10" s="8">
        <v>8.333333</v>
      </c>
      <c r="AN10" s="8">
        <v>8.333333</v>
      </c>
      <c r="AO10" s="8">
        <v>97.0</v>
      </c>
      <c r="AP10" s="8">
        <v>84.0</v>
      </c>
      <c r="AQ10" s="8">
        <v>91.66667</v>
      </c>
      <c r="AR10" s="8">
        <v>72.66667</v>
      </c>
      <c r="AS10" s="8">
        <v>64.33333</v>
      </c>
      <c r="AT10" s="8">
        <v>70.66667</v>
      </c>
      <c r="AU10" s="8">
        <v>0.382344</v>
      </c>
      <c r="AV10" s="8">
        <v>0.401714</v>
      </c>
      <c r="AW10" s="8">
        <v>0.358361</v>
      </c>
      <c r="AX10" s="8">
        <v>22.94065</v>
      </c>
      <c r="AY10" s="8">
        <v>24.10282</v>
      </c>
      <c r="AZ10" s="8">
        <v>21.50166</v>
      </c>
      <c r="BA10" s="8">
        <v>0.382344</v>
      </c>
      <c r="BB10" s="8">
        <v>0.382617</v>
      </c>
      <c r="BC10" s="8">
        <v>0.358361</v>
      </c>
      <c r="BD10" s="8">
        <v>22.94065</v>
      </c>
      <c r="BE10" s="8">
        <v>22.95702</v>
      </c>
      <c r="BF10" s="8">
        <v>21.50166</v>
      </c>
      <c r="BG10" s="8">
        <v>1.911721</v>
      </c>
      <c r="BH10" s="8">
        <v>2.008569</v>
      </c>
      <c r="BI10" s="8">
        <v>1.791805</v>
      </c>
      <c r="BJ10" s="8">
        <v>2.245414</v>
      </c>
      <c r="BK10" s="8">
        <v>2.350932</v>
      </c>
      <c r="BL10" s="8">
        <v>2.107126</v>
      </c>
      <c r="BM10" s="8">
        <v>2.552708</v>
      </c>
      <c r="BN10" s="8">
        <v>2.617024</v>
      </c>
      <c r="BO10" s="8">
        <v>2.322297</v>
      </c>
      <c r="BP10" s="8">
        <v>1.165873</v>
      </c>
      <c r="BQ10" s="8">
        <v>1.168254</v>
      </c>
      <c r="BR10" s="8">
        <v>1.175462</v>
      </c>
      <c r="BS10" s="8">
        <v>1.328519</v>
      </c>
      <c r="BT10" s="8">
        <v>1.298413</v>
      </c>
      <c r="BU10" s="8">
        <v>1.29362</v>
      </c>
      <c r="BV10" s="8">
        <v>0.0</v>
      </c>
      <c r="BW10" s="8">
        <v>0.053968</v>
      </c>
      <c r="BX10" s="8">
        <v>0.0</v>
      </c>
      <c r="BY10" s="8">
        <v>0.165873</v>
      </c>
      <c r="BZ10" s="8">
        <v>0.078986</v>
      </c>
      <c r="CA10" s="8">
        <v>0.15888</v>
      </c>
      <c r="CB10" s="8">
        <v>0.0</v>
      </c>
      <c r="CC10" s="8">
        <v>0.047826</v>
      </c>
      <c r="CD10" s="8">
        <v>0.0</v>
      </c>
      <c r="CE10" s="8">
        <v>0.165873</v>
      </c>
      <c r="CF10" s="8">
        <v>0.126812</v>
      </c>
      <c r="CG10" s="8">
        <v>0.15888</v>
      </c>
      <c r="CH10" s="8">
        <v>1.0</v>
      </c>
      <c r="CI10" s="9">
        <v>1.0</v>
      </c>
      <c r="CJ10" s="8">
        <v>1.0</v>
      </c>
      <c r="CK10" s="8">
        <v>1.0</v>
      </c>
      <c r="CL10" s="9">
        <v>0.635</v>
      </c>
      <c r="CM10" s="8">
        <v>1.0</v>
      </c>
      <c r="CN10" s="8">
        <v>0.725253</v>
      </c>
      <c r="CO10" s="8">
        <v>0.817391</v>
      </c>
      <c r="CP10" s="8">
        <v>0.730378</v>
      </c>
      <c r="CQ10" s="8">
        <v>0.274747</v>
      </c>
      <c r="CR10" s="8">
        <v>0.182609</v>
      </c>
      <c r="CS10" s="8">
        <v>0.269622</v>
      </c>
      <c r="CT10" s="8">
        <v>0.422222</v>
      </c>
      <c r="CU10" s="8">
        <v>0.2</v>
      </c>
      <c r="CV10" s="8">
        <v>0.388889</v>
      </c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</row>
    <row r="11"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</row>
    <row r="12"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</row>
    <row r="13"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</row>
    <row r="14"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</row>
    <row r="15"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</row>
    <row r="16"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</row>
    <row r="17"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</row>
    <row r="18"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</row>
    <row r="19"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</row>
    <row r="20"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</row>
    <row r="21"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</row>
    <row r="22"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</row>
    <row r="23"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</row>
    <row r="24"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</row>
    <row r="25"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</row>
    <row r="26"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</row>
    <row r="27"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</row>
    <row r="28"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</row>
    <row r="29"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</row>
    <row r="30"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</row>
    <row r="31"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</row>
    <row r="32"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</row>
    <row r="33"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</row>
    <row r="34"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</row>
    <row r="35"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</row>
    <row r="36"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</row>
    <row r="37"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</row>
    <row r="38"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</row>
    <row r="39"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</row>
    <row r="40"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</row>
    <row r="41"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</row>
    <row r="42"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</row>
    <row r="43"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</row>
    <row r="44"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</row>
    <row r="45"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</row>
    <row r="46"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</row>
    <row r="47"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</row>
    <row r="48"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</row>
    <row r="49"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</row>
    <row r="50"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</row>
    <row r="51"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</row>
    <row r="52"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</row>
    <row r="53"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</row>
    <row r="54"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</row>
    <row r="55"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</row>
    <row r="56"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</row>
    <row r="57"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</row>
    <row r="58"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</row>
    <row r="59"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</row>
    <row r="60"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</row>
    <row r="61"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</row>
    <row r="62"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</row>
    <row r="63"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</row>
    <row r="64"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</row>
    <row r="65"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</row>
    <row r="66"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</row>
    <row r="67"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</row>
    <row r="68"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</row>
    <row r="69"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</row>
    <row r="70"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</row>
    <row r="71"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</row>
    <row r="72"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</row>
    <row r="73"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</row>
    <row r="74"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</row>
    <row r="75"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</row>
    <row r="76"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</row>
    <row r="77"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</row>
    <row r="78"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</row>
    <row r="79"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</row>
    <row r="80"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</row>
    <row r="81"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</row>
    <row r="82"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</row>
    <row r="83"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</row>
    <row r="84"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</row>
    <row r="85"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</row>
    <row r="86"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</row>
    <row r="87"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</row>
    <row r="88"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</row>
    <row r="89"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</row>
    <row r="90"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</row>
    <row r="91"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</row>
    <row r="92"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</row>
    <row r="93"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</row>
    <row r="94"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</row>
    <row r="95"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</row>
    <row r="96"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</row>
    <row r="97"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</row>
    <row r="98"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</row>
    <row r="99"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</row>
    <row r="100"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</row>
    <row r="101"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</row>
    <row r="102"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</row>
    <row r="103"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</row>
    <row r="104"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</row>
    <row r="105"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</row>
    <row r="106"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</row>
    <row r="107"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</row>
    <row r="108"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</row>
    <row r="109"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</row>
    <row r="110"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</row>
    <row r="111"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</row>
    <row r="112"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</row>
    <row r="113"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</row>
    <row r="114"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</row>
    <row r="115"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</row>
    <row r="116"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</row>
    <row r="117"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</row>
    <row r="118"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</row>
    <row r="119"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</row>
    <row r="120"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</row>
    <row r="121"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</row>
    <row r="122"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</row>
    <row r="123"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</row>
    <row r="124"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</row>
    <row r="125"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</row>
    <row r="126"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</row>
    <row r="127"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</row>
    <row r="128"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</row>
    <row r="129"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</row>
    <row r="130"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</row>
    <row r="131"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</row>
    <row r="132"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</row>
    <row r="133"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</row>
    <row r="134"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</row>
    <row r="135"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</row>
    <row r="136"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</row>
    <row r="137"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</row>
    <row r="138"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</row>
    <row r="139"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</row>
    <row r="140"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</row>
    <row r="141"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</row>
    <row r="142"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</row>
    <row r="143"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</row>
    <row r="144"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</row>
    <row r="145"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</row>
    <row r="146"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</row>
    <row r="147"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</row>
    <row r="148"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</row>
    <row r="149"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</row>
    <row r="150"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</row>
    <row r="151"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</row>
    <row r="152"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</row>
    <row r="153"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</row>
    <row r="154"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</row>
    <row r="155"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</row>
    <row r="156"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</row>
    <row r="157"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</row>
    <row r="158"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</row>
    <row r="159"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</row>
    <row r="160"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</row>
    <row r="161"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</row>
    <row r="162"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</row>
    <row r="163"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</row>
    <row r="164"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</row>
    <row r="165"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</row>
    <row r="166"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</row>
    <row r="167"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</row>
    <row r="168"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</row>
    <row r="169"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</row>
    <row r="170"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</row>
    <row r="171"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</row>
    <row r="172"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</row>
    <row r="173"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</row>
    <row r="174"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</row>
    <row r="175"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</row>
    <row r="176"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</row>
    <row r="177"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</row>
    <row r="178"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</row>
    <row r="179"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</row>
    <row r="180"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</row>
    <row r="181"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</row>
    <row r="182"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</row>
    <row r="183"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</row>
    <row r="184"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</row>
    <row r="185"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</row>
    <row r="186"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</row>
    <row r="187"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</row>
    <row r="188"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</row>
    <row r="189"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</row>
    <row r="190"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</row>
    <row r="191"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</row>
    <row r="192"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</row>
    <row r="193"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</row>
    <row r="194"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</row>
    <row r="195"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</row>
    <row r="196"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</row>
    <row r="197"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</row>
    <row r="198"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</row>
    <row r="199"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</row>
    <row r="200"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</row>
    <row r="201"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</row>
    <row r="202"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</row>
    <row r="203"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</row>
    <row r="204"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</row>
    <row r="205"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</row>
    <row r="206"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</row>
    <row r="207"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</row>
    <row r="208"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</row>
    <row r="209"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</row>
    <row r="210"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</row>
    <row r="211"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</row>
    <row r="212"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</row>
    <row r="213"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</row>
    <row r="214"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</row>
    <row r="215"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</row>
    <row r="216"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</row>
    <row r="217"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</row>
    <row r="218"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</row>
    <row r="219"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</row>
    <row r="220"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</row>
    <row r="221"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</row>
    <row r="222"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</row>
    <row r="223"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</row>
    <row r="224"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</row>
    <row r="225"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</row>
    <row r="226"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</row>
    <row r="227"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</row>
    <row r="228"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</row>
    <row r="229"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</row>
    <row r="230"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</row>
    <row r="231"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</row>
    <row r="232"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</row>
    <row r="233"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</row>
    <row r="234"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</row>
    <row r="235"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</row>
    <row r="236"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</row>
    <row r="237"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</row>
    <row r="238"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</row>
    <row r="239"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</row>
    <row r="240"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</row>
    <row r="241"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</row>
    <row r="242"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</row>
    <row r="243"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</row>
    <row r="244"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</row>
    <row r="245"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</row>
    <row r="246"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</row>
    <row r="247"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</row>
    <row r="248"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</row>
    <row r="249"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</row>
    <row r="250"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</row>
    <row r="251"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</row>
    <row r="252"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</row>
    <row r="253"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</row>
    <row r="254"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</row>
    <row r="255"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</row>
    <row r="256"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</row>
    <row r="257"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</row>
    <row r="258"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</row>
    <row r="259"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</row>
    <row r="260"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</row>
    <row r="261"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</row>
    <row r="262"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</row>
    <row r="263"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</row>
    <row r="264"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</row>
    <row r="265"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</row>
    <row r="266"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</row>
    <row r="267"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</row>
    <row r="268"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</row>
    <row r="269"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</row>
    <row r="270"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</row>
    <row r="271"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</row>
    <row r="272"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</row>
    <row r="273"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</row>
    <row r="274"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</row>
    <row r="275"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</row>
    <row r="276"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</row>
    <row r="277"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</row>
    <row r="278"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</row>
    <row r="279"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</row>
    <row r="280"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</row>
    <row r="281"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</row>
    <row r="282"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</row>
    <row r="283"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</row>
    <row r="284"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</row>
    <row r="285"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</row>
    <row r="286"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</row>
    <row r="287"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</row>
    <row r="288"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</row>
    <row r="289"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</row>
    <row r="290"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</row>
    <row r="291"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</row>
    <row r="292"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</row>
    <row r="293"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</row>
    <row r="294"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</row>
    <row r="295"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</row>
    <row r="296"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</row>
    <row r="297"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</row>
    <row r="298"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</row>
    <row r="299"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</row>
    <row r="300"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</row>
    <row r="301"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</row>
    <row r="302"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</row>
    <row r="303"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</row>
    <row r="304"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</row>
    <row r="305"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</row>
    <row r="306"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</row>
    <row r="307"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</row>
    <row r="308"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</row>
    <row r="309"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</row>
    <row r="310"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</row>
    <row r="311"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</row>
    <row r="312"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</row>
    <row r="313"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</row>
    <row r="314"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</row>
    <row r="315"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</row>
    <row r="316"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</row>
    <row r="317"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</row>
    <row r="318"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</row>
    <row r="319"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</row>
    <row r="320"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</row>
    <row r="321"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</row>
    <row r="322"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</row>
    <row r="323"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</row>
    <row r="324"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</row>
    <row r="325"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</row>
    <row r="326"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</row>
    <row r="327"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</row>
    <row r="328"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</row>
    <row r="329"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</row>
    <row r="330"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</row>
    <row r="331"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</row>
    <row r="332"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</row>
    <row r="333"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</row>
    <row r="334"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</row>
    <row r="335"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</row>
    <row r="336"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</row>
    <row r="337"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</row>
    <row r="338"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</row>
    <row r="339"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</row>
    <row r="340"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</row>
    <row r="341"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</row>
    <row r="342"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</row>
    <row r="343"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</row>
    <row r="344"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</row>
    <row r="345"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</row>
    <row r="346"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</row>
    <row r="347"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</row>
    <row r="348"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</row>
    <row r="349"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</row>
    <row r="350"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</row>
    <row r="351"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</row>
    <row r="352"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</row>
    <row r="353"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</row>
    <row r="354"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</row>
    <row r="355"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</row>
    <row r="356"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</row>
    <row r="357"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</row>
    <row r="358"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</row>
    <row r="359"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</row>
    <row r="360"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</row>
    <row r="361"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</row>
    <row r="362"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</row>
    <row r="363"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</row>
    <row r="364"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</row>
    <row r="365"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</row>
    <row r="366"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</row>
    <row r="367"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</row>
    <row r="368"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</row>
    <row r="369"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</row>
    <row r="370"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</row>
    <row r="371"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</row>
    <row r="372"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</row>
    <row r="373"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</row>
    <row r="374"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</row>
    <row r="375"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</row>
    <row r="376"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</row>
    <row r="377"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</row>
    <row r="378"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</row>
    <row r="379"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</row>
    <row r="380"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</row>
    <row r="381"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</row>
    <row r="382"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</row>
    <row r="383"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</row>
    <row r="384"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</row>
    <row r="385"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</row>
    <row r="386"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</row>
    <row r="387"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</row>
    <row r="388"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</row>
    <row r="389"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</row>
    <row r="390"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</row>
    <row r="391"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</row>
    <row r="392"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</row>
    <row r="393"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</row>
    <row r="394"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</row>
    <row r="395"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</row>
    <row r="396"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</row>
    <row r="397"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</row>
    <row r="398"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</row>
    <row r="399"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</row>
    <row r="400"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</row>
    <row r="401"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</row>
    <row r="402"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</row>
    <row r="403"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</row>
    <row r="404"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</row>
    <row r="405"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</row>
    <row r="406"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</row>
    <row r="407"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</row>
    <row r="408"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</row>
    <row r="409"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</row>
    <row r="410"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</row>
    <row r="411"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</row>
    <row r="412"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</row>
    <row r="413"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</row>
    <row r="414"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</row>
    <row r="415"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</row>
    <row r="416"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</row>
    <row r="417"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</row>
    <row r="418"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</row>
    <row r="419"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</row>
    <row r="420"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</row>
    <row r="421"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</row>
    <row r="422"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</row>
    <row r="423"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</row>
    <row r="424"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</row>
    <row r="425"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</row>
    <row r="426"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</row>
    <row r="427"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</row>
    <row r="428"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</row>
    <row r="429"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</row>
    <row r="430"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</row>
    <row r="431"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</row>
    <row r="432"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</row>
    <row r="433"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</row>
    <row r="434"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</row>
    <row r="435"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</row>
    <row r="436"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</row>
    <row r="437"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</row>
    <row r="438"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</row>
    <row r="439"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</row>
    <row r="440"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</row>
    <row r="441"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</row>
    <row r="442"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</row>
    <row r="443"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</row>
    <row r="444"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</row>
    <row r="445"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</row>
    <row r="446"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</row>
    <row r="447"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</row>
    <row r="448"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</row>
    <row r="449"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</row>
    <row r="450"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</row>
    <row r="451"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</row>
    <row r="452"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</row>
    <row r="453"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</row>
    <row r="454"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</row>
    <row r="455"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</row>
    <row r="456"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</row>
    <row r="457"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</row>
    <row r="458"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</row>
    <row r="459"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</row>
    <row r="460"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</row>
    <row r="461"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</row>
    <row r="462"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</row>
    <row r="463"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</row>
    <row r="464"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</row>
    <row r="465"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</row>
    <row r="466"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</row>
    <row r="467"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</row>
    <row r="468"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</row>
    <row r="469"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</row>
    <row r="470"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</row>
    <row r="471"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</row>
    <row r="472"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</row>
    <row r="473"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</row>
    <row r="474"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</row>
    <row r="475"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</row>
    <row r="476"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</row>
    <row r="477"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</row>
    <row r="478"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</row>
    <row r="479"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</row>
    <row r="480"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</row>
    <row r="481"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</row>
    <row r="482"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</row>
    <row r="483"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</row>
    <row r="484"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</row>
    <row r="485"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</row>
    <row r="486"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</row>
    <row r="487"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</row>
    <row r="488"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</row>
    <row r="489"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</row>
    <row r="490"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</row>
    <row r="491"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</row>
    <row r="492"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</row>
    <row r="493"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</row>
    <row r="494"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</row>
    <row r="495"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</row>
    <row r="496"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</row>
    <row r="497"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</row>
    <row r="498"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</row>
    <row r="499"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</row>
    <row r="500"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</row>
    <row r="501"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</row>
    <row r="502"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</row>
    <row r="503"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</row>
    <row r="504"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</row>
    <row r="505"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</row>
    <row r="506"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</row>
    <row r="507"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</row>
    <row r="508"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</row>
    <row r="509"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</row>
    <row r="510"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</row>
    <row r="511"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</row>
    <row r="512"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</row>
    <row r="513"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</row>
    <row r="514"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</row>
    <row r="515"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</row>
    <row r="516"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</row>
    <row r="517"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</row>
    <row r="518"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</row>
    <row r="519"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</row>
    <row r="520"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</row>
    <row r="521"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</row>
    <row r="522"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</row>
    <row r="523"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</row>
    <row r="524"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</row>
    <row r="525"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</row>
    <row r="526"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</row>
    <row r="527"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</row>
    <row r="528"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</row>
    <row r="529"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</row>
    <row r="530"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</row>
    <row r="531"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</row>
    <row r="532"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</row>
    <row r="533"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</row>
    <row r="534"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</row>
    <row r="535"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</row>
    <row r="536"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</row>
    <row r="537"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</row>
    <row r="538"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</row>
    <row r="539"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</row>
    <row r="540"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</row>
    <row r="541"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</row>
    <row r="542"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</row>
    <row r="543"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</row>
    <row r="544"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</row>
    <row r="545"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</row>
    <row r="546"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</row>
    <row r="547"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</row>
    <row r="548"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</row>
    <row r="549"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</row>
    <row r="550"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</row>
    <row r="551"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</row>
    <row r="552"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</row>
    <row r="553"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</row>
    <row r="554"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</row>
    <row r="555"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</row>
    <row r="556"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</row>
    <row r="557"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</row>
    <row r="558"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</row>
    <row r="559"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</row>
    <row r="560"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</row>
    <row r="561"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</row>
    <row r="562"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</row>
    <row r="563"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</row>
    <row r="564"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</row>
    <row r="565"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</row>
    <row r="566"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</row>
    <row r="567"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</row>
    <row r="568"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</row>
    <row r="569"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</row>
    <row r="570"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</row>
    <row r="571"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</row>
    <row r="572"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</row>
    <row r="573"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</row>
    <row r="574"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</row>
    <row r="575"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</row>
    <row r="576"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</row>
    <row r="577"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</row>
    <row r="578"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</row>
    <row r="579"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</row>
    <row r="580"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</row>
    <row r="581"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</row>
    <row r="582"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</row>
    <row r="583"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</row>
    <row r="584"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</row>
    <row r="585"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</row>
    <row r="586"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</row>
    <row r="587"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</row>
    <row r="588"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</row>
    <row r="589"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</row>
    <row r="590"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</row>
    <row r="591"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</row>
    <row r="592"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</row>
    <row r="593"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</row>
    <row r="594"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</row>
    <row r="595"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</row>
    <row r="596"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</row>
    <row r="597"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</row>
    <row r="598"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</row>
    <row r="599"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</row>
    <row r="600"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</row>
    <row r="601"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</row>
    <row r="602"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</row>
    <row r="603"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</row>
    <row r="604"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</row>
    <row r="605"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</row>
    <row r="606"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</row>
    <row r="607"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</row>
    <row r="608"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</row>
    <row r="609"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</row>
    <row r="610"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</row>
    <row r="611"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</row>
    <row r="612"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</row>
    <row r="613"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</row>
    <row r="614"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</row>
    <row r="615"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</row>
    <row r="616"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</row>
    <row r="617"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</row>
    <row r="618"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</row>
    <row r="619"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</row>
    <row r="620"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</row>
    <row r="621"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</row>
    <row r="622"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</row>
    <row r="623"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</row>
    <row r="624"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</row>
    <row r="625"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</row>
    <row r="626"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</row>
    <row r="627"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</row>
    <row r="628"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</row>
    <row r="629"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</row>
    <row r="630"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</row>
    <row r="631"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</row>
    <row r="632"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</row>
    <row r="633"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</row>
    <row r="634"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</row>
    <row r="635"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</row>
    <row r="636"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</row>
    <row r="637"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</row>
    <row r="638"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</row>
    <row r="639"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</row>
    <row r="640"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</row>
    <row r="641"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</row>
    <row r="642"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</row>
    <row r="643"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</row>
    <row r="644"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</row>
    <row r="645"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</row>
    <row r="646"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</row>
    <row r="647"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</row>
    <row r="648"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</row>
    <row r="649"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</row>
    <row r="650"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</row>
    <row r="651"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</row>
    <row r="652"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</row>
    <row r="653"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</row>
    <row r="654"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</row>
    <row r="655"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</row>
    <row r="656"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</row>
    <row r="657"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</row>
    <row r="658"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</row>
    <row r="659"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</row>
    <row r="660"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</row>
    <row r="661"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</row>
    <row r="662"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</row>
    <row r="663"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</row>
    <row r="664"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</row>
    <row r="665"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</row>
    <row r="666"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</row>
    <row r="667"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</row>
    <row r="668"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</row>
    <row r="669"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</row>
    <row r="670"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</row>
    <row r="671"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</row>
    <row r="672"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</row>
    <row r="673"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</row>
    <row r="674"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</row>
    <row r="675"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</row>
    <row r="676"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</row>
    <row r="677"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</row>
    <row r="678"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</row>
    <row r="679"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</row>
    <row r="680"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</row>
    <row r="681"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</row>
    <row r="682"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</row>
    <row r="683"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</row>
    <row r="684"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</row>
    <row r="685"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</row>
    <row r="686"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</row>
    <row r="687"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</row>
    <row r="688"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</row>
    <row r="689"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</row>
    <row r="690"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</row>
    <row r="691"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</row>
    <row r="692"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</row>
    <row r="693"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</row>
    <row r="694"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</row>
    <row r="695"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</row>
    <row r="696"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</row>
    <row r="697"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</row>
    <row r="698"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</row>
    <row r="699"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</row>
    <row r="700"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</row>
    <row r="701"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</row>
    <row r="702"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</row>
    <row r="703"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</row>
    <row r="704"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</row>
    <row r="705"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</row>
    <row r="706"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</row>
    <row r="707"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</row>
    <row r="708"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</row>
    <row r="709"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</row>
    <row r="710"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</row>
    <row r="711"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</row>
    <row r="712"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</row>
    <row r="713"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</row>
    <row r="714"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</row>
    <row r="715"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</row>
    <row r="716"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</row>
    <row r="717"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</row>
    <row r="718"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</row>
    <row r="719"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</row>
    <row r="720"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</row>
    <row r="721"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</row>
    <row r="722"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</row>
    <row r="723"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</row>
    <row r="724"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</row>
    <row r="725"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</row>
    <row r="726"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</row>
    <row r="727"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</row>
    <row r="728"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</row>
    <row r="729"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</row>
    <row r="730"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</row>
    <row r="731"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</row>
    <row r="732"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</row>
    <row r="733"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</row>
    <row r="734"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</row>
    <row r="735"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</row>
    <row r="736"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</row>
    <row r="737"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</row>
    <row r="738"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</row>
    <row r="739"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</row>
    <row r="740"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</row>
    <row r="741"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</row>
    <row r="742"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</row>
    <row r="743"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</row>
    <row r="744"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</row>
    <row r="745"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</row>
    <row r="746"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</row>
    <row r="747"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</row>
    <row r="748"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</row>
    <row r="749"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</row>
    <row r="750"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</row>
    <row r="751"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</row>
    <row r="752"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</row>
    <row r="753"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</row>
    <row r="754"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</row>
    <row r="755"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</row>
    <row r="756"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</row>
    <row r="757"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</row>
    <row r="758"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</row>
    <row r="759"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</row>
    <row r="760"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</row>
    <row r="761"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</row>
    <row r="762"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</row>
    <row r="763"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</row>
    <row r="764"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</row>
    <row r="765"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</row>
    <row r="766"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</row>
    <row r="767"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</row>
    <row r="768"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</row>
    <row r="769"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</row>
    <row r="770"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</row>
    <row r="771"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</row>
    <row r="772"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</row>
    <row r="773"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</row>
    <row r="774"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</row>
    <row r="775"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</row>
    <row r="776"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</row>
    <row r="777"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</row>
    <row r="778"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</row>
    <row r="779"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</row>
    <row r="780"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</row>
    <row r="781"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</row>
    <row r="782"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</row>
    <row r="783"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</row>
    <row r="784"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</row>
    <row r="785"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</row>
    <row r="786"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</row>
    <row r="787"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</row>
    <row r="788"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</row>
    <row r="789"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</row>
    <row r="790"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</row>
    <row r="791"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</row>
    <row r="792"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</row>
    <row r="793"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</row>
    <row r="794"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</row>
    <row r="795"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</row>
    <row r="796"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</row>
    <row r="797"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</row>
    <row r="798"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</row>
    <row r="799"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</row>
    <row r="800"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</row>
    <row r="801"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</row>
    <row r="802"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</row>
    <row r="803"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</row>
    <row r="804"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</row>
    <row r="805"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</row>
    <row r="806"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</row>
    <row r="807"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</row>
    <row r="808"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</row>
    <row r="809"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</row>
    <row r="810"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</row>
    <row r="811"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</row>
    <row r="812"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</row>
    <row r="813"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</row>
    <row r="814"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</row>
    <row r="815"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</row>
    <row r="816"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</row>
    <row r="817"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</row>
    <row r="818"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</row>
    <row r="819"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</row>
    <row r="820"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</row>
    <row r="821"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</row>
    <row r="822"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</row>
    <row r="823"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</row>
    <row r="824"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</row>
    <row r="825"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</row>
    <row r="826"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</row>
    <row r="827"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</row>
    <row r="828"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</row>
    <row r="829"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</row>
    <row r="830"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</row>
    <row r="831"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</row>
    <row r="832"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</row>
    <row r="833"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</row>
    <row r="834"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</row>
    <row r="835"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</row>
    <row r="836"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</row>
    <row r="837"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</row>
    <row r="838"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</row>
    <row r="839"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</row>
    <row r="840"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</row>
    <row r="841"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</row>
    <row r="842"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</row>
    <row r="843"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</row>
    <row r="844"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</row>
    <row r="845"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</row>
    <row r="846"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</row>
    <row r="847"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</row>
    <row r="848"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</row>
    <row r="849"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</row>
    <row r="850"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</row>
    <row r="851"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</row>
    <row r="852"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</row>
    <row r="853"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</row>
    <row r="854"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</row>
    <row r="855"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</row>
    <row r="856"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</row>
    <row r="857"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</row>
    <row r="858"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</row>
    <row r="859"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</row>
    <row r="860"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</row>
    <row r="861"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</row>
    <row r="862"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</row>
    <row r="863"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</row>
    <row r="864"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</row>
    <row r="865"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</row>
    <row r="866"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</row>
    <row r="867"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</row>
    <row r="868"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</row>
    <row r="869"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</row>
    <row r="870"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</row>
    <row r="871"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</row>
    <row r="872"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</row>
    <row r="873"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</row>
    <row r="874"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</row>
    <row r="875"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</row>
    <row r="876"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</row>
    <row r="877"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</row>
    <row r="878"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</row>
    <row r="879"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</row>
    <row r="880"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</row>
    <row r="881"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</row>
    <row r="882"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</row>
    <row r="883"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</row>
    <row r="884"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</row>
    <row r="885"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</row>
    <row r="886"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</row>
    <row r="887"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</row>
    <row r="888"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</row>
    <row r="889"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</row>
    <row r="890"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</row>
    <row r="891"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</row>
    <row r="892"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</row>
    <row r="893"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</row>
    <row r="894"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</row>
    <row r="895"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</row>
    <row r="896"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</row>
    <row r="897"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</row>
    <row r="898"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</row>
    <row r="899"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</row>
    <row r="900"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</row>
    <row r="901"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</row>
    <row r="902"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</row>
    <row r="903"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</row>
    <row r="904"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</row>
    <row r="905"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</row>
    <row r="906"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</row>
    <row r="907"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</row>
    <row r="908"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</row>
    <row r="909"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</row>
    <row r="910"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</row>
    <row r="911"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</row>
    <row r="912"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</row>
    <row r="913"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</row>
    <row r="914"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</row>
    <row r="915"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</row>
    <row r="916"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</row>
    <row r="917"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</row>
    <row r="918"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</row>
    <row r="919"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</row>
    <row r="920"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</row>
    <row r="921"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</row>
    <row r="922"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</row>
    <row r="923"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</row>
    <row r="924"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</row>
    <row r="925"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</row>
    <row r="926"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</row>
    <row r="927"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</row>
    <row r="928"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</row>
    <row r="929"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</row>
    <row r="930"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</row>
    <row r="931"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</row>
    <row r="932"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</row>
    <row r="933"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</row>
    <row r="934"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</row>
    <row r="935"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</row>
    <row r="936"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</row>
    <row r="937"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</row>
    <row r="938"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</row>
    <row r="939"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</row>
    <row r="940"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</row>
    <row r="941"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</row>
    <row r="942"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</row>
    <row r="943"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</row>
    <row r="944"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</row>
    <row r="945"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</row>
    <row r="946"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</row>
    <row r="947"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</row>
    <row r="948"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</row>
    <row r="949"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</row>
    <row r="950"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</row>
    <row r="951"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</row>
    <row r="952"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</row>
    <row r="953"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</row>
    <row r="954"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</row>
    <row r="955"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</row>
    <row r="956"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</row>
    <row r="957"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</row>
    <row r="958"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</row>
    <row r="959"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</row>
    <row r="960"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</row>
    <row r="961"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</row>
    <row r="962"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</row>
    <row r="963"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</row>
    <row r="964"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</row>
    <row r="965"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</row>
    <row r="966"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</row>
    <row r="967"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</row>
    <row r="968"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</row>
    <row r="969"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</row>
    <row r="970"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</row>
    <row r="971"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</row>
    <row r="972"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</row>
    <row r="973"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</row>
    <row r="974"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</row>
    <row r="975"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</row>
    <row r="976"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</row>
    <row r="977"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</row>
    <row r="978"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</row>
    <row r="979"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</row>
    <row r="980"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</row>
    <row r="981"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</row>
    <row r="982"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</row>
    <row r="983"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</row>
    <row r="984"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</row>
    <row r="985"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</row>
    <row r="986"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</row>
    <row r="987"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</row>
    <row r="988"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</row>
    <row r="989"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</row>
    <row r="990"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</row>
    <row r="991"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  <c r="DG991" s="11"/>
    </row>
    <row r="992"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  <c r="DG992" s="11"/>
    </row>
    <row r="993"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  <c r="DG993" s="11"/>
    </row>
    <row r="994"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</row>
    <row r="995"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  <c r="DG995" s="11"/>
    </row>
    <row r="996"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  <c r="DG996" s="11"/>
    </row>
    <row r="997"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  <c r="DG997" s="11"/>
    </row>
    <row r="998"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  <c r="DG998" s="11"/>
    </row>
    <row r="999"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</row>
    <row r="1000"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</row>
    <row r="1001"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  <c r="DG100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0" width="7.13"/>
  </cols>
  <sheetData>
    <row r="1">
      <c r="A1" s="4"/>
      <c r="B1" s="5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50</v>
      </c>
      <c r="AH1" s="6" t="s">
        <v>51</v>
      </c>
      <c r="AI1" s="6" t="s">
        <v>52</v>
      </c>
      <c r="AJ1" s="6" t="s">
        <v>53</v>
      </c>
      <c r="AK1" s="6" t="s">
        <v>54</v>
      </c>
      <c r="AL1" s="6" t="s">
        <v>55</v>
      </c>
      <c r="AM1" s="6" t="s">
        <v>56</v>
      </c>
      <c r="AN1" s="6" t="s">
        <v>57</v>
      </c>
      <c r="AO1" s="6" t="s">
        <v>58</v>
      </c>
      <c r="AP1" s="6" t="s">
        <v>59</v>
      </c>
      <c r="AQ1" s="6" t="s">
        <v>60</v>
      </c>
      <c r="AR1" s="6" t="s">
        <v>61</v>
      </c>
      <c r="AS1" s="6" t="s">
        <v>62</v>
      </c>
      <c r="AT1" s="6" t="s">
        <v>63</v>
      </c>
      <c r="AU1" s="6" t="s">
        <v>64</v>
      </c>
      <c r="AV1" s="6" t="s">
        <v>65</v>
      </c>
      <c r="AW1" s="6" t="s">
        <v>66</v>
      </c>
      <c r="AX1" s="6" t="s">
        <v>67</v>
      </c>
      <c r="AY1" s="6" t="s">
        <v>68</v>
      </c>
      <c r="AZ1" s="6" t="s">
        <v>69</v>
      </c>
      <c r="BA1" s="6" t="s">
        <v>70</v>
      </c>
      <c r="BB1" s="6" t="s">
        <v>71</v>
      </c>
      <c r="BC1" s="6" t="s">
        <v>72</v>
      </c>
      <c r="BD1" s="6" t="s">
        <v>73</v>
      </c>
      <c r="BE1" s="6" t="s">
        <v>74</v>
      </c>
      <c r="BF1" s="6" t="s">
        <v>75</v>
      </c>
      <c r="BG1" s="6" t="s">
        <v>76</v>
      </c>
      <c r="BH1" s="6" t="s">
        <v>77</v>
      </c>
      <c r="BI1" s="6" t="s">
        <v>78</v>
      </c>
      <c r="BJ1" s="6" t="s">
        <v>79</v>
      </c>
      <c r="BK1" s="6" t="s">
        <v>80</v>
      </c>
      <c r="BL1" s="6" t="s">
        <v>81</v>
      </c>
      <c r="BM1" s="6" t="s">
        <v>82</v>
      </c>
      <c r="BN1" s="6" t="s">
        <v>83</v>
      </c>
      <c r="BO1" s="6" t="s">
        <v>84</v>
      </c>
      <c r="BP1" s="6" t="s">
        <v>85</v>
      </c>
      <c r="BQ1" s="6" t="s">
        <v>86</v>
      </c>
      <c r="BR1" s="6" t="s">
        <v>87</v>
      </c>
      <c r="BS1" s="6" t="s">
        <v>88</v>
      </c>
      <c r="BT1" s="6" t="s">
        <v>89</v>
      </c>
      <c r="BU1" s="6" t="s">
        <v>90</v>
      </c>
      <c r="BV1" s="6" t="s">
        <v>91</v>
      </c>
      <c r="BW1" s="6" t="s">
        <v>92</v>
      </c>
      <c r="BX1" s="6" t="s">
        <v>93</v>
      </c>
      <c r="BY1" s="6" t="s">
        <v>94</v>
      </c>
      <c r="BZ1" s="6" t="s">
        <v>95</v>
      </c>
      <c r="CA1" s="6" t="s">
        <v>96</v>
      </c>
      <c r="CB1" s="6" t="s">
        <v>97</v>
      </c>
      <c r="CC1" s="6" t="s">
        <v>98</v>
      </c>
      <c r="CD1" s="6" t="s">
        <v>99</v>
      </c>
      <c r="CE1" s="6" t="s">
        <v>100</v>
      </c>
      <c r="CF1" s="6" t="s">
        <v>101</v>
      </c>
      <c r="CG1" s="6" t="s">
        <v>102</v>
      </c>
      <c r="CH1" s="6" t="s">
        <v>103</v>
      </c>
      <c r="CI1" s="6" t="s">
        <v>104</v>
      </c>
      <c r="CJ1" s="6" t="s">
        <v>105</v>
      </c>
      <c r="CK1" s="6" t="s">
        <v>106</v>
      </c>
      <c r="CL1" s="6" t="s">
        <v>107</v>
      </c>
      <c r="CM1" s="6" t="s">
        <v>108</v>
      </c>
      <c r="CN1" s="6" t="s">
        <v>109</v>
      </c>
      <c r="CO1" s="6" t="s">
        <v>110</v>
      </c>
      <c r="CP1" s="6" t="s">
        <v>111</v>
      </c>
      <c r="CQ1" s="6" t="s">
        <v>112</v>
      </c>
      <c r="CR1" s="6" t="s">
        <v>113</v>
      </c>
      <c r="CS1" s="6" t="s">
        <v>114</v>
      </c>
      <c r="CT1" s="6" t="s">
        <v>115</v>
      </c>
      <c r="CU1" s="6" t="s">
        <v>116</v>
      </c>
      <c r="CV1" s="6" t="s">
        <v>117</v>
      </c>
    </row>
    <row r="2">
      <c r="A2" s="5" t="s">
        <v>118</v>
      </c>
      <c r="B2" s="8">
        <v>1.43479</v>
      </c>
      <c r="C2" s="8">
        <v>1.397229</v>
      </c>
      <c r="D2" s="8">
        <v>1.435109</v>
      </c>
      <c r="E2" s="8">
        <v>2.281712</v>
      </c>
      <c r="F2" s="8">
        <v>2.226574</v>
      </c>
      <c r="G2" s="8">
        <v>2.119789</v>
      </c>
      <c r="H2" s="8">
        <v>0.675</v>
      </c>
      <c r="I2" s="8">
        <v>0.698</v>
      </c>
      <c r="J2" s="8">
        <v>0.6935</v>
      </c>
      <c r="K2" s="8">
        <v>0.19</v>
      </c>
      <c r="L2" s="8">
        <v>0.152</v>
      </c>
      <c r="M2" s="8">
        <v>0.174</v>
      </c>
      <c r="N2" s="8">
        <v>15.073</v>
      </c>
      <c r="O2" s="8">
        <v>16.077</v>
      </c>
      <c r="P2" s="8">
        <v>11.755</v>
      </c>
      <c r="Q2" s="8">
        <v>89.188</v>
      </c>
      <c r="R2" s="8">
        <v>96.422</v>
      </c>
      <c r="S2" s="8">
        <v>86.902</v>
      </c>
      <c r="T2" s="8">
        <v>190.0</v>
      </c>
      <c r="U2" s="8">
        <v>209.0</v>
      </c>
      <c r="V2" s="8">
        <v>185.0</v>
      </c>
      <c r="W2" s="8">
        <v>190.0</v>
      </c>
      <c r="X2" s="8">
        <v>215.0</v>
      </c>
      <c r="Y2" s="8">
        <v>205.0</v>
      </c>
      <c r="Z2" s="8">
        <v>5.0</v>
      </c>
      <c r="AA2" s="8">
        <v>16.0</v>
      </c>
      <c r="AB2" s="8">
        <v>7.0</v>
      </c>
      <c r="AC2" s="8">
        <v>180.0</v>
      </c>
      <c r="AD2" s="8">
        <v>180.0</v>
      </c>
      <c r="AE2" s="8">
        <v>180.0</v>
      </c>
      <c r="AF2" s="8">
        <v>5.0</v>
      </c>
      <c r="AG2" s="8">
        <v>16.0</v>
      </c>
      <c r="AH2" s="8">
        <v>7.0</v>
      </c>
      <c r="AI2" s="8">
        <v>0.0</v>
      </c>
      <c r="AJ2" s="8">
        <v>3.0</v>
      </c>
      <c r="AK2" s="8">
        <v>11.0</v>
      </c>
      <c r="AL2" s="8">
        <v>24.0</v>
      </c>
      <c r="AM2" s="8">
        <v>24.0</v>
      </c>
      <c r="AN2" s="8">
        <v>24.0</v>
      </c>
      <c r="AO2" s="8">
        <v>214.0</v>
      </c>
      <c r="AP2" s="8">
        <v>239.0</v>
      </c>
      <c r="AQ2" s="8">
        <v>229.0</v>
      </c>
      <c r="AR2" s="8">
        <v>185.0</v>
      </c>
      <c r="AS2" s="8">
        <v>193.0</v>
      </c>
      <c r="AT2" s="8">
        <v>178.0</v>
      </c>
      <c r="AU2" s="8">
        <v>1.224867</v>
      </c>
      <c r="AV2" s="8">
        <v>1.201185</v>
      </c>
      <c r="AW2" s="8">
        <v>1.208562</v>
      </c>
      <c r="AX2" s="8">
        <v>73.492</v>
      </c>
      <c r="AY2" s="8">
        <v>72.07112</v>
      </c>
      <c r="AZ2" s="8">
        <v>72.51373</v>
      </c>
      <c r="BA2" s="8">
        <v>1.224867</v>
      </c>
      <c r="BB2" s="8">
        <v>1.184183</v>
      </c>
      <c r="BC2" s="8">
        <v>1.141599</v>
      </c>
      <c r="BD2" s="8">
        <v>73.492</v>
      </c>
      <c r="BE2" s="8">
        <v>71.05096</v>
      </c>
      <c r="BF2" s="8">
        <v>68.49593</v>
      </c>
      <c r="BG2" s="8">
        <v>6.124333</v>
      </c>
      <c r="BH2" s="8">
        <v>6.005927</v>
      </c>
      <c r="BI2" s="8">
        <v>6.042811</v>
      </c>
      <c r="BJ2" s="8">
        <v>6.284108</v>
      </c>
      <c r="BK2" s="8">
        <v>6.664076</v>
      </c>
      <c r="BL2" s="8">
        <v>6.97129</v>
      </c>
      <c r="BM2" s="8">
        <v>7.092862</v>
      </c>
      <c r="BN2" s="8">
        <v>7.427748</v>
      </c>
      <c r="BO2" s="8">
        <v>7.8006</v>
      </c>
      <c r="BP2" s="8">
        <v>3.076923</v>
      </c>
      <c r="BQ2" s="8">
        <v>3.340112</v>
      </c>
      <c r="BR2" s="8">
        <v>3.451984</v>
      </c>
      <c r="BS2" s="8">
        <v>3.466667</v>
      </c>
      <c r="BT2" s="8">
        <v>3.714119</v>
      </c>
      <c r="BU2" s="8">
        <v>3.856816</v>
      </c>
      <c r="BV2" s="8">
        <v>0.0</v>
      </c>
      <c r="BW2" s="8">
        <v>0.048387</v>
      </c>
      <c r="BX2" s="8">
        <v>0.181967</v>
      </c>
      <c r="BY2" s="8">
        <v>0.076923</v>
      </c>
      <c r="BZ2" s="8">
        <v>0.236222</v>
      </c>
      <c r="CA2" s="8">
        <v>0.103426</v>
      </c>
      <c r="CB2" s="8">
        <v>0.0</v>
      </c>
      <c r="CC2" s="8">
        <v>0.044118</v>
      </c>
      <c r="CD2" s="8">
        <v>0.165537</v>
      </c>
      <c r="CE2" s="8">
        <v>0.076923</v>
      </c>
      <c r="CF2" s="8">
        <v>0.28034</v>
      </c>
      <c r="CG2" s="8">
        <v>0.268963</v>
      </c>
      <c r="CH2" s="9">
        <v>1.0</v>
      </c>
      <c r="CI2" s="8">
        <v>3.0</v>
      </c>
      <c r="CJ2" s="9">
        <v>2.0</v>
      </c>
      <c r="CK2" s="9">
        <v>1.0</v>
      </c>
      <c r="CL2" s="8">
        <v>2.625</v>
      </c>
      <c r="CM2" s="8">
        <v>0.944444</v>
      </c>
      <c r="CN2" s="8">
        <v>2.857143</v>
      </c>
      <c r="CO2" s="8">
        <v>2.528649</v>
      </c>
      <c r="CP2" s="8">
        <v>2.643864</v>
      </c>
      <c r="CQ2" s="8">
        <v>0.142857</v>
      </c>
      <c r="CR2" s="8">
        <v>0.471351</v>
      </c>
      <c r="CS2" s="8">
        <v>0.356136</v>
      </c>
      <c r="CT2" s="8">
        <v>0.166667</v>
      </c>
      <c r="CU2" s="8">
        <v>0.533333</v>
      </c>
      <c r="CV2" s="8">
        <v>0.233333</v>
      </c>
    </row>
    <row r="3">
      <c r="A3" s="10" t="s">
        <v>119</v>
      </c>
      <c r="B3" s="8">
        <v>1.945483</v>
      </c>
      <c r="C3" s="8">
        <v>1.661926</v>
      </c>
      <c r="D3" s="8">
        <v>1.80469</v>
      </c>
      <c r="E3" s="8">
        <v>1.907088</v>
      </c>
      <c r="F3" s="8">
        <v>1.731695</v>
      </c>
      <c r="G3" s="8">
        <v>1.850381</v>
      </c>
      <c r="H3" s="8">
        <v>1.3505</v>
      </c>
      <c r="I3" s="8">
        <v>1.212</v>
      </c>
      <c r="J3" s="8">
        <v>1.219</v>
      </c>
      <c r="K3" s="8">
        <v>0.431</v>
      </c>
      <c r="L3" s="8">
        <v>0.333</v>
      </c>
      <c r="M3" s="8">
        <v>0.328</v>
      </c>
      <c r="N3" s="8">
        <v>10.137</v>
      </c>
      <c r="O3" s="8">
        <v>11.562</v>
      </c>
      <c r="P3" s="8">
        <v>10.626</v>
      </c>
      <c r="Q3" s="8">
        <v>106.229</v>
      </c>
      <c r="R3" s="8">
        <v>98.263</v>
      </c>
      <c r="S3" s="8">
        <v>108.494</v>
      </c>
      <c r="T3" s="8">
        <v>167.0</v>
      </c>
      <c r="U3" s="8">
        <v>181.0</v>
      </c>
      <c r="V3" s="8">
        <v>184.0</v>
      </c>
      <c r="W3" s="8">
        <v>167.0</v>
      </c>
      <c r="X3" s="8">
        <v>181.0</v>
      </c>
      <c r="Y3" s="8">
        <v>184.0</v>
      </c>
      <c r="Z3" s="8">
        <v>1.0</v>
      </c>
      <c r="AA3" s="8">
        <v>3.0</v>
      </c>
      <c r="AB3" s="8">
        <v>2.0</v>
      </c>
      <c r="AC3" s="8">
        <v>165.0</v>
      </c>
      <c r="AD3" s="8">
        <v>175.0</v>
      </c>
      <c r="AE3" s="8">
        <v>180.0</v>
      </c>
      <c r="AF3" s="8">
        <v>1.0</v>
      </c>
      <c r="AG3" s="8">
        <v>3.0</v>
      </c>
      <c r="AH3" s="8">
        <v>2.0</v>
      </c>
      <c r="AI3" s="8">
        <v>0.0</v>
      </c>
      <c r="AJ3" s="8">
        <v>0.0</v>
      </c>
      <c r="AK3" s="8">
        <v>0.0</v>
      </c>
      <c r="AL3" s="8">
        <v>24.0</v>
      </c>
      <c r="AM3" s="8">
        <v>25.0</v>
      </c>
      <c r="AN3" s="8">
        <v>24.0</v>
      </c>
      <c r="AO3" s="8">
        <v>191.0</v>
      </c>
      <c r="AP3" s="8">
        <v>206.0</v>
      </c>
      <c r="AQ3" s="8">
        <v>208.0</v>
      </c>
      <c r="AR3" s="8">
        <v>166.0</v>
      </c>
      <c r="AS3" s="8">
        <v>178.0</v>
      </c>
      <c r="AT3" s="8">
        <v>182.0</v>
      </c>
      <c r="AU3" s="8">
        <v>0.927836</v>
      </c>
      <c r="AV3" s="8">
        <v>1.070304</v>
      </c>
      <c r="AW3" s="8">
        <v>1.009025</v>
      </c>
      <c r="AX3" s="8">
        <v>55.67014</v>
      </c>
      <c r="AY3" s="8">
        <v>64.21826</v>
      </c>
      <c r="AZ3" s="8">
        <v>60.5415</v>
      </c>
      <c r="BA3" s="8">
        <v>0.927836</v>
      </c>
      <c r="BB3" s="8">
        <v>1.070304</v>
      </c>
      <c r="BC3" s="8">
        <v>1.009025</v>
      </c>
      <c r="BD3" s="8">
        <v>55.67014</v>
      </c>
      <c r="BE3" s="8">
        <v>64.21826</v>
      </c>
      <c r="BF3" s="8">
        <v>60.5415</v>
      </c>
      <c r="BG3" s="8">
        <v>4.639179</v>
      </c>
      <c r="BH3" s="8">
        <v>5.351521</v>
      </c>
      <c r="BI3" s="8">
        <v>5.045125</v>
      </c>
      <c r="BJ3" s="8">
        <v>4.669627</v>
      </c>
      <c r="BK3" s="8">
        <v>5.44137</v>
      </c>
      <c r="BL3" s="8">
        <v>5.108074</v>
      </c>
      <c r="BM3" s="8">
        <v>5.352402</v>
      </c>
      <c r="BN3" s="8">
        <v>6.207898</v>
      </c>
      <c r="BO3" s="8">
        <v>5.783623</v>
      </c>
      <c r="BP3" s="8">
        <v>3.017857</v>
      </c>
      <c r="BQ3" s="8">
        <v>3.048652</v>
      </c>
      <c r="BR3" s="8">
        <v>3.032258</v>
      </c>
      <c r="BS3" s="8">
        <v>3.451623</v>
      </c>
      <c r="BT3" s="8">
        <v>3.470679</v>
      </c>
      <c r="BU3" s="8">
        <v>3.427957</v>
      </c>
      <c r="BV3" s="8">
        <v>0.0</v>
      </c>
      <c r="BW3" s="8">
        <v>0.0</v>
      </c>
      <c r="BX3" s="8">
        <v>0.0</v>
      </c>
      <c r="BY3" s="8">
        <v>0.017857</v>
      </c>
      <c r="BZ3" s="8">
        <v>0.048652</v>
      </c>
      <c r="CA3" s="8">
        <v>0.032258</v>
      </c>
      <c r="CB3" s="8">
        <v>0.0</v>
      </c>
      <c r="CC3" s="8">
        <v>0.0</v>
      </c>
      <c r="CD3" s="8">
        <v>0.0</v>
      </c>
      <c r="CE3" s="8">
        <v>0.017857</v>
      </c>
      <c r="CF3" s="8">
        <v>0.048652</v>
      </c>
      <c r="CG3" s="8">
        <v>0.032258</v>
      </c>
      <c r="CH3" s="9">
        <v>1.0</v>
      </c>
      <c r="CI3" s="9">
        <v>2.0</v>
      </c>
      <c r="CJ3" s="9">
        <v>1.0</v>
      </c>
      <c r="CK3" s="9">
        <v>1.0</v>
      </c>
      <c r="CL3" s="9">
        <v>2.0</v>
      </c>
      <c r="CM3" s="9">
        <v>1.0</v>
      </c>
      <c r="CN3" s="8">
        <v>2.964912</v>
      </c>
      <c r="CO3" s="8">
        <v>2.905242</v>
      </c>
      <c r="CP3" s="8">
        <v>2.9375</v>
      </c>
      <c r="CQ3" s="8">
        <v>0.035088</v>
      </c>
      <c r="CR3" s="8">
        <v>0.094758</v>
      </c>
      <c r="CS3" s="8">
        <v>0.0625</v>
      </c>
      <c r="CT3" s="8">
        <v>0.036364</v>
      </c>
      <c r="CU3" s="8">
        <v>0.1</v>
      </c>
      <c r="CV3" s="8">
        <v>0.066667</v>
      </c>
    </row>
    <row r="4">
      <c r="A4" s="10" t="s">
        <v>120</v>
      </c>
      <c r="B4" s="8">
        <v>1.018103</v>
      </c>
      <c r="C4" s="8">
        <v>1.066013</v>
      </c>
      <c r="D4" s="8">
        <v>1.174666</v>
      </c>
      <c r="E4" s="8">
        <v>1.0737</v>
      </c>
      <c r="F4" s="8">
        <v>1.605092</v>
      </c>
      <c r="G4" s="8">
        <v>1.519029</v>
      </c>
      <c r="H4" s="8">
        <v>0.655</v>
      </c>
      <c r="I4" s="8">
        <v>0.608</v>
      </c>
      <c r="J4" s="8">
        <v>0.701</v>
      </c>
      <c r="K4" s="8">
        <v>0.154</v>
      </c>
      <c r="L4" s="8">
        <v>0.19</v>
      </c>
      <c r="M4" s="8">
        <v>0.2</v>
      </c>
      <c r="N4" s="8">
        <v>5.977</v>
      </c>
      <c r="O4" s="8">
        <v>13.088</v>
      </c>
      <c r="P4" s="8">
        <v>10.817</v>
      </c>
      <c r="Q4" s="8">
        <v>66.334</v>
      </c>
      <c r="R4" s="8">
        <v>82.858</v>
      </c>
      <c r="S4" s="8">
        <v>104.273</v>
      </c>
      <c r="T4" s="8">
        <v>198.0</v>
      </c>
      <c r="U4" s="8">
        <v>236.0</v>
      </c>
      <c r="V4" s="8">
        <v>268.0</v>
      </c>
      <c r="W4" s="8">
        <v>198.0</v>
      </c>
      <c r="X4" s="8">
        <v>236.0</v>
      </c>
      <c r="Y4" s="8">
        <v>268.0</v>
      </c>
      <c r="Z4" s="8">
        <v>9.0</v>
      </c>
      <c r="AA4" s="8">
        <v>28.0</v>
      </c>
      <c r="AB4" s="8">
        <v>44.0</v>
      </c>
      <c r="AC4" s="8">
        <v>180.0</v>
      </c>
      <c r="AD4" s="8">
        <v>180.0</v>
      </c>
      <c r="AE4" s="8">
        <v>180.0</v>
      </c>
      <c r="AF4" s="8">
        <v>9.0</v>
      </c>
      <c r="AG4" s="8">
        <v>28.0</v>
      </c>
      <c r="AH4" s="8">
        <v>44.0</v>
      </c>
      <c r="AI4" s="8">
        <v>0.0</v>
      </c>
      <c r="AJ4" s="8">
        <v>0.0</v>
      </c>
      <c r="AK4" s="8">
        <v>0.0</v>
      </c>
      <c r="AL4" s="8">
        <v>21.0</v>
      </c>
      <c r="AM4" s="8">
        <v>33.0</v>
      </c>
      <c r="AN4" s="8">
        <v>36.0</v>
      </c>
      <c r="AO4" s="8">
        <v>219.0</v>
      </c>
      <c r="AP4" s="8">
        <v>269.0</v>
      </c>
      <c r="AQ4" s="8">
        <v>304.0</v>
      </c>
      <c r="AR4" s="8">
        <v>189.0</v>
      </c>
      <c r="AS4" s="8">
        <v>208.0</v>
      </c>
      <c r="AT4" s="8">
        <v>224.0</v>
      </c>
      <c r="AU4" s="8">
        <v>1.697034</v>
      </c>
      <c r="AV4" s="8">
        <v>1.491323</v>
      </c>
      <c r="AW4" s="8">
        <v>1.29391</v>
      </c>
      <c r="AX4" s="8">
        <v>101.822</v>
      </c>
      <c r="AY4" s="8">
        <v>89.4794</v>
      </c>
      <c r="AZ4" s="8">
        <v>77.63459</v>
      </c>
      <c r="BA4" s="8">
        <v>1.697034</v>
      </c>
      <c r="BB4" s="8">
        <v>1.491323</v>
      </c>
      <c r="BC4" s="8">
        <v>1.29391</v>
      </c>
      <c r="BD4" s="8">
        <v>101.822</v>
      </c>
      <c r="BE4" s="8">
        <v>89.4794</v>
      </c>
      <c r="BF4" s="8">
        <v>77.63459</v>
      </c>
      <c r="BG4" s="8">
        <v>8.485169</v>
      </c>
      <c r="BH4" s="8">
        <v>7.456617</v>
      </c>
      <c r="BI4" s="8">
        <v>6.46955</v>
      </c>
      <c r="BJ4" s="8">
        <v>8.865185</v>
      </c>
      <c r="BK4" s="8">
        <v>8.456275</v>
      </c>
      <c r="BL4" s="8">
        <v>7.695293</v>
      </c>
      <c r="BM4" s="8">
        <v>9.826813</v>
      </c>
      <c r="BN4" s="8">
        <v>9.651471</v>
      </c>
      <c r="BO4" s="8">
        <v>8.695244</v>
      </c>
      <c r="BP4" s="8">
        <v>3.139423</v>
      </c>
      <c r="BQ4" s="8">
        <v>3.400433</v>
      </c>
      <c r="BR4" s="8">
        <v>3.57681</v>
      </c>
      <c r="BS4" s="8">
        <v>3.473157</v>
      </c>
      <c r="BT4" s="8">
        <v>3.872908</v>
      </c>
      <c r="BU4" s="8">
        <v>4.048456</v>
      </c>
      <c r="BV4" s="8">
        <v>0.0</v>
      </c>
      <c r="BW4" s="8">
        <v>0.0</v>
      </c>
      <c r="BX4" s="8">
        <v>0.0</v>
      </c>
      <c r="BY4" s="8">
        <v>0.139423</v>
      </c>
      <c r="BZ4" s="8">
        <v>0.400433</v>
      </c>
      <c r="CA4" s="8">
        <v>0.57681</v>
      </c>
      <c r="CB4" s="8">
        <v>0.0</v>
      </c>
      <c r="CC4" s="8">
        <v>0.0</v>
      </c>
      <c r="CD4" s="8">
        <v>0.0</v>
      </c>
      <c r="CE4" s="8">
        <v>0.139423</v>
      </c>
      <c r="CF4" s="8">
        <v>0.400433</v>
      </c>
      <c r="CG4" s="8">
        <v>0.57681</v>
      </c>
      <c r="CH4" s="9">
        <v>2.0</v>
      </c>
      <c r="CI4" s="8">
        <v>3.0</v>
      </c>
      <c r="CJ4" s="8">
        <v>3.0</v>
      </c>
      <c r="CK4" s="9">
        <v>2.0</v>
      </c>
      <c r="CL4" s="8">
        <v>3.0</v>
      </c>
      <c r="CM4" s="8">
        <v>3.0</v>
      </c>
      <c r="CN4" s="8">
        <v>2.739496</v>
      </c>
      <c r="CO4" s="8">
        <v>2.297619</v>
      </c>
      <c r="CP4" s="8">
        <v>2.043828</v>
      </c>
      <c r="CQ4" s="8">
        <v>0.260504</v>
      </c>
      <c r="CR4" s="8">
        <v>0.702381</v>
      </c>
      <c r="CS4" s="8">
        <v>0.956172</v>
      </c>
      <c r="CT4" s="8">
        <v>0.3</v>
      </c>
      <c r="CU4" s="8">
        <v>0.933333</v>
      </c>
      <c r="CV4" s="8">
        <v>1.466667</v>
      </c>
    </row>
    <row r="5">
      <c r="A5" s="10" t="s">
        <v>121</v>
      </c>
      <c r="B5" s="8">
        <v>1.654542</v>
      </c>
      <c r="C5" s="8">
        <v>1.583075</v>
      </c>
      <c r="D5" s="8">
        <v>1.669828</v>
      </c>
      <c r="E5" s="8">
        <v>2.150137</v>
      </c>
      <c r="F5" s="8">
        <v>2.02495</v>
      </c>
      <c r="G5" s="8">
        <v>2.796231</v>
      </c>
      <c r="H5" s="8">
        <v>0.884</v>
      </c>
      <c r="I5" s="8">
        <v>0.8255</v>
      </c>
      <c r="J5" s="8">
        <v>0.8455</v>
      </c>
      <c r="K5" s="8">
        <v>0.211</v>
      </c>
      <c r="L5" s="8">
        <v>0.215</v>
      </c>
      <c r="M5" s="8">
        <v>0.18</v>
      </c>
      <c r="N5" s="8">
        <v>10.49</v>
      </c>
      <c r="O5" s="8">
        <v>12.174</v>
      </c>
      <c r="P5" s="8">
        <v>21.152</v>
      </c>
      <c r="Q5" s="8">
        <v>101.793</v>
      </c>
      <c r="R5" s="8">
        <v>102.72</v>
      </c>
      <c r="S5" s="8">
        <v>134.961</v>
      </c>
      <c r="T5" s="8">
        <v>188.0</v>
      </c>
      <c r="U5" s="8">
        <v>198.0</v>
      </c>
      <c r="V5" s="8">
        <v>247.0</v>
      </c>
      <c r="W5" s="8">
        <v>188.0</v>
      </c>
      <c r="X5" s="8">
        <v>202.0</v>
      </c>
      <c r="Y5" s="8">
        <v>250.0</v>
      </c>
      <c r="Z5" s="8">
        <v>6.0</v>
      </c>
      <c r="AA5" s="8">
        <v>11.0</v>
      </c>
      <c r="AB5" s="8">
        <v>35.0</v>
      </c>
      <c r="AC5" s="8">
        <v>176.0</v>
      </c>
      <c r="AD5" s="8">
        <v>180.0</v>
      </c>
      <c r="AE5" s="8">
        <v>180.0</v>
      </c>
      <c r="AF5" s="8">
        <v>6.0</v>
      </c>
      <c r="AG5" s="8">
        <v>11.0</v>
      </c>
      <c r="AH5" s="8">
        <v>35.0</v>
      </c>
      <c r="AI5" s="8">
        <v>0.0</v>
      </c>
      <c r="AJ5" s="8">
        <v>0.0</v>
      </c>
      <c r="AK5" s="8">
        <v>0.0</v>
      </c>
      <c r="AL5" s="8">
        <v>25.0</v>
      </c>
      <c r="AM5" s="8">
        <v>25.0</v>
      </c>
      <c r="AN5" s="8">
        <v>36.0</v>
      </c>
      <c r="AO5" s="8">
        <v>213.0</v>
      </c>
      <c r="AP5" s="8">
        <v>227.0</v>
      </c>
      <c r="AQ5" s="8">
        <v>286.0</v>
      </c>
      <c r="AR5" s="8">
        <v>182.0</v>
      </c>
      <c r="AS5" s="8">
        <v>187.0</v>
      </c>
      <c r="AT5" s="8">
        <v>212.0</v>
      </c>
      <c r="AU5" s="8">
        <v>1.056829</v>
      </c>
      <c r="AV5" s="8">
        <v>1.087456</v>
      </c>
      <c r="AW5" s="8">
        <v>0.928718</v>
      </c>
      <c r="AX5" s="8">
        <v>63.40972</v>
      </c>
      <c r="AY5" s="8">
        <v>65.24738</v>
      </c>
      <c r="AZ5" s="8">
        <v>55.72307</v>
      </c>
      <c r="BA5" s="8">
        <v>1.056829</v>
      </c>
      <c r="BB5" s="8">
        <v>1.087456</v>
      </c>
      <c r="BC5" s="8">
        <v>0.928718</v>
      </c>
      <c r="BD5" s="8">
        <v>63.40972</v>
      </c>
      <c r="BE5" s="8">
        <v>65.24738</v>
      </c>
      <c r="BF5" s="8">
        <v>55.72307</v>
      </c>
      <c r="BG5" s="8">
        <v>5.284143</v>
      </c>
      <c r="BH5" s="8">
        <v>5.437282</v>
      </c>
      <c r="BI5" s="8">
        <v>4.643589</v>
      </c>
      <c r="BJ5" s="8">
        <v>5.441951</v>
      </c>
      <c r="BK5" s="8">
        <v>5.860402</v>
      </c>
      <c r="BL5" s="8">
        <v>5.48576</v>
      </c>
      <c r="BM5" s="8">
        <v>6.181646</v>
      </c>
      <c r="BN5" s="8">
        <v>6.602599</v>
      </c>
      <c r="BO5" s="8">
        <v>6.2876</v>
      </c>
      <c r="BP5" s="8">
        <v>3.090909</v>
      </c>
      <c r="BQ5" s="8">
        <v>3.240487</v>
      </c>
      <c r="BR5" s="8">
        <v>3.535202</v>
      </c>
      <c r="BS5" s="8">
        <v>3.503875</v>
      </c>
      <c r="BT5" s="8">
        <v>3.642223</v>
      </c>
      <c r="BU5" s="8">
        <v>4.045739</v>
      </c>
      <c r="BV5" s="8">
        <v>0.0</v>
      </c>
      <c r="BW5" s="8">
        <v>0.0</v>
      </c>
      <c r="BX5" s="8">
        <v>0.0</v>
      </c>
      <c r="BY5" s="8">
        <v>0.090909</v>
      </c>
      <c r="BZ5" s="8">
        <v>0.167832</v>
      </c>
      <c r="CA5" s="8">
        <v>0.483818</v>
      </c>
      <c r="CB5" s="8">
        <v>0.0</v>
      </c>
      <c r="CC5" s="8">
        <v>0.0</v>
      </c>
      <c r="CD5" s="8">
        <v>0.0</v>
      </c>
      <c r="CE5" s="8">
        <v>0.090909</v>
      </c>
      <c r="CF5" s="8">
        <v>0.167832</v>
      </c>
      <c r="CG5" s="8">
        <v>0.483818</v>
      </c>
      <c r="CH5" s="9">
        <v>1.0</v>
      </c>
      <c r="CI5" s="9">
        <v>2.0</v>
      </c>
      <c r="CJ5" s="8">
        <v>3.0</v>
      </c>
      <c r="CK5" s="9">
        <v>1.0</v>
      </c>
      <c r="CL5" s="9">
        <v>2.0</v>
      </c>
      <c r="CM5" s="8">
        <v>3.0</v>
      </c>
      <c r="CN5" s="8">
        <v>2.833333</v>
      </c>
      <c r="CO5" s="8">
        <v>2.690476</v>
      </c>
      <c r="CP5" s="8">
        <v>2.171405</v>
      </c>
      <c r="CQ5" s="8">
        <v>0.166667</v>
      </c>
      <c r="CR5" s="8">
        <v>0.309524</v>
      </c>
      <c r="CS5" s="8">
        <v>0.828595</v>
      </c>
      <c r="CT5" s="8">
        <v>0.2</v>
      </c>
      <c r="CU5" s="8">
        <v>0.366667</v>
      </c>
      <c r="CV5" s="8">
        <v>1.166667</v>
      </c>
    </row>
    <row r="6">
      <c r="A6" s="10" t="s">
        <v>122</v>
      </c>
      <c r="B6" s="8">
        <v>1.452189</v>
      </c>
      <c r="C6" s="8">
        <v>1.655445</v>
      </c>
      <c r="D6" s="8">
        <v>1.460444</v>
      </c>
      <c r="E6" s="8">
        <v>1.756223</v>
      </c>
      <c r="F6" s="8">
        <v>2.066595</v>
      </c>
      <c r="G6" s="8">
        <v>1.305388</v>
      </c>
      <c r="H6" s="8">
        <v>0.651</v>
      </c>
      <c r="I6" s="8">
        <v>0.922</v>
      </c>
      <c r="J6" s="8">
        <v>0.852</v>
      </c>
      <c r="K6" s="8">
        <v>0.257</v>
      </c>
      <c r="L6" s="8">
        <v>0.347</v>
      </c>
      <c r="M6" s="8">
        <v>0.329</v>
      </c>
      <c r="N6" s="8">
        <v>10.309</v>
      </c>
      <c r="O6" s="8">
        <v>13.783</v>
      </c>
      <c r="P6" s="8">
        <v>5.914</v>
      </c>
      <c r="Q6" s="8">
        <v>96.016</v>
      </c>
      <c r="R6" s="8">
        <v>106.551</v>
      </c>
      <c r="S6" s="8">
        <v>95.081</v>
      </c>
      <c r="T6" s="8">
        <v>202.0</v>
      </c>
      <c r="U6" s="8">
        <v>196.0</v>
      </c>
      <c r="V6" s="8">
        <v>198.0</v>
      </c>
      <c r="W6" s="8">
        <v>202.0</v>
      </c>
      <c r="X6" s="8">
        <v>196.0</v>
      </c>
      <c r="Y6" s="8">
        <v>198.0</v>
      </c>
      <c r="Z6" s="8">
        <v>11.0</v>
      </c>
      <c r="AA6" s="8">
        <v>8.0</v>
      </c>
      <c r="AB6" s="8">
        <v>9.0</v>
      </c>
      <c r="AC6" s="8">
        <v>180.0</v>
      </c>
      <c r="AD6" s="8">
        <v>180.0</v>
      </c>
      <c r="AE6" s="8">
        <v>180.0</v>
      </c>
      <c r="AF6" s="8">
        <v>11.0</v>
      </c>
      <c r="AG6" s="8">
        <v>8.0</v>
      </c>
      <c r="AH6" s="8">
        <v>9.0</v>
      </c>
      <c r="AI6" s="8">
        <v>0.0</v>
      </c>
      <c r="AJ6" s="8">
        <v>0.0</v>
      </c>
      <c r="AK6" s="8">
        <v>0.0</v>
      </c>
      <c r="AL6" s="8">
        <v>24.0</v>
      </c>
      <c r="AM6" s="8">
        <v>32.0</v>
      </c>
      <c r="AN6" s="8">
        <v>24.0</v>
      </c>
      <c r="AO6" s="8">
        <v>226.0</v>
      </c>
      <c r="AP6" s="8">
        <v>228.0</v>
      </c>
      <c r="AQ6" s="8">
        <v>222.0</v>
      </c>
      <c r="AR6" s="8">
        <v>191.0</v>
      </c>
      <c r="AS6" s="8">
        <v>188.0</v>
      </c>
      <c r="AT6" s="8">
        <v>189.0</v>
      </c>
      <c r="AU6" s="8">
        <v>1.180931</v>
      </c>
      <c r="AV6" s="8">
        <v>1.045118</v>
      </c>
      <c r="AW6" s="8">
        <v>1.182579</v>
      </c>
      <c r="AX6" s="8">
        <v>70.85588</v>
      </c>
      <c r="AY6" s="8">
        <v>62.70708</v>
      </c>
      <c r="AZ6" s="8">
        <v>70.95475</v>
      </c>
      <c r="BA6" s="8">
        <v>1.180931</v>
      </c>
      <c r="BB6" s="8">
        <v>1.045118</v>
      </c>
      <c r="BC6" s="8">
        <v>1.182579</v>
      </c>
      <c r="BD6" s="8">
        <v>70.85588</v>
      </c>
      <c r="BE6" s="8">
        <v>62.70708</v>
      </c>
      <c r="BF6" s="8">
        <v>70.95475</v>
      </c>
      <c r="BG6" s="8">
        <v>5.904657</v>
      </c>
      <c r="BH6" s="8">
        <v>5.22559</v>
      </c>
      <c r="BI6" s="8">
        <v>5.912896</v>
      </c>
      <c r="BJ6" s="8">
        <v>6.241277</v>
      </c>
      <c r="BK6" s="8">
        <v>5.446532</v>
      </c>
      <c r="BL6" s="8">
        <v>6.192659</v>
      </c>
      <c r="BM6" s="8">
        <v>6.996265</v>
      </c>
      <c r="BN6" s="8">
        <v>6.34607</v>
      </c>
      <c r="BO6" s="8">
        <v>6.956473</v>
      </c>
      <c r="BP6" s="8">
        <v>3.167832</v>
      </c>
      <c r="BQ6" s="8">
        <v>3.126512</v>
      </c>
      <c r="BR6" s="8">
        <v>3.142377</v>
      </c>
      <c r="BS6" s="8">
        <v>3.545455</v>
      </c>
      <c r="BT6" s="8">
        <v>3.636157</v>
      </c>
      <c r="BU6" s="8">
        <v>3.523393</v>
      </c>
      <c r="BV6" s="8">
        <v>0.0</v>
      </c>
      <c r="BW6" s="8">
        <v>0.0</v>
      </c>
      <c r="BX6" s="8">
        <v>0.0</v>
      </c>
      <c r="BY6" s="8">
        <v>0.167832</v>
      </c>
      <c r="BZ6" s="8">
        <v>0.126512</v>
      </c>
      <c r="CA6" s="8">
        <v>0.142377</v>
      </c>
      <c r="CB6" s="8">
        <v>0.0</v>
      </c>
      <c r="CC6" s="8">
        <v>0.0</v>
      </c>
      <c r="CD6" s="8">
        <v>0.0</v>
      </c>
      <c r="CE6" s="8">
        <v>0.167832</v>
      </c>
      <c r="CF6" s="8">
        <v>0.126512</v>
      </c>
      <c r="CG6" s="8">
        <v>0.142377</v>
      </c>
      <c r="CH6" s="9">
        <v>2.0</v>
      </c>
      <c r="CI6" s="8">
        <v>3.0</v>
      </c>
      <c r="CJ6" s="8">
        <v>3.0</v>
      </c>
      <c r="CK6" s="9">
        <v>2.0</v>
      </c>
      <c r="CL6" s="8">
        <v>3.0</v>
      </c>
      <c r="CM6" s="8">
        <v>3.0</v>
      </c>
      <c r="CN6" s="8">
        <v>2.690476</v>
      </c>
      <c r="CO6" s="8">
        <v>2.759186</v>
      </c>
      <c r="CP6" s="8">
        <v>2.728944</v>
      </c>
      <c r="CQ6" s="8">
        <v>0.309524</v>
      </c>
      <c r="CR6" s="8">
        <v>0.240814</v>
      </c>
      <c r="CS6" s="8">
        <v>0.271056</v>
      </c>
      <c r="CT6" s="8">
        <v>0.366667</v>
      </c>
      <c r="CU6" s="8">
        <v>0.266667</v>
      </c>
      <c r="CV6" s="8">
        <v>0.3</v>
      </c>
    </row>
    <row r="7">
      <c r="A7" s="10" t="s">
        <v>123</v>
      </c>
      <c r="B7" s="8">
        <v>1.833057</v>
      </c>
      <c r="C7" s="8">
        <v>1.896472</v>
      </c>
      <c r="D7" s="8">
        <v>1.86919</v>
      </c>
      <c r="E7" s="8">
        <v>2.62595</v>
      </c>
      <c r="F7" s="8">
        <v>2.355113</v>
      </c>
      <c r="G7" s="8">
        <v>2.086873</v>
      </c>
      <c r="H7" s="8">
        <v>0.795</v>
      </c>
      <c r="I7" s="8">
        <v>0.96</v>
      </c>
      <c r="J7" s="8">
        <v>0.996</v>
      </c>
      <c r="K7" s="8">
        <v>0.16</v>
      </c>
      <c r="L7" s="8">
        <v>0.23</v>
      </c>
      <c r="M7" s="8">
        <v>0.185</v>
      </c>
      <c r="N7" s="8">
        <v>14.398</v>
      </c>
      <c r="O7" s="8">
        <v>12.71</v>
      </c>
      <c r="P7" s="8">
        <v>9.43</v>
      </c>
      <c r="Q7" s="8">
        <v>115.34</v>
      </c>
      <c r="R7" s="8">
        <v>121.611</v>
      </c>
      <c r="S7" s="8">
        <v>121.183</v>
      </c>
      <c r="T7" s="8">
        <v>192.0</v>
      </c>
      <c r="U7" s="8">
        <v>194.0</v>
      </c>
      <c r="V7" s="8">
        <v>198.0</v>
      </c>
      <c r="W7" s="8">
        <v>192.0</v>
      </c>
      <c r="X7" s="8">
        <v>211.0</v>
      </c>
      <c r="Y7" s="8">
        <v>198.0</v>
      </c>
      <c r="Z7" s="8">
        <v>6.0</v>
      </c>
      <c r="AA7" s="8">
        <v>13.0</v>
      </c>
      <c r="AB7" s="8">
        <v>9.0</v>
      </c>
      <c r="AC7" s="8">
        <v>180.0</v>
      </c>
      <c r="AD7" s="8">
        <v>180.0</v>
      </c>
      <c r="AE7" s="8">
        <v>180.0</v>
      </c>
      <c r="AF7" s="8">
        <v>6.0</v>
      </c>
      <c r="AG7" s="8">
        <v>13.0</v>
      </c>
      <c r="AH7" s="8">
        <v>9.0</v>
      </c>
      <c r="AI7" s="8">
        <v>0.0</v>
      </c>
      <c r="AJ7" s="8">
        <v>5.0</v>
      </c>
      <c r="AK7" s="8">
        <v>0.0</v>
      </c>
      <c r="AL7" s="8">
        <v>25.0</v>
      </c>
      <c r="AM7" s="8">
        <v>25.0</v>
      </c>
      <c r="AN7" s="8">
        <v>25.0</v>
      </c>
      <c r="AO7" s="8">
        <v>217.0</v>
      </c>
      <c r="AP7" s="8">
        <v>236.0</v>
      </c>
      <c r="AQ7" s="8">
        <v>223.0</v>
      </c>
      <c r="AR7" s="8">
        <v>186.0</v>
      </c>
      <c r="AS7" s="8">
        <v>181.0</v>
      </c>
      <c r="AT7" s="8">
        <v>189.0</v>
      </c>
      <c r="AU7" s="8">
        <v>0.952305</v>
      </c>
      <c r="AV7" s="8">
        <v>0.897921</v>
      </c>
      <c r="AW7" s="8">
        <v>0.927568</v>
      </c>
      <c r="AX7" s="8">
        <v>57.13831</v>
      </c>
      <c r="AY7" s="8">
        <v>53.87524</v>
      </c>
      <c r="AZ7" s="8">
        <v>55.65407</v>
      </c>
      <c r="BA7" s="8">
        <v>0.952305</v>
      </c>
      <c r="BB7" s="8">
        <v>0.872654</v>
      </c>
      <c r="BC7" s="8">
        <v>0.927568</v>
      </c>
      <c r="BD7" s="8">
        <v>57.13831</v>
      </c>
      <c r="BE7" s="8">
        <v>52.35924</v>
      </c>
      <c r="BF7" s="8">
        <v>55.65407</v>
      </c>
      <c r="BG7" s="8">
        <v>4.761525</v>
      </c>
      <c r="BH7" s="8">
        <v>4.489603</v>
      </c>
      <c r="BI7" s="8">
        <v>4.637839</v>
      </c>
      <c r="BJ7" s="8">
        <v>4.91586</v>
      </c>
      <c r="BK7" s="8">
        <v>5.268797</v>
      </c>
      <c r="BL7" s="8">
        <v>4.866658</v>
      </c>
      <c r="BM7" s="8">
        <v>5.565979</v>
      </c>
      <c r="BN7" s="8">
        <v>5.901458</v>
      </c>
      <c r="BO7" s="8">
        <v>5.489919</v>
      </c>
      <c r="BP7" s="8">
        <v>3.095287</v>
      </c>
      <c r="BQ7" s="8">
        <v>3.506294</v>
      </c>
      <c r="BR7" s="8">
        <v>3.142377</v>
      </c>
      <c r="BS7" s="8">
        <v>3.498207</v>
      </c>
      <c r="BT7" s="8">
        <v>3.921692</v>
      </c>
      <c r="BU7" s="8">
        <v>3.539267</v>
      </c>
      <c r="BV7" s="8">
        <v>0.0</v>
      </c>
      <c r="BW7" s="8">
        <v>0.08306</v>
      </c>
      <c r="BX7" s="8">
        <v>0.0</v>
      </c>
      <c r="BY7" s="8">
        <v>0.095287</v>
      </c>
      <c r="BZ7" s="8">
        <v>0.195744</v>
      </c>
      <c r="CA7" s="8">
        <v>0.142377</v>
      </c>
      <c r="CB7" s="8">
        <v>0.0</v>
      </c>
      <c r="CC7" s="8">
        <v>0.075312</v>
      </c>
      <c r="CD7" s="8">
        <v>0.0</v>
      </c>
      <c r="CE7" s="8">
        <v>0.095287</v>
      </c>
      <c r="CF7" s="8">
        <v>0.271056</v>
      </c>
      <c r="CG7" s="8">
        <v>0.142377</v>
      </c>
      <c r="CH7" s="8">
        <v>3.0</v>
      </c>
      <c r="CI7" s="8">
        <v>3.0</v>
      </c>
      <c r="CJ7" s="8">
        <v>3.0</v>
      </c>
      <c r="CK7" s="8">
        <v>3.0</v>
      </c>
      <c r="CL7" s="8">
        <v>2.208333</v>
      </c>
      <c r="CM7" s="8">
        <v>3.0</v>
      </c>
      <c r="CN7" s="8">
        <v>2.817837</v>
      </c>
      <c r="CO7" s="8">
        <v>2.564706</v>
      </c>
      <c r="CP7" s="8">
        <v>2.728944</v>
      </c>
      <c r="CQ7" s="8">
        <v>0.182163</v>
      </c>
      <c r="CR7" s="8">
        <v>0.435294</v>
      </c>
      <c r="CS7" s="8">
        <v>0.271056</v>
      </c>
      <c r="CT7" s="8">
        <v>0.2</v>
      </c>
      <c r="CU7" s="8">
        <v>0.433333</v>
      </c>
      <c r="CV7" s="8">
        <v>0.3</v>
      </c>
    </row>
    <row r="8">
      <c r="A8" s="10" t="s">
        <v>124</v>
      </c>
      <c r="B8" s="8">
        <v>1.368701</v>
      </c>
      <c r="C8" s="8">
        <v>1.274742</v>
      </c>
      <c r="D8" s="8">
        <v>1.424377</v>
      </c>
      <c r="E8" s="8">
        <v>1.588543</v>
      </c>
      <c r="F8" s="8">
        <v>1.776495</v>
      </c>
      <c r="G8" s="8">
        <v>1.90506</v>
      </c>
      <c r="H8" s="8">
        <v>0.815</v>
      </c>
      <c r="I8" s="8">
        <v>0.737</v>
      </c>
      <c r="J8" s="8">
        <v>0.756</v>
      </c>
      <c r="K8" s="8">
        <v>0.225</v>
      </c>
      <c r="L8" s="8">
        <v>0.23</v>
      </c>
      <c r="M8" s="8">
        <v>0.186</v>
      </c>
      <c r="N8" s="8">
        <v>9.733</v>
      </c>
      <c r="O8" s="8">
        <v>11.58</v>
      </c>
      <c r="P8" s="8">
        <v>13.213</v>
      </c>
      <c r="Q8" s="8">
        <v>91.984</v>
      </c>
      <c r="R8" s="8">
        <v>88.038</v>
      </c>
      <c r="S8" s="8">
        <v>104.51</v>
      </c>
      <c r="T8" s="8">
        <v>204.0</v>
      </c>
      <c r="U8" s="8">
        <v>210.0</v>
      </c>
      <c r="V8" s="8">
        <v>222.0</v>
      </c>
      <c r="W8" s="8">
        <v>204.0</v>
      </c>
      <c r="X8" s="8">
        <v>210.0</v>
      </c>
      <c r="Y8" s="8">
        <v>222.0</v>
      </c>
      <c r="Z8" s="8">
        <v>12.0</v>
      </c>
      <c r="AA8" s="8">
        <v>15.0</v>
      </c>
      <c r="AB8" s="8">
        <v>21.0</v>
      </c>
      <c r="AC8" s="8">
        <v>180.0</v>
      </c>
      <c r="AD8" s="8">
        <v>180.0</v>
      </c>
      <c r="AE8" s="8">
        <v>180.0</v>
      </c>
      <c r="AF8" s="8">
        <v>12.0</v>
      </c>
      <c r="AG8" s="8">
        <v>15.0</v>
      </c>
      <c r="AH8" s="8">
        <v>21.0</v>
      </c>
      <c r="AI8" s="8">
        <v>0.0</v>
      </c>
      <c r="AJ8" s="8">
        <v>0.0</v>
      </c>
      <c r="AK8" s="8">
        <v>0.0</v>
      </c>
      <c r="AL8" s="8">
        <v>21.0</v>
      </c>
      <c r="AM8" s="8">
        <v>25.0</v>
      </c>
      <c r="AN8" s="8">
        <v>26.0</v>
      </c>
      <c r="AO8" s="8">
        <v>225.0</v>
      </c>
      <c r="AP8" s="8">
        <v>235.0</v>
      </c>
      <c r="AQ8" s="8">
        <v>248.0</v>
      </c>
      <c r="AR8" s="8">
        <v>192.0</v>
      </c>
      <c r="AS8" s="8">
        <v>195.0</v>
      </c>
      <c r="AT8" s="8">
        <v>201.0</v>
      </c>
      <c r="AU8" s="8">
        <v>1.2446</v>
      </c>
      <c r="AV8" s="8">
        <v>1.340642</v>
      </c>
      <c r="AW8" s="8">
        <v>1.156366</v>
      </c>
      <c r="AX8" s="8">
        <v>74.67603</v>
      </c>
      <c r="AY8" s="8">
        <v>80.43853</v>
      </c>
      <c r="AZ8" s="8">
        <v>69.38196</v>
      </c>
      <c r="BA8" s="8">
        <v>1.2446</v>
      </c>
      <c r="BB8" s="8">
        <v>1.340642</v>
      </c>
      <c r="BC8" s="8">
        <v>1.156366</v>
      </c>
      <c r="BD8" s="8">
        <v>74.67603</v>
      </c>
      <c r="BE8" s="8">
        <v>80.43853</v>
      </c>
      <c r="BF8" s="8">
        <v>69.38196</v>
      </c>
      <c r="BG8" s="8">
        <v>6.223002</v>
      </c>
      <c r="BH8" s="8">
        <v>6.703211</v>
      </c>
      <c r="BI8" s="8">
        <v>5.78183</v>
      </c>
      <c r="BJ8" s="8">
        <v>6.594298</v>
      </c>
      <c r="BK8" s="8">
        <v>7.203893</v>
      </c>
      <c r="BL8" s="8">
        <v>6.368675</v>
      </c>
      <c r="BM8" s="8">
        <v>7.296889</v>
      </c>
      <c r="BN8" s="8">
        <v>8.083553</v>
      </c>
      <c r="BO8" s="8">
        <v>7.123879</v>
      </c>
      <c r="BP8" s="8">
        <v>3.184226</v>
      </c>
      <c r="BQ8" s="8">
        <v>3.225349</v>
      </c>
      <c r="BR8" s="8">
        <v>3.310582</v>
      </c>
      <c r="BS8" s="8">
        <v>3.514441</v>
      </c>
      <c r="BT8" s="8">
        <v>3.610228</v>
      </c>
      <c r="BU8" s="8">
        <v>3.698156</v>
      </c>
      <c r="BV8" s="8">
        <v>0.0</v>
      </c>
      <c r="BW8" s="8">
        <v>0.0</v>
      </c>
      <c r="BX8" s="8">
        <v>0.0</v>
      </c>
      <c r="BY8" s="8">
        <v>0.184226</v>
      </c>
      <c r="BZ8" s="8">
        <v>0.225349</v>
      </c>
      <c r="CA8" s="8">
        <v>0.310582</v>
      </c>
      <c r="CB8" s="8">
        <v>0.0</v>
      </c>
      <c r="CC8" s="8">
        <v>0.0</v>
      </c>
      <c r="CD8" s="8">
        <v>0.0</v>
      </c>
      <c r="CE8" s="8">
        <v>0.184226</v>
      </c>
      <c r="CF8" s="8">
        <v>0.225349</v>
      </c>
      <c r="CG8" s="8">
        <v>0.310582</v>
      </c>
      <c r="CH8" s="8">
        <v>3.0</v>
      </c>
      <c r="CI8" s="8">
        <v>3.0</v>
      </c>
      <c r="CJ8" s="8">
        <v>3.0</v>
      </c>
      <c r="CK8" s="8">
        <v>3.0</v>
      </c>
      <c r="CL8" s="8">
        <v>3.0</v>
      </c>
      <c r="CM8" s="8">
        <v>3.0</v>
      </c>
      <c r="CN8" s="8">
        <v>2.658218</v>
      </c>
      <c r="CO8" s="8">
        <v>2.589364</v>
      </c>
      <c r="CP8" s="8">
        <v>2.441057</v>
      </c>
      <c r="CQ8" s="8">
        <v>0.341782</v>
      </c>
      <c r="CR8" s="8">
        <v>0.410636</v>
      </c>
      <c r="CS8" s="8">
        <v>0.558943</v>
      </c>
      <c r="CT8" s="8">
        <v>0.4</v>
      </c>
      <c r="CU8" s="8">
        <v>0.5</v>
      </c>
      <c r="CV8" s="8">
        <v>0.7</v>
      </c>
    </row>
    <row r="9">
      <c r="A9" s="10" t="s">
        <v>125</v>
      </c>
      <c r="B9" s="8">
        <v>1.596084</v>
      </c>
      <c r="C9" s="8">
        <v>1.496599</v>
      </c>
      <c r="D9" s="8">
        <v>1.626919</v>
      </c>
      <c r="E9" s="8">
        <v>1.97421</v>
      </c>
      <c r="F9" s="8">
        <v>2.033366</v>
      </c>
      <c r="G9" s="8">
        <v>1.883537</v>
      </c>
      <c r="H9" s="8">
        <v>0.8075</v>
      </c>
      <c r="I9" s="8">
        <v>0.8185</v>
      </c>
      <c r="J9" s="8">
        <v>0.8985</v>
      </c>
      <c r="K9" s="8">
        <v>0.175</v>
      </c>
      <c r="L9" s="8">
        <v>0.184</v>
      </c>
      <c r="M9" s="8">
        <v>0.199</v>
      </c>
      <c r="N9" s="8">
        <v>11.47</v>
      </c>
      <c r="O9" s="8">
        <v>12.793</v>
      </c>
      <c r="P9" s="8">
        <v>11.774</v>
      </c>
      <c r="Q9" s="8">
        <v>98.929</v>
      </c>
      <c r="R9" s="8">
        <v>101.84</v>
      </c>
      <c r="S9" s="8">
        <v>125.667</v>
      </c>
      <c r="T9" s="8">
        <v>189.0</v>
      </c>
      <c r="U9" s="8">
        <v>205.0</v>
      </c>
      <c r="V9" s="8">
        <v>236.0</v>
      </c>
      <c r="W9" s="8">
        <v>195.0</v>
      </c>
      <c r="X9" s="8">
        <v>207.0</v>
      </c>
      <c r="Y9" s="8">
        <v>245.0</v>
      </c>
      <c r="Z9" s="8">
        <v>6.0</v>
      </c>
      <c r="AA9" s="8">
        <v>13.0</v>
      </c>
      <c r="AB9" s="8">
        <v>27.0</v>
      </c>
      <c r="AC9" s="8">
        <v>180.0</v>
      </c>
      <c r="AD9" s="8">
        <v>180.0</v>
      </c>
      <c r="AE9" s="8">
        <v>180.0</v>
      </c>
      <c r="AF9" s="8">
        <v>6.0</v>
      </c>
      <c r="AG9" s="8">
        <v>13.0</v>
      </c>
      <c r="AH9" s="8">
        <v>27.0</v>
      </c>
      <c r="AI9" s="8">
        <v>3.0</v>
      </c>
      <c r="AJ9" s="8">
        <v>1.0</v>
      </c>
      <c r="AK9" s="8">
        <v>11.0</v>
      </c>
      <c r="AL9" s="8">
        <v>26.0</v>
      </c>
      <c r="AM9" s="8">
        <v>28.0</v>
      </c>
      <c r="AN9" s="8">
        <v>41.0</v>
      </c>
      <c r="AO9" s="8">
        <v>221.0</v>
      </c>
      <c r="AP9" s="8">
        <v>235.0</v>
      </c>
      <c r="AQ9" s="8">
        <v>286.0</v>
      </c>
      <c r="AR9" s="8">
        <v>183.0</v>
      </c>
      <c r="AS9" s="8">
        <v>192.0</v>
      </c>
      <c r="AT9" s="8">
        <v>209.0</v>
      </c>
      <c r="AU9" s="8">
        <v>1.09187</v>
      </c>
      <c r="AV9" s="8">
        <v>1.151122</v>
      </c>
      <c r="AW9" s="8">
        <v>0.989887</v>
      </c>
      <c r="AX9" s="8">
        <v>65.51217</v>
      </c>
      <c r="AY9" s="8">
        <v>69.06734</v>
      </c>
      <c r="AZ9" s="8">
        <v>59.39324</v>
      </c>
      <c r="BA9" s="8">
        <v>1.075264</v>
      </c>
      <c r="BB9" s="8">
        <v>1.144875</v>
      </c>
      <c r="BC9" s="8">
        <v>0.936481</v>
      </c>
      <c r="BD9" s="8">
        <v>64.51586</v>
      </c>
      <c r="BE9" s="8">
        <v>68.69249</v>
      </c>
      <c r="BF9" s="8">
        <v>56.18884</v>
      </c>
      <c r="BG9" s="8">
        <v>5.459348</v>
      </c>
      <c r="BH9" s="8">
        <v>5.755612</v>
      </c>
      <c r="BI9" s="8">
        <v>4.949437</v>
      </c>
      <c r="BJ9" s="8">
        <v>5.828341</v>
      </c>
      <c r="BK9" s="8">
        <v>6.163991</v>
      </c>
      <c r="BL9" s="8">
        <v>5.805075</v>
      </c>
      <c r="BM9" s="8">
        <v>6.617621</v>
      </c>
      <c r="BN9" s="8">
        <v>7.017278</v>
      </c>
      <c r="BO9" s="8">
        <v>6.78456</v>
      </c>
      <c r="BP9" s="8">
        <v>3.198652</v>
      </c>
      <c r="BQ9" s="8">
        <v>3.228267</v>
      </c>
      <c r="BR9" s="8">
        <v>3.509439</v>
      </c>
      <c r="BS9" s="8">
        <v>3.62496</v>
      </c>
      <c r="BT9" s="8">
        <v>3.665896</v>
      </c>
      <c r="BU9" s="8">
        <v>4.092272</v>
      </c>
      <c r="BV9" s="8">
        <v>0.05</v>
      </c>
      <c r="BW9" s="8">
        <v>0.016393</v>
      </c>
      <c r="BX9" s="8">
        <v>0.161685</v>
      </c>
      <c r="BY9" s="8">
        <v>0.094106</v>
      </c>
      <c r="BZ9" s="8">
        <v>0.194439</v>
      </c>
      <c r="CA9" s="8">
        <v>0.365153</v>
      </c>
      <c r="CB9" s="8">
        <v>0.045455</v>
      </c>
      <c r="CC9" s="8">
        <v>0.015873</v>
      </c>
      <c r="CD9" s="8">
        <v>0.149851</v>
      </c>
      <c r="CE9" s="8">
        <v>0.139561</v>
      </c>
      <c r="CF9" s="8">
        <v>0.210312</v>
      </c>
      <c r="CG9" s="8">
        <v>0.515004</v>
      </c>
      <c r="CH9" s="8">
        <v>3.0</v>
      </c>
      <c r="CI9" s="8">
        <v>3.0</v>
      </c>
      <c r="CJ9" s="8">
        <v>3.0</v>
      </c>
      <c r="CK9" s="8">
        <v>2.5</v>
      </c>
      <c r="CL9" s="8">
        <v>2.666667</v>
      </c>
      <c r="CM9" s="8">
        <v>2.114286</v>
      </c>
      <c r="CN9" s="8">
        <v>2.774807</v>
      </c>
      <c r="CO9" s="8">
        <v>2.629808</v>
      </c>
      <c r="CP9" s="8">
        <v>2.226248</v>
      </c>
      <c r="CQ9" s="8">
        <v>0.225193</v>
      </c>
      <c r="CR9" s="8">
        <v>0.370192</v>
      </c>
      <c r="CS9" s="8">
        <v>0.773752</v>
      </c>
      <c r="CT9" s="8">
        <v>0.2</v>
      </c>
      <c r="CU9" s="8">
        <v>0.433333</v>
      </c>
      <c r="CV9" s="8">
        <v>0.9</v>
      </c>
    </row>
    <row r="10">
      <c r="A10" s="10" t="s">
        <v>126</v>
      </c>
      <c r="B10" s="8">
        <v>1.370831</v>
      </c>
      <c r="C10" s="8">
        <v>1.376336</v>
      </c>
      <c r="D10" s="8">
        <v>1.442215</v>
      </c>
      <c r="E10" s="8">
        <v>1.987623</v>
      </c>
      <c r="F10" s="8">
        <v>1.86369</v>
      </c>
      <c r="G10" s="8">
        <v>2.443848</v>
      </c>
      <c r="H10" s="8">
        <v>0.635</v>
      </c>
      <c r="I10" s="8">
        <v>0.697</v>
      </c>
      <c r="J10" s="8">
        <v>0.645</v>
      </c>
      <c r="K10" s="8">
        <v>0.22</v>
      </c>
      <c r="L10" s="8">
        <v>0.231</v>
      </c>
      <c r="M10" s="8">
        <v>0.217</v>
      </c>
      <c r="N10" s="8">
        <v>12.515</v>
      </c>
      <c r="O10" s="8">
        <v>11.769</v>
      </c>
      <c r="P10" s="8">
        <v>17.397</v>
      </c>
      <c r="Q10" s="8">
        <v>112.647</v>
      </c>
      <c r="R10" s="8">
        <v>94.708</v>
      </c>
      <c r="S10" s="8">
        <v>117.044</v>
      </c>
      <c r="T10" s="8">
        <v>256.0</v>
      </c>
      <c r="U10" s="8">
        <v>211.0</v>
      </c>
      <c r="V10" s="8">
        <v>247.0</v>
      </c>
      <c r="W10" s="8">
        <v>256.0</v>
      </c>
      <c r="X10" s="8">
        <v>227.0</v>
      </c>
      <c r="Y10" s="8">
        <v>250.0</v>
      </c>
      <c r="Z10" s="8">
        <v>38.0</v>
      </c>
      <c r="AA10" s="8">
        <v>18.0</v>
      </c>
      <c r="AB10" s="8">
        <v>35.0</v>
      </c>
      <c r="AC10" s="8">
        <v>180.0</v>
      </c>
      <c r="AD10" s="8">
        <v>180.0</v>
      </c>
      <c r="AE10" s="8">
        <v>180.0</v>
      </c>
      <c r="AF10" s="8">
        <v>38.0</v>
      </c>
      <c r="AG10" s="8">
        <v>18.0</v>
      </c>
      <c r="AH10" s="8">
        <v>35.0</v>
      </c>
      <c r="AI10" s="8">
        <v>0.0</v>
      </c>
      <c r="AJ10" s="8">
        <v>11.0</v>
      </c>
      <c r="AK10" s="8">
        <v>0.0</v>
      </c>
      <c r="AL10" s="8">
        <v>35.0</v>
      </c>
      <c r="AM10" s="8">
        <v>25.0</v>
      </c>
      <c r="AN10" s="8">
        <v>25.0</v>
      </c>
      <c r="AO10" s="8">
        <v>291.0</v>
      </c>
      <c r="AP10" s="8">
        <v>252.0</v>
      </c>
      <c r="AQ10" s="8">
        <v>275.0</v>
      </c>
      <c r="AR10" s="8">
        <v>218.0</v>
      </c>
      <c r="AS10" s="8">
        <v>193.0</v>
      </c>
      <c r="AT10" s="8">
        <v>212.0</v>
      </c>
      <c r="AU10" s="8">
        <v>1.147033</v>
      </c>
      <c r="AV10" s="8">
        <v>1.205141</v>
      </c>
      <c r="AW10" s="8">
        <v>1.075083</v>
      </c>
      <c r="AX10" s="8">
        <v>68.82196</v>
      </c>
      <c r="AY10" s="8">
        <v>72.30847</v>
      </c>
      <c r="AZ10" s="8">
        <v>64.50497</v>
      </c>
      <c r="BA10" s="8">
        <v>1.147033</v>
      </c>
      <c r="BB10" s="8">
        <v>1.147851</v>
      </c>
      <c r="BC10" s="8">
        <v>1.075083</v>
      </c>
      <c r="BD10" s="8">
        <v>68.82196</v>
      </c>
      <c r="BE10" s="8">
        <v>68.87106</v>
      </c>
      <c r="BF10" s="8">
        <v>64.50497</v>
      </c>
      <c r="BG10" s="8">
        <v>5.735164</v>
      </c>
      <c r="BH10" s="8">
        <v>6.025706</v>
      </c>
      <c r="BI10" s="8">
        <v>5.375414</v>
      </c>
      <c r="BJ10" s="8">
        <v>6.736243</v>
      </c>
      <c r="BK10" s="8">
        <v>7.052797</v>
      </c>
      <c r="BL10" s="8">
        <v>6.321378</v>
      </c>
      <c r="BM10" s="8">
        <v>7.658123</v>
      </c>
      <c r="BN10" s="8">
        <v>7.851071</v>
      </c>
      <c r="BO10" s="8">
        <v>6.966892</v>
      </c>
      <c r="BP10" s="8">
        <v>3.497619</v>
      </c>
      <c r="BQ10" s="8">
        <v>3.504762</v>
      </c>
      <c r="BR10" s="8">
        <v>3.526386</v>
      </c>
      <c r="BS10" s="8">
        <v>3.985556</v>
      </c>
      <c r="BT10" s="8">
        <v>3.895238</v>
      </c>
      <c r="BU10" s="8">
        <v>3.880859</v>
      </c>
      <c r="BV10" s="8">
        <v>0.0</v>
      </c>
      <c r="BW10" s="8">
        <v>0.161905</v>
      </c>
      <c r="BX10" s="8">
        <v>0.0</v>
      </c>
      <c r="BY10" s="8">
        <v>0.497619</v>
      </c>
      <c r="BZ10" s="8">
        <v>0.236957</v>
      </c>
      <c r="CA10" s="8">
        <v>0.476639</v>
      </c>
      <c r="CB10" s="8">
        <v>0.0</v>
      </c>
      <c r="CC10" s="8">
        <v>0.143478</v>
      </c>
      <c r="CD10" s="8">
        <v>0.0</v>
      </c>
      <c r="CE10" s="8">
        <v>0.497619</v>
      </c>
      <c r="CF10" s="8">
        <v>0.380435</v>
      </c>
      <c r="CG10" s="8">
        <v>0.476639</v>
      </c>
      <c r="CH10" s="8">
        <v>3.0</v>
      </c>
      <c r="CI10" s="9">
        <v>2.0</v>
      </c>
      <c r="CJ10" s="8">
        <v>3.0</v>
      </c>
      <c r="CK10" s="8">
        <v>3.0</v>
      </c>
      <c r="CL10" s="9">
        <v>1.27</v>
      </c>
      <c r="CM10" s="8">
        <v>3.0</v>
      </c>
      <c r="CN10" s="8">
        <v>2.175758</v>
      </c>
      <c r="CO10" s="8">
        <v>2.452174</v>
      </c>
      <c r="CP10" s="8">
        <v>2.191135</v>
      </c>
      <c r="CQ10" s="8">
        <v>0.824242</v>
      </c>
      <c r="CR10" s="8">
        <v>0.547826</v>
      </c>
      <c r="CS10" s="8">
        <v>0.808865</v>
      </c>
      <c r="CT10" s="8">
        <v>1.266667</v>
      </c>
      <c r="CU10" s="8">
        <v>0.6</v>
      </c>
      <c r="CV10" s="8">
        <v>1.166667</v>
      </c>
    </row>
    <row r="11">
      <c r="A11" s="2">
        <v>22.0</v>
      </c>
    </row>
    <row r="12">
      <c r="A12" s="2">
        <v>23.0</v>
      </c>
    </row>
    <row r="13">
      <c r="A13" s="2">
        <v>24.0</v>
      </c>
    </row>
    <row r="14">
      <c r="A14" s="2">
        <v>25.0</v>
      </c>
    </row>
    <row r="15">
      <c r="A15" s="2">
        <v>26.0</v>
      </c>
    </row>
    <row r="16">
      <c r="A16" s="2">
        <v>27.0</v>
      </c>
    </row>
    <row r="17">
      <c r="A17" s="2">
        <v>28.0</v>
      </c>
    </row>
    <row r="18">
      <c r="A18" s="2">
        <v>29.0</v>
      </c>
    </row>
    <row r="19">
      <c r="A19" s="2">
        <v>30.0</v>
      </c>
    </row>
    <row r="20">
      <c r="A20" s="2">
        <v>31.0</v>
      </c>
    </row>
    <row r="21">
      <c r="A21" s="2">
        <v>32.0</v>
      </c>
    </row>
    <row r="22">
      <c r="A22" s="2">
        <v>33.0</v>
      </c>
    </row>
    <row r="23">
      <c r="A23" s="2">
        <v>34.0</v>
      </c>
    </row>
    <row r="24">
      <c r="A24" s="2">
        <v>35.0</v>
      </c>
    </row>
    <row r="25">
      <c r="A25" s="2">
        <v>36.0</v>
      </c>
    </row>
    <row r="26">
      <c r="A26" s="2">
        <v>37.0</v>
      </c>
    </row>
    <row r="27">
      <c r="A27" s="2">
        <v>38.0</v>
      </c>
    </row>
    <row r="28">
      <c r="A28" s="2">
        <v>39.0</v>
      </c>
    </row>
    <row r="29">
      <c r="A29" s="2">
        <v>40.0</v>
      </c>
    </row>
    <row r="30">
      <c r="A30" s="2">
        <v>41.0</v>
      </c>
    </row>
    <row r="31">
      <c r="A31" s="2">
        <v>42.0</v>
      </c>
    </row>
    <row r="32">
      <c r="A32" s="2">
        <v>43.0</v>
      </c>
    </row>
    <row r="33">
      <c r="A33" s="2">
        <v>44.0</v>
      </c>
    </row>
    <row r="34">
      <c r="A34" s="2">
        <v>45.0</v>
      </c>
    </row>
    <row r="35">
      <c r="A35" s="2">
        <v>46.0</v>
      </c>
    </row>
    <row r="36">
      <c r="A36" s="2">
        <v>47.0</v>
      </c>
    </row>
    <row r="37">
      <c r="A37" s="2">
        <v>48.0</v>
      </c>
    </row>
    <row r="38">
      <c r="A38" s="2">
        <v>49.0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21.25"/>
  </cols>
  <sheetData>
    <row r="1">
      <c r="A1" s="12"/>
      <c r="B1" s="12"/>
      <c r="C1" s="13" t="s">
        <v>127</v>
      </c>
      <c r="L1" s="13"/>
      <c r="M1" s="14">
        <v>0.03</v>
      </c>
      <c r="V1" s="14"/>
      <c r="W1" s="14"/>
      <c r="X1" s="14">
        <v>0.09</v>
      </c>
      <c r="AG1" s="13"/>
      <c r="AH1" s="13"/>
    </row>
    <row r="2">
      <c r="A2" s="15">
        <v>1000.0</v>
      </c>
      <c r="B2" s="12"/>
      <c r="C2" s="12"/>
      <c r="D2" s="12"/>
      <c r="E2" s="12"/>
      <c r="F2" s="16"/>
      <c r="G2" s="12"/>
      <c r="H2" s="12"/>
      <c r="I2" s="12"/>
      <c r="J2" s="12"/>
      <c r="K2" s="12"/>
      <c r="L2" s="12"/>
      <c r="M2" s="16"/>
      <c r="N2" s="12"/>
      <c r="O2" s="12"/>
      <c r="P2" s="16"/>
      <c r="Q2" s="12"/>
      <c r="R2" s="12"/>
      <c r="S2" s="12"/>
      <c r="T2" s="12"/>
      <c r="U2" s="12"/>
      <c r="V2" s="12"/>
      <c r="W2" s="12"/>
      <c r="X2" s="16"/>
      <c r="Y2" s="12"/>
      <c r="Z2" s="12"/>
      <c r="AA2" s="16"/>
      <c r="AB2" s="12"/>
      <c r="AC2" s="12"/>
      <c r="AD2" s="12"/>
      <c r="AE2" s="12"/>
      <c r="AF2" s="12"/>
      <c r="AG2" s="12"/>
      <c r="AH2" s="12"/>
    </row>
    <row r="3">
      <c r="A3" s="12"/>
      <c r="B3" s="15" t="s">
        <v>128</v>
      </c>
      <c r="C3" s="12" t="s">
        <v>129</v>
      </c>
      <c r="D3" s="12" t="s">
        <v>130</v>
      </c>
      <c r="E3" s="12" t="s">
        <v>131</v>
      </c>
      <c r="F3" s="16" t="s">
        <v>132</v>
      </c>
      <c r="G3" s="12" t="s">
        <v>133</v>
      </c>
      <c r="H3" s="12" t="s">
        <v>134</v>
      </c>
      <c r="I3" s="12" t="s">
        <v>135</v>
      </c>
      <c r="J3" s="12" t="s">
        <v>136</v>
      </c>
      <c r="K3" s="12" t="s">
        <v>137</v>
      </c>
      <c r="L3" s="15" t="s">
        <v>138</v>
      </c>
      <c r="M3" s="16" t="s">
        <v>139</v>
      </c>
      <c r="N3" s="12" t="s">
        <v>140</v>
      </c>
      <c r="O3" s="12" t="s">
        <v>141</v>
      </c>
      <c r="P3" s="16" t="s">
        <v>132</v>
      </c>
      <c r="Q3" s="12" t="s">
        <v>133</v>
      </c>
      <c r="R3" s="12" t="s">
        <v>134</v>
      </c>
      <c r="S3" s="12" t="s">
        <v>135</v>
      </c>
      <c r="T3" s="12" t="s">
        <v>136</v>
      </c>
      <c r="U3" s="12" t="s">
        <v>137</v>
      </c>
      <c r="V3" s="15" t="s">
        <v>138</v>
      </c>
      <c r="W3" s="12"/>
      <c r="X3" s="16" t="s">
        <v>142</v>
      </c>
      <c r="Y3" s="12" t="s">
        <v>143</v>
      </c>
      <c r="Z3" s="12" t="s">
        <v>144</v>
      </c>
      <c r="AA3" s="16" t="s">
        <v>132</v>
      </c>
      <c r="AB3" s="12" t="s">
        <v>133</v>
      </c>
      <c r="AC3" s="12" t="s">
        <v>134</v>
      </c>
      <c r="AD3" s="12" t="s">
        <v>135</v>
      </c>
      <c r="AE3" s="12" t="s">
        <v>136</v>
      </c>
      <c r="AF3" s="12" t="s">
        <v>137</v>
      </c>
      <c r="AG3" s="12"/>
      <c r="AH3" s="12"/>
    </row>
    <row r="4">
      <c r="A4" s="17" t="s">
        <v>145</v>
      </c>
      <c r="B4" s="18">
        <v>13.0</v>
      </c>
      <c r="C4" s="19">
        <v>503.47457627118644</v>
      </c>
      <c r="D4" s="19">
        <v>477.77966101694915</v>
      </c>
      <c r="E4" s="19">
        <v>453.536231884058</v>
      </c>
      <c r="F4" s="20">
        <f t="shared" ref="F4:F36" si="1">average(C4:E4)</f>
        <v>478.2634897</v>
      </c>
      <c r="G4" s="19">
        <f t="shared" ref="G4:G36" si="2">median(C4:E4)</f>
        <v>477.779661</v>
      </c>
      <c r="H4" s="19">
        <f t="shared" ref="H4:H36" si="3">min(C4:E4)</f>
        <v>453.5362319</v>
      </c>
      <c r="I4" s="18">
        <f t="shared" ref="I4:I36" si="4">max(C4:E4)</f>
        <v>503.4745763</v>
      </c>
      <c r="J4" s="19">
        <f t="shared" ref="J4:J36" si="5">stdev(C4:E4)</f>
        <v>24.97268763</v>
      </c>
      <c r="K4" s="19">
        <f t="shared" ref="K4:K11" si="6">J4/F4</f>
        <v>0.05221533354</v>
      </c>
      <c r="L4" s="19">
        <f t="shared" ref="L4:L36" si="7">sum(C4:E4)</f>
        <v>1434.790469</v>
      </c>
      <c r="M4" s="20">
        <v>479.6363636363636</v>
      </c>
      <c r="N4" s="19">
        <v>496.97402597402595</v>
      </c>
      <c r="O4" s="19">
        <v>420.6190476190476</v>
      </c>
      <c r="P4" s="20">
        <f t="shared" ref="P4:P10" si="8">average(M4:O4)</f>
        <v>465.7431457</v>
      </c>
      <c r="Q4" s="19">
        <f t="shared" ref="Q4:Q10" si="9">median(M4:O4)</f>
        <v>479.6363636</v>
      </c>
      <c r="R4" s="19">
        <f t="shared" ref="R4:R10" si="10">min(M4:O4)</f>
        <v>420.6190476</v>
      </c>
      <c r="S4" s="19">
        <f t="shared" ref="S4:S10" si="11">max(M4:O4)</f>
        <v>496.974026</v>
      </c>
      <c r="T4" s="19">
        <f t="shared" ref="T4:T10" si="12">STDEV(M4:O4)</f>
        <v>40.02857489</v>
      </c>
      <c r="U4" s="19">
        <f t="shared" ref="U4:U10" si="13">T4/P4</f>
        <v>0.08594560167</v>
      </c>
      <c r="V4" s="19"/>
      <c r="W4" s="19"/>
      <c r="X4" s="20">
        <v>484.14516129032256</v>
      </c>
      <c r="Y4" s="19">
        <v>497.0892857142857</v>
      </c>
      <c r="Z4" s="19">
        <v>453.875</v>
      </c>
      <c r="AA4" s="20">
        <f t="shared" ref="AA4:AA10" si="14">average(X4:Z4)</f>
        <v>478.3698157</v>
      </c>
      <c r="AB4" s="19">
        <f t="shared" ref="AB4:AB10" si="15">median(X4:Z4)</f>
        <v>484.1451613</v>
      </c>
      <c r="AC4" s="19">
        <f t="shared" ref="AC4:AC10" si="16">min(X4:Z4)</f>
        <v>453.875</v>
      </c>
      <c r="AD4" s="19">
        <f t="shared" ref="AD4:AD10" si="17">max(X4:Z4)</f>
        <v>497.0892857</v>
      </c>
      <c r="AE4" s="19">
        <f t="shared" ref="AE4:AE10" si="18">STDEV(X4:Z4)</f>
        <v>22.17847121</v>
      </c>
      <c r="AF4" s="19">
        <f t="shared" ref="AF4:AF10" si="19">AE4/AA4</f>
        <v>0.04636260584</v>
      </c>
      <c r="AG4" s="19"/>
      <c r="AH4" s="19"/>
    </row>
    <row r="5">
      <c r="A5" s="21" t="s">
        <v>146</v>
      </c>
      <c r="B5" s="18">
        <v>13.0</v>
      </c>
      <c r="C5" s="19">
        <v>808.981380714346</v>
      </c>
      <c r="D5" s="19">
        <v>816.240288906622</v>
      </c>
      <c r="E5" s="19">
        <v>656.4906159382663</v>
      </c>
      <c r="F5" s="20">
        <f t="shared" si="1"/>
        <v>760.5707619</v>
      </c>
      <c r="G5" s="19">
        <f t="shared" si="2"/>
        <v>808.9813807</v>
      </c>
      <c r="H5" s="19">
        <f t="shared" si="3"/>
        <v>656.4906159</v>
      </c>
      <c r="I5" s="18">
        <f t="shared" si="4"/>
        <v>816.2402889</v>
      </c>
      <c r="J5" s="19">
        <f t="shared" si="5"/>
        <v>90.20909332</v>
      </c>
      <c r="K5" s="19">
        <f t="shared" si="6"/>
        <v>0.1186071012</v>
      </c>
      <c r="L5" s="19">
        <f t="shared" si="7"/>
        <v>2281.712286</v>
      </c>
      <c r="M5" s="20">
        <v>1033.5146106125692</v>
      </c>
      <c r="N5" s="19">
        <v>652.1369321422007</v>
      </c>
      <c r="O5" s="19">
        <v>540.922343379177</v>
      </c>
      <c r="P5" s="20">
        <f t="shared" si="8"/>
        <v>742.1912954</v>
      </c>
      <c r="Q5" s="19">
        <f t="shared" si="9"/>
        <v>652.1369321</v>
      </c>
      <c r="R5" s="19">
        <f t="shared" si="10"/>
        <v>540.9223434</v>
      </c>
      <c r="S5" s="19">
        <f t="shared" si="11"/>
        <v>1033.514611</v>
      </c>
      <c r="T5" s="19">
        <f t="shared" si="12"/>
        <v>258.3488469</v>
      </c>
      <c r="U5" s="19">
        <f t="shared" si="13"/>
        <v>0.3480892979</v>
      </c>
      <c r="V5" s="19"/>
      <c r="W5" s="19"/>
      <c r="X5" s="20">
        <v>608.2097310495913</v>
      </c>
      <c r="Y5" s="19">
        <v>848.585074254051</v>
      </c>
      <c r="Z5" s="19">
        <v>662.993703434392</v>
      </c>
      <c r="AA5" s="20">
        <f t="shared" si="14"/>
        <v>706.5961696</v>
      </c>
      <c r="AB5" s="19">
        <f t="shared" si="15"/>
        <v>662.9937034</v>
      </c>
      <c r="AC5" s="19">
        <f t="shared" si="16"/>
        <v>608.209731</v>
      </c>
      <c r="AD5" s="19">
        <f t="shared" si="17"/>
        <v>848.5850743</v>
      </c>
      <c r="AE5" s="19">
        <f t="shared" si="18"/>
        <v>125.9799893</v>
      </c>
      <c r="AF5" s="19">
        <f t="shared" si="19"/>
        <v>0.1782913561</v>
      </c>
      <c r="AG5" s="19"/>
      <c r="AH5" s="19"/>
    </row>
    <row r="6">
      <c r="A6" s="17" t="s">
        <v>147</v>
      </c>
      <c r="B6" s="18">
        <v>13.0</v>
      </c>
      <c r="C6" s="19">
        <v>210.0</v>
      </c>
      <c r="D6" s="19">
        <v>218.0</v>
      </c>
      <c r="E6" s="19">
        <v>247.0</v>
      </c>
      <c r="F6" s="20">
        <f t="shared" si="1"/>
        <v>225</v>
      </c>
      <c r="G6" s="19">
        <f t="shared" si="2"/>
        <v>218</v>
      </c>
      <c r="H6" s="19">
        <f t="shared" si="3"/>
        <v>210</v>
      </c>
      <c r="I6" s="18">
        <f t="shared" si="4"/>
        <v>247</v>
      </c>
      <c r="J6" s="19">
        <f t="shared" si="5"/>
        <v>19.46792233</v>
      </c>
      <c r="K6" s="19">
        <f t="shared" si="6"/>
        <v>0.08652409926</v>
      </c>
      <c r="L6" s="19">
        <f t="shared" si="7"/>
        <v>675</v>
      </c>
      <c r="M6" s="20">
        <v>216.0</v>
      </c>
      <c r="N6" s="19">
        <v>252.0</v>
      </c>
      <c r="O6" s="19">
        <v>230.0</v>
      </c>
      <c r="P6" s="20">
        <f t="shared" si="8"/>
        <v>232.6666667</v>
      </c>
      <c r="Q6" s="19">
        <f t="shared" si="9"/>
        <v>230</v>
      </c>
      <c r="R6" s="19">
        <f t="shared" si="10"/>
        <v>216</v>
      </c>
      <c r="S6" s="19">
        <f t="shared" si="11"/>
        <v>252</v>
      </c>
      <c r="T6" s="19">
        <f t="shared" si="12"/>
        <v>18.14754345</v>
      </c>
      <c r="U6" s="19">
        <f t="shared" si="13"/>
        <v>0.07799803776</v>
      </c>
      <c r="V6" s="19"/>
      <c r="W6" s="19"/>
      <c r="X6" s="20">
        <v>247.5</v>
      </c>
      <c r="Y6" s="19">
        <v>225.0</v>
      </c>
      <c r="Z6" s="19">
        <v>221.0</v>
      </c>
      <c r="AA6" s="20">
        <f t="shared" si="14"/>
        <v>231.1666667</v>
      </c>
      <c r="AB6" s="19">
        <f t="shared" si="15"/>
        <v>225</v>
      </c>
      <c r="AC6" s="19">
        <f t="shared" si="16"/>
        <v>221</v>
      </c>
      <c r="AD6" s="19">
        <f t="shared" si="17"/>
        <v>247.5</v>
      </c>
      <c r="AE6" s="19">
        <f t="shared" si="18"/>
        <v>14.28577381</v>
      </c>
      <c r="AF6" s="19">
        <f t="shared" si="19"/>
        <v>0.06179858894</v>
      </c>
      <c r="AG6" s="19"/>
      <c r="AH6" s="19"/>
    </row>
    <row r="7">
      <c r="A7" s="17" t="s">
        <v>148</v>
      </c>
      <c r="B7" s="18">
        <v>13.0</v>
      </c>
      <c r="C7" s="19">
        <v>62.0</v>
      </c>
      <c r="D7" s="19">
        <v>85.0</v>
      </c>
      <c r="E7" s="19">
        <v>43.0</v>
      </c>
      <c r="F7" s="20">
        <f t="shared" si="1"/>
        <v>63.33333333</v>
      </c>
      <c r="G7" s="19">
        <f t="shared" si="2"/>
        <v>62</v>
      </c>
      <c r="H7" s="19">
        <f t="shared" si="3"/>
        <v>43</v>
      </c>
      <c r="I7" s="18">
        <f t="shared" si="4"/>
        <v>85</v>
      </c>
      <c r="J7" s="19">
        <f t="shared" si="5"/>
        <v>21.03172207</v>
      </c>
      <c r="K7" s="19">
        <f t="shared" si="6"/>
        <v>0.3320798222</v>
      </c>
      <c r="L7" s="19">
        <f t="shared" si="7"/>
        <v>190</v>
      </c>
      <c r="M7" s="20">
        <v>43.0</v>
      </c>
      <c r="N7" s="19">
        <v>40.0</v>
      </c>
      <c r="O7" s="19">
        <v>69.0</v>
      </c>
      <c r="P7" s="20">
        <f t="shared" si="8"/>
        <v>50.66666667</v>
      </c>
      <c r="Q7" s="19">
        <f t="shared" si="9"/>
        <v>43</v>
      </c>
      <c r="R7" s="19">
        <f t="shared" si="10"/>
        <v>40</v>
      </c>
      <c r="S7" s="19">
        <f t="shared" si="11"/>
        <v>69</v>
      </c>
      <c r="T7" s="19">
        <f t="shared" si="12"/>
        <v>15.94783162</v>
      </c>
      <c r="U7" s="19">
        <f t="shared" si="13"/>
        <v>0.3147598346</v>
      </c>
      <c r="V7" s="19"/>
      <c r="W7" s="19"/>
      <c r="X7" s="20">
        <v>51.0</v>
      </c>
      <c r="Y7" s="19">
        <v>62.0</v>
      </c>
      <c r="Z7" s="19">
        <v>61.0</v>
      </c>
      <c r="AA7" s="20">
        <f t="shared" si="14"/>
        <v>58</v>
      </c>
      <c r="AB7" s="19">
        <f t="shared" si="15"/>
        <v>61</v>
      </c>
      <c r="AC7" s="19">
        <f t="shared" si="16"/>
        <v>51</v>
      </c>
      <c r="AD7" s="19">
        <f t="shared" si="17"/>
        <v>62</v>
      </c>
      <c r="AE7" s="19">
        <f t="shared" si="18"/>
        <v>6.08276253</v>
      </c>
      <c r="AF7" s="19">
        <f t="shared" si="19"/>
        <v>0.104875216</v>
      </c>
      <c r="AG7" s="19"/>
      <c r="AH7" s="19"/>
    </row>
    <row r="8">
      <c r="A8" s="17" t="s">
        <v>149</v>
      </c>
      <c r="B8" s="18">
        <v>13.0</v>
      </c>
      <c r="C8" s="19">
        <v>4874.0</v>
      </c>
      <c r="D8" s="19">
        <v>5750.0</v>
      </c>
      <c r="E8" s="19">
        <v>4449.0</v>
      </c>
      <c r="F8" s="20">
        <f t="shared" si="1"/>
        <v>5024.333333</v>
      </c>
      <c r="G8" s="19">
        <f t="shared" si="2"/>
        <v>4874</v>
      </c>
      <c r="H8" s="19">
        <f t="shared" si="3"/>
        <v>4449</v>
      </c>
      <c r="I8" s="18">
        <f t="shared" si="4"/>
        <v>5750</v>
      </c>
      <c r="J8" s="19">
        <f t="shared" si="5"/>
        <v>663.4005829</v>
      </c>
      <c r="K8" s="19">
        <f t="shared" si="6"/>
        <v>0.1320375339</v>
      </c>
      <c r="L8" s="19">
        <f t="shared" si="7"/>
        <v>15073</v>
      </c>
      <c r="M8" s="20">
        <v>8191.0</v>
      </c>
      <c r="N8" s="19">
        <v>4336.0</v>
      </c>
      <c r="O8" s="19">
        <v>3550.0</v>
      </c>
      <c r="P8" s="20">
        <f t="shared" si="8"/>
        <v>5359</v>
      </c>
      <c r="Q8" s="19">
        <f t="shared" si="9"/>
        <v>4336</v>
      </c>
      <c r="R8" s="19">
        <f t="shared" si="10"/>
        <v>3550</v>
      </c>
      <c r="S8" s="19">
        <f t="shared" si="11"/>
        <v>8191</v>
      </c>
      <c r="T8" s="19">
        <f t="shared" si="12"/>
        <v>2483.871373</v>
      </c>
      <c r="U8" s="19">
        <f t="shared" si="13"/>
        <v>0.4634953113</v>
      </c>
      <c r="V8" s="19"/>
      <c r="W8" s="19"/>
      <c r="X8" s="20">
        <v>3322.0</v>
      </c>
      <c r="Y8" s="19">
        <v>4638.0</v>
      </c>
      <c r="Z8" s="19">
        <v>3795.0</v>
      </c>
      <c r="AA8" s="20">
        <f t="shared" si="14"/>
        <v>3918.333333</v>
      </c>
      <c r="AB8" s="19">
        <f t="shared" si="15"/>
        <v>3795</v>
      </c>
      <c r="AC8" s="19">
        <f t="shared" si="16"/>
        <v>3322</v>
      </c>
      <c r="AD8" s="19">
        <f t="shared" si="17"/>
        <v>4638</v>
      </c>
      <c r="AE8" s="19">
        <f t="shared" si="18"/>
        <v>666.6125811</v>
      </c>
      <c r="AF8" s="19">
        <f t="shared" si="19"/>
        <v>0.1701265626</v>
      </c>
      <c r="AG8" s="19"/>
      <c r="AH8" s="19"/>
    </row>
    <row r="9">
      <c r="A9" s="17" t="s">
        <v>150</v>
      </c>
      <c r="B9" s="18">
        <v>13.0</v>
      </c>
      <c r="C9" s="19">
        <v>29.705</v>
      </c>
      <c r="D9" s="19">
        <v>28.189</v>
      </c>
      <c r="E9" s="19">
        <v>31.294</v>
      </c>
      <c r="F9" s="20">
        <f t="shared" si="1"/>
        <v>29.72933333</v>
      </c>
      <c r="G9" s="19">
        <f t="shared" si="2"/>
        <v>29.705</v>
      </c>
      <c r="H9" s="19">
        <f t="shared" si="3"/>
        <v>28.189</v>
      </c>
      <c r="I9" s="18">
        <f t="shared" si="4"/>
        <v>31.294</v>
      </c>
      <c r="J9" s="19">
        <f t="shared" si="5"/>
        <v>1.552643015</v>
      </c>
      <c r="K9" s="19">
        <f t="shared" si="6"/>
        <v>0.05222596141</v>
      </c>
      <c r="L9" s="19">
        <f t="shared" si="7"/>
        <v>89.188</v>
      </c>
      <c r="M9" s="20">
        <v>31.656</v>
      </c>
      <c r="N9" s="19">
        <v>38.267</v>
      </c>
      <c r="O9" s="19">
        <v>26.499</v>
      </c>
      <c r="P9" s="20">
        <f t="shared" si="8"/>
        <v>32.14066667</v>
      </c>
      <c r="Q9" s="19">
        <f t="shared" si="9"/>
        <v>31.656</v>
      </c>
      <c r="R9" s="19">
        <f t="shared" si="10"/>
        <v>26.499</v>
      </c>
      <c r="S9" s="19">
        <f t="shared" si="11"/>
        <v>38.267</v>
      </c>
      <c r="T9" s="19">
        <f t="shared" si="12"/>
        <v>5.8989518</v>
      </c>
      <c r="U9" s="19">
        <f t="shared" si="13"/>
        <v>0.1835354525</v>
      </c>
      <c r="V9" s="19"/>
      <c r="W9" s="19"/>
      <c r="X9" s="20">
        <v>30.017</v>
      </c>
      <c r="Y9" s="19">
        <v>27.837</v>
      </c>
      <c r="Z9" s="19">
        <v>29.048</v>
      </c>
      <c r="AA9" s="20">
        <f t="shared" si="14"/>
        <v>28.96733333</v>
      </c>
      <c r="AB9" s="19">
        <f t="shared" si="15"/>
        <v>29.048</v>
      </c>
      <c r="AC9" s="19">
        <f t="shared" si="16"/>
        <v>27.837</v>
      </c>
      <c r="AD9" s="19">
        <f t="shared" si="17"/>
        <v>30.017</v>
      </c>
      <c r="AE9" s="19">
        <f t="shared" si="18"/>
        <v>1.092236391</v>
      </c>
      <c r="AF9" s="19">
        <f t="shared" si="19"/>
        <v>0.03770579702</v>
      </c>
      <c r="AG9" s="19"/>
      <c r="AH9" s="19"/>
    </row>
    <row r="10">
      <c r="A10" s="17" t="s">
        <v>151</v>
      </c>
      <c r="B10" s="18">
        <v>13.0</v>
      </c>
      <c r="C10" s="19">
        <v>60.0</v>
      </c>
      <c r="D10" s="19">
        <v>60.0</v>
      </c>
      <c r="E10" s="18">
        <v>70.0</v>
      </c>
      <c r="F10" s="20">
        <f t="shared" si="1"/>
        <v>63.33333333</v>
      </c>
      <c r="G10" s="19">
        <f t="shared" si="2"/>
        <v>60</v>
      </c>
      <c r="H10" s="19">
        <f t="shared" si="3"/>
        <v>60</v>
      </c>
      <c r="I10" s="18">
        <f t="shared" si="4"/>
        <v>70</v>
      </c>
      <c r="J10" s="19">
        <f t="shared" si="5"/>
        <v>5.773502692</v>
      </c>
      <c r="K10" s="19">
        <f t="shared" si="6"/>
        <v>0.09116056882</v>
      </c>
      <c r="L10" s="19">
        <f t="shared" si="7"/>
        <v>190</v>
      </c>
      <c r="M10" s="20">
        <v>67.0</v>
      </c>
      <c r="N10" s="19">
        <v>78.0</v>
      </c>
      <c r="O10" s="19">
        <v>64.0</v>
      </c>
      <c r="P10" s="20">
        <f t="shared" si="8"/>
        <v>69.66666667</v>
      </c>
      <c r="Q10" s="19">
        <f t="shared" si="9"/>
        <v>67</v>
      </c>
      <c r="R10" s="19">
        <f t="shared" si="10"/>
        <v>64</v>
      </c>
      <c r="S10" s="19">
        <f t="shared" si="11"/>
        <v>78</v>
      </c>
      <c r="T10" s="19">
        <f t="shared" si="12"/>
        <v>7.371114796</v>
      </c>
      <c r="U10" s="19">
        <f t="shared" si="13"/>
        <v>0.1058054755</v>
      </c>
      <c r="V10" s="19"/>
      <c r="W10" s="19"/>
      <c r="X10" s="20">
        <v>63.0</v>
      </c>
      <c r="Y10" s="19">
        <v>57.0</v>
      </c>
      <c r="Z10" s="19">
        <v>65.0</v>
      </c>
      <c r="AA10" s="20">
        <f t="shared" si="14"/>
        <v>61.66666667</v>
      </c>
      <c r="AB10" s="19">
        <f t="shared" si="15"/>
        <v>63</v>
      </c>
      <c r="AC10" s="19">
        <f t="shared" si="16"/>
        <v>57</v>
      </c>
      <c r="AD10" s="19">
        <f t="shared" si="17"/>
        <v>65</v>
      </c>
      <c r="AE10" s="19">
        <f t="shared" si="18"/>
        <v>4.163331999</v>
      </c>
      <c r="AF10" s="19">
        <f t="shared" si="19"/>
        <v>0.06751349187</v>
      </c>
      <c r="AG10" s="19"/>
      <c r="AH10" s="19"/>
    </row>
    <row r="11">
      <c r="A11" s="17" t="s">
        <v>152</v>
      </c>
      <c r="B11" s="18">
        <v>13.0</v>
      </c>
      <c r="C11" s="22">
        <f t="shared" ref="C11:E11" si="20">C13+C12+C14+C15</f>
        <v>60</v>
      </c>
      <c r="D11" s="22">
        <f t="shared" si="20"/>
        <v>60</v>
      </c>
      <c r="E11" s="22">
        <f t="shared" si="20"/>
        <v>70</v>
      </c>
      <c r="F11" s="20">
        <f t="shared" si="1"/>
        <v>63.33333333</v>
      </c>
      <c r="G11" s="19">
        <f t="shared" si="2"/>
        <v>60</v>
      </c>
      <c r="H11" s="19">
        <f t="shared" si="3"/>
        <v>60</v>
      </c>
      <c r="I11" s="18">
        <f t="shared" si="4"/>
        <v>70</v>
      </c>
      <c r="J11" s="19">
        <f t="shared" si="5"/>
        <v>5.773502692</v>
      </c>
      <c r="K11" s="19">
        <f t="shared" si="6"/>
        <v>0.09116056882</v>
      </c>
      <c r="L11" s="19">
        <f t="shared" si="7"/>
        <v>190</v>
      </c>
      <c r="M11" s="20"/>
      <c r="N11" s="19"/>
      <c r="O11" s="19"/>
      <c r="P11" s="20"/>
      <c r="Q11" s="19"/>
      <c r="R11" s="19"/>
      <c r="S11" s="19"/>
      <c r="T11" s="19"/>
      <c r="U11" s="19"/>
      <c r="V11" s="19"/>
      <c r="W11" s="19"/>
      <c r="X11" s="20"/>
      <c r="Y11" s="19"/>
      <c r="Z11" s="19"/>
      <c r="AA11" s="20"/>
      <c r="AB11" s="19"/>
      <c r="AC11" s="19"/>
      <c r="AD11" s="19"/>
      <c r="AE11" s="19"/>
      <c r="AF11" s="19"/>
      <c r="AG11" s="19"/>
      <c r="AH11" s="19"/>
    </row>
    <row r="12">
      <c r="A12" s="23" t="s">
        <v>153</v>
      </c>
      <c r="B12" s="18">
        <v>13.0</v>
      </c>
      <c r="C12" s="19">
        <v>0.0</v>
      </c>
      <c r="D12" s="19">
        <v>0.0</v>
      </c>
      <c r="E12" s="19">
        <v>5.0</v>
      </c>
      <c r="F12" s="20">
        <f t="shared" si="1"/>
        <v>1.666666667</v>
      </c>
      <c r="G12" s="19">
        <f t="shared" si="2"/>
        <v>0</v>
      </c>
      <c r="H12" s="19">
        <f t="shared" si="3"/>
        <v>0</v>
      </c>
      <c r="I12" s="18">
        <f t="shared" si="4"/>
        <v>5</v>
      </c>
      <c r="J12" s="19">
        <f t="shared" si="5"/>
        <v>2.886751346</v>
      </c>
      <c r="K12" s="19">
        <f t="shared" ref="K12:K36" si="21">J12/$F$12</f>
        <v>1.732050808</v>
      </c>
      <c r="L12" s="19">
        <f t="shared" si="7"/>
        <v>5</v>
      </c>
      <c r="M12" s="24">
        <v>5.0</v>
      </c>
      <c r="N12" s="19">
        <v>9.0</v>
      </c>
      <c r="O12" s="19">
        <v>2.0</v>
      </c>
      <c r="P12" s="20">
        <f>average(M12:O12)</f>
        <v>5.333333333</v>
      </c>
      <c r="Q12" s="19">
        <f>median(M12:O12)</f>
        <v>5</v>
      </c>
      <c r="R12" s="19">
        <f>min(M12:O12)</f>
        <v>2</v>
      </c>
      <c r="S12" s="19">
        <f>max(M12:O12)</f>
        <v>9</v>
      </c>
      <c r="T12" s="19">
        <f>STDEV(M12:O12)</f>
        <v>3.511884584</v>
      </c>
      <c r="U12" s="19">
        <f>T12/P12</f>
        <v>0.6584783596</v>
      </c>
      <c r="V12" s="19"/>
      <c r="W12" s="19"/>
      <c r="X12" s="25">
        <v>3.0</v>
      </c>
      <c r="Y12" s="26">
        <v>0.0</v>
      </c>
      <c r="Z12" s="26">
        <v>4.0</v>
      </c>
      <c r="AA12" s="20">
        <f>average(X12:Z12)</f>
        <v>2.333333333</v>
      </c>
      <c r="AB12" s="19">
        <f>median(X12:Z12)</f>
        <v>3</v>
      </c>
      <c r="AC12" s="19">
        <f>min(X12:Z12)</f>
        <v>0</v>
      </c>
      <c r="AD12" s="19">
        <f>max(X12:Z12)</f>
        <v>4</v>
      </c>
      <c r="AE12" s="19">
        <f>STDEV(X12:Z12)</f>
        <v>2.081665999</v>
      </c>
      <c r="AF12" s="19">
        <f>AE12/AA12</f>
        <v>0.8921425712</v>
      </c>
      <c r="AG12" s="19"/>
      <c r="AH12" s="19"/>
    </row>
    <row r="13">
      <c r="A13" s="21" t="s">
        <v>154</v>
      </c>
      <c r="B13" s="18">
        <v>13.0</v>
      </c>
      <c r="C13" s="18">
        <v>60.0</v>
      </c>
      <c r="D13" s="18">
        <v>60.0</v>
      </c>
      <c r="E13" s="18">
        <v>60.0</v>
      </c>
      <c r="F13" s="20">
        <f t="shared" si="1"/>
        <v>60</v>
      </c>
      <c r="G13" s="19">
        <f t="shared" si="2"/>
        <v>60</v>
      </c>
      <c r="H13" s="19">
        <f t="shared" si="3"/>
        <v>60</v>
      </c>
      <c r="I13" s="18">
        <f t="shared" si="4"/>
        <v>60</v>
      </c>
      <c r="J13" s="19">
        <f t="shared" si="5"/>
        <v>0</v>
      </c>
      <c r="K13" s="19">
        <f t="shared" si="21"/>
        <v>0</v>
      </c>
      <c r="L13" s="19">
        <f t="shared" si="7"/>
        <v>180</v>
      </c>
      <c r="M13" s="20"/>
      <c r="N13" s="19"/>
      <c r="O13" s="19"/>
      <c r="P13" s="20"/>
      <c r="Q13" s="19"/>
      <c r="R13" s="19"/>
      <c r="S13" s="19"/>
      <c r="T13" s="19"/>
      <c r="U13" s="19"/>
      <c r="V13" s="19"/>
      <c r="W13" s="19"/>
      <c r="X13" s="20"/>
      <c r="Y13" s="19"/>
      <c r="Z13" s="19"/>
      <c r="AA13" s="20"/>
      <c r="AB13" s="19"/>
      <c r="AC13" s="19"/>
      <c r="AD13" s="19"/>
      <c r="AE13" s="19"/>
      <c r="AF13" s="19"/>
      <c r="AG13" s="19"/>
      <c r="AH13" s="19"/>
    </row>
    <row r="14">
      <c r="A14" s="17" t="s">
        <v>155</v>
      </c>
      <c r="B14" s="18">
        <v>13.0</v>
      </c>
      <c r="C14" s="18">
        <f t="shared" ref="C14:E14" si="22">C12</f>
        <v>0</v>
      </c>
      <c r="D14" s="18">
        <f t="shared" si="22"/>
        <v>0</v>
      </c>
      <c r="E14" s="18">
        <f t="shared" si="22"/>
        <v>5</v>
      </c>
      <c r="F14" s="20">
        <f t="shared" si="1"/>
        <v>1.666666667</v>
      </c>
      <c r="G14" s="19">
        <f t="shared" si="2"/>
        <v>0</v>
      </c>
      <c r="H14" s="19">
        <f t="shared" si="3"/>
        <v>0</v>
      </c>
      <c r="I14" s="18">
        <f t="shared" si="4"/>
        <v>5</v>
      </c>
      <c r="J14" s="19">
        <f t="shared" si="5"/>
        <v>2.886751346</v>
      </c>
      <c r="K14" s="19">
        <f t="shared" si="21"/>
        <v>1.732050808</v>
      </c>
      <c r="L14" s="19">
        <f t="shared" si="7"/>
        <v>5</v>
      </c>
      <c r="M14" s="20"/>
      <c r="N14" s="19"/>
      <c r="O14" s="19"/>
      <c r="P14" s="20"/>
      <c r="Q14" s="19"/>
      <c r="R14" s="19"/>
      <c r="S14" s="19"/>
      <c r="T14" s="19"/>
      <c r="U14" s="19"/>
      <c r="V14" s="19"/>
      <c r="W14" s="19"/>
      <c r="X14" s="20"/>
      <c r="Y14" s="19"/>
      <c r="Z14" s="19"/>
      <c r="AA14" s="20"/>
      <c r="AB14" s="19"/>
      <c r="AC14" s="19"/>
      <c r="AD14" s="19"/>
      <c r="AE14" s="19"/>
      <c r="AF14" s="19"/>
      <c r="AG14" s="19"/>
      <c r="AH14" s="19"/>
    </row>
    <row r="15">
      <c r="A15" s="17" t="s">
        <v>156</v>
      </c>
      <c r="B15" s="18">
        <v>13.0</v>
      </c>
      <c r="C15" s="18">
        <v>0.0</v>
      </c>
      <c r="D15" s="18">
        <v>0.0</v>
      </c>
      <c r="E15" s="18">
        <v>0.0</v>
      </c>
      <c r="F15" s="20">
        <f t="shared" si="1"/>
        <v>0</v>
      </c>
      <c r="G15" s="19">
        <f t="shared" si="2"/>
        <v>0</v>
      </c>
      <c r="H15" s="19">
        <f t="shared" si="3"/>
        <v>0</v>
      </c>
      <c r="I15" s="18">
        <f t="shared" si="4"/>
        <v>0</v>
      </c>
      <c r="J15" s="19">
        <f t="shared" si="5"/>
        <v>0</v>
      </c>
      <c r="K15" s="19">
        <f t="shared" si="21"/>
        <v>0</v>
      </c>
      <c r="L15" s="19">
        <f t="shared" si="7"/>
        <v>0</v>
      </c>
      <c r="M15" s="20"/>
      <c r="N15" s="19"/>
      <c r="O15" s="19"/>
      <c r="P15" s="20"/>
      <c r="Q15" s="19"/>
      <c r="R15" s="19"/>
      <c r="S15" s="19"/>
      <c r="T15" s="19"/>
      <c r="U15" s="19"/>
      <c r="V15" s="19"/>
      <c r="W15" s="19"/>
      <c r="X15" s="20"/>
      <c r="Y15" s="19"/>
      <c r="Z15" s="19"/>
      <c r="AA15" s="20"/>
      <c r="AB15" s="19"/>
      <c r="AC15" s="19"/>
      <c r="AD15" s="19"/>
      <c r="AE15" s="19"/>
      <c r="AF15" s="19"/>
      <c r="AG15" s="19"/>
      <c r="AH15" s="19"/>
    </row>
    <row r="16">
      <c r="A16" s="17" t="s">
        <v>157</v>
      </c>
      <c r="B16" s="18">
        <v>13.0</v>
      </c>
      <c r="C16" s="18">
        <v>8.0</v>
      </c>
      <c r="D16" s="18">
        <v>8.0</v>
      </c>
      <c r="E16" s="18">
        <v>8.0</v>
      </c>
      <c r="F16" s="20">
        <f t="shared" si="1"/>
        <v>8</v>
      </c>
      <c r="G16" s="19">
        <f t="shared" si="2"/>
        <v>8</v>
      </c>
      <c r="H16" s="19">
        <f t="shared" si="3"/>
        <v>8</v>
      </c>
      <c r="I16" s="18">
        <f t="shared" si="4"/>
        <v>8</v>
      </c>
      <c r="J16" s="19">
        <f t="shared" si="5"/>
        <v>0</v>
      </c>
      <c r="K16" s="19">
        <f t="shared" si="21"/>
        <v>0</v>
      </c>
      <c r="L16" s="19">
        <f t="shared" si="7"/>
        <v>24</v>
      </c>
      <c r="M16" s="20"/>
      <c r="N16" s="19"/>
      <c r="O16" s="19"/>
      <c r="P16" s="20"/>
      <c r="Q16" s="19"/>
      <c r="R16" s="19"/>
      <c r="S16" s="19"/>
      <c r="T16" s="19"/>
      <c r="U16" s="19"/>
      <c r="V16" s="19"/>
      <c r="W16" s="19"/>
      <c r="X16" s="20"/>
      <c r="Y16" s="19"/>
      <c r="Z16" s="19"/>
      <c r="AA16" s="20"/>
      <c r="AB16" s="19"/>
      <c r="AC16" s="19"/>
      <c r="AD16" s="19"/>
      <c r="AE16" s="19"/>
      <c r="AF16" s="19"/>
      <c r="AG16" s="19"/>
      <c r="AH16" s="19"/>
    </row>
    <row r="17">
      <c r="A17" s="17" t="s">
        <v>158</v>
      </c>
      <c r="B17" s="18">
        <v>13.0</v>
      </c>
      <c r="C17" s="19">
        <f t="shared" ref="C17:E17" si="23">C11+C16</f>
        <v>68</v>
      </c>
      <c r="D17" s="19">
        <f t="shared" si="23"/>
        <v>68</v>
      </c>
      <c r="E17" s="19">
        <f t="shared" si="23"/>
        <v>78</v>
      </c>
      <c r="F17" s="20">
        <f t="shared" si="1"/>
        <v>71.33333333</v>
      </c>
      <c r="G17" s="19">
        <f t="shared" si="2"/>
        <v>68</v>
      </c>
      <c r="H17" s="19">
        <f t="shared" si="3"/>
        <v>68</v>
      </c>
      <c r="I17" s="18">
        <f t="shared" si="4"/>
        <v>78</v>
      </c>
      <c r="J17" s="19">
        <f t="shared" si="5"/>
        <v>5.773502692</v>
      </c>
      <c r="K17" s="19">
        <f t="shared" si="21"/>
        <v>3.464101615</v>
      </c>
      <c r="L17" s="19">
        <f t="shared" si="7"/>
        <v>214</v>
      </c>
      <c r="M17" s="20"/>
      <c r="N17" s="19"/>
      <c r="O17" s="19"/>
      <c r="P17" s="20"/>
      <c r="Q17" s="19"/>
      <c r="R17" s="19"/>
      <c r="S17" s="19"/>
      <c r="T17" s="19"/>
      <c r="U17" s="19"/>
      <c r="V17" s="19"/>
      <c r="W17" s="19"/>
      <c r="X17" s="20"/>
      <c r="Y17" s="19"/>
      <c r="Z17" s="19"/>
      <c r="AA17" s="20"/>
      <c r="AB17" s="19"/>
      <c r="AC17" s="19"/>
      <c r="AD17" s="19"/>
      <c r="AE17" s="19"/>
      <c r="AF17" s="19"/>
      <c r="AG17" s="19"/>
      <c r="AH17" s="19"/>
    </row>
    <row r="18">
      <c r="A18" s="17" t="s">
        <v>159</v>
      </c>
      <c r="B18" s="18">
        <v>13.0</v>
      </c>
      <c r="C18" s="19">
        <f t="shared" ref="C18:E18" si="24">C10-C12</f>
        <v>60</v>
      </c>
      <c r="D18" s="19">
        <f t="shared" si="24"/>
        <v>60</v>
      </c>
      <c r="E18" s="19">
        <f t="shared" si="24"/>
        <v>65</v>
      </c>
      <c r="F18" s="20">
        <f t="shared" si="1"/>
        <v>61.66666667</v>
      </c>
      <c r="G18" s="19">
        <f t="shared" si="2"/>
        <v>60</v>
      </c>
      <c r="H18" s="19">
        <f t="shared" si="3"/>
        <v>60</v>
      </c>
      <c r="I18" s="18">
        <f t="shared" si="4"/>
        <v>65</v>
      </c>
      <c r="J18" s="19">
        <f t="shared" si="5"/>
        <v>2.886751346</v>
      </c>
      <c r="K18" s="19">
        <f t="shared" si="21"/>
        <v>1.732050808</v>
      </c>
      <c r="L18" s="19">
        <f t="shared" si="7"/>
        <v>185</v>
      </c>
      <c r="M18" s="20"/>
      <c r="N18" s="19"/>
      <c r="O18" s="19"/>
      <c r="P18" s="20"/>
      <c r="Q18" s="19"/>
      <c r="R18" s="19"/>
      <c r="S18" s="19"/>
      <c r="T18" s="19"/>
      <c r="U18" s="19"/>
      <c r="V18" s="19"/>
      <c r="W18" s="19"/>
      <c r="X18" s="20"/>
      <c r="Y18" s="19"/>
      <c r="Z18" s="19"/>
      <c r="AA18" s="20"/>
      <c r="AB18" s="19"/>
      <c r="AC18" s="19"/>
      <c r="AD18" s="19"/>
      <c r="AE18" s="19"/>
      <c r="AF18" s="19"/>
      <c r="AG18" s="19"/>
      <c r="AH18" s="19"/>
    </row>
    <row r="19">
      <c r="A19" s="15" t="s">
        <v>160</v>
      </c>
      <c r="B19" s="18">
        <v>13.0</v>
      </c>
      <c r="C19" s="19">
        <f t="shared" ref="C19:E19" si="25">((ABS(C18)-1)/C9)*1/5</f>
        <v>0.397239522</v>
      </c>
      <c r="D19" s="19">
        <f t="shared" si="25"/>
        <v>0.4186030012</v>
      </c>
      <c r="E19" s="19">
        <f t="shared" si="25"/>
        <v>0.4090240941</v>
      </c>
      <c r="F19" s="20">
        <f t="shared" si="1"/>
        <v>0.4082888724</v>
      </c>
      <c r="G19" s="19">
        <f t="shared" si="2"/>
        <v>0.4090240941</v>
      </c>
      <c r="H19" s="19">
        <f t="shared" si="3"/>
        <v>0.397239522</v>
      </c>
      <c r="I19" s="18">
        <f t="shared" si="4"/>
        <v>0.4186030012</v>
      </c>
      <c r="J19" s="19">
        <f t="shared" si="5"/>
        <v>0.0107006997</v>
      </c>
      <c r="K19" s="19">
        <f t="shared" si="21"/>
        <v>0.006420419821</v>
      </c>
      <c r="L19" s="19">
        <f t="shared" si="7"/>
        <v>1.224866617</v>
      </c>
      <c r="M19" s="20">
        <f t="shared" ref="M19:O19" si="26">M12/M10</f>
        <v>0.07462686567</v>
      </c>
      <c r="N19" s="19">
        <f t="shared" si="26"/>
        <v>0.1153846154</v>
      </c>
      <c r="O19" s="19">
        <f t="shared" si="26"/>
        <v>0.03125</v>
      </c>
      <c r="P19" s="20">
        <f>average(M19:O19)</f>
        <v>0.07375382702</v>
      </c>
      <c r="Q19" s="19">
        <f>median(M19:O19)</f>
        <v>0.07462686567</v>
      </c>
      <c r="R19" s="19">
        <f>min(M19:O19)</f>
        <v>0.03125</v>
      </c>
      <c r="S19" s="19">
        <f>max(M19:O19)</f>
        <v>0.1153846154</v>
      </c>
      <c r="T19" s="19">
        <f>STDEV(M19:O19)</f>
        <v>0.04207410158</v>
      </c>
      <c r="U19" s="19">
        <f>T19/P19</f>
        <v>0.5704666901</v>
      </c>
      <c r="V19" s="19"/>
      <c r="W19" s="19"/>
      <c r="X19" s="20">
        <f t="shared" ref="X19:Z19" si="27">X12/X10</f>
        <v>0.04761904762</v>
      </c>
      <c r="Y19" s="19">
        <f t="shared" si="27"/>
        <v>0</v>
      </c>
      <c r="Z19" s="19">
        <f t="shared" si="27"/>
        <v>0.06153846154</v>
      </c>
      <c r="AA19" s="20">
        <f>average(X19:Z19)</f>
        <v>0.03638583639</v>
      </c>
      <c r="AB19" s="19">
        <f>median(X19:Z19)</f>
        <v>0.04761904762</v>
      </c>
      <c r="AC19" s="19">
        <f>min(X19:Z19)</f>
        <v>0</v>
      </c>
      <c r="AD19" s="19">
        <f>max(X19:Z19)</f>
        <v>0.06153846154</v>
      </c>
      <c r="AE19" s="19">
        <f>STDEV(X19:Z19)</f>
        <v>0.03227048711</v>
      </c>
      <c r="AF19" s="19">
        <f>AE19/AA19</f>
        <v>0.8868969443</v>
      </c>
      <c r="AG19" s="19"/>
      <c r="AH19" s="19"/>
    </row>
    <row r="20">
      <c r="A20" s="15" t="s">
        <v>161</v>
      </c>
      <c r="B20" s="18">
        <v>13.0</v>
      </c>
      <c r="C20" s="19">
        <f t="shared" ref="C20:E20" si="28">((ABS(C18)-1)/C9)*1/5*60</f>
        <v>23.83437132</v>
      </c>
      <c r="D20" s="19">
        <f t="shared" si="28"/>
        <v>25.11618007</v>
      </c>
      <c r="E20" s="19">
        <f t="shared" si="28"/>
        <v>24.54144564</v>
      </c>
      <c r="F20" s="20">
        <f t="shared" si="1"/>
        <v>24.49733234</v>
      </c>
      <c r="G20" s="19">
        <f t="shared" si="2"/>
        <v>24.54144564</v>
      </c>
      <c r="H20" s="19">
        <f t="shared" si="3"/>
        <v>23.83437132</v>
      </c>
      <c r="I20" s="18">
        <f t="shared" si="4"/>
        <v>25.11618007</v>
      </c>
      <c r="J20" s="19">
        <f t="shared" si="5"/>
        <v>0.6420419821</v>
      </c>
      <c r="K20" s="19">
        <f t="shared" si="21"/>
        <v>0.3852251893</v>
      </c>
      <c r="L20" s="19">
        <f t="shared" si="7"/>
        <v>73.49199703</v>
      </c>
      <c r="M20" s="20"/>
      <c r="N20" s="19"/>
      <c r="O20" s="19"/>
      <c r="P20" s="20"/>
      <c r="Q20" s="19"/>
      <c r="R20" s="19"/>
      <c r="S20" s="19"/>
      <c r="T20" s="19"/>
      <c r="U20" s="19"/>
      <c r="V20" s="19"/>
      <c r="W20" s="19"/>
      <c r="X20" s="20"/>
      <c r="Y20" s="19"/>
      <c r="Z20" s="19"/>
      <c r="AA20" s="20"/>
      <c r="AB20" s="19"/>
      <c r="AC20" s="19"/>
      <c r="AD20" s="19"/>
      <c r="AE20" s="19"/>
      <c r="AF20" s="19"/>
      <c r="AG20" s="19"/>
      <c r="AH20" s="19"/>
    </row>
    <row r="21">
      <c r="A21" s="15" t="s">
        <v>162</v>
      </c>
      <c r="B21" s="18">
        <v>13.0</v>
      </c>
      <c r="C21" s="19">
        <f t="shared" ref="C21:E21" si="29">C19*(1-C30)</f>
        <v>0.397239522</v>
      </c>
      <c r="D21" s="19">
        <f t="shared" si="29"/>
        <v>0.4186030012</v>
      </c>
      <c r="E21" s="19">
        <f t="shared" si="29"/>
        <v>0.4090240941</v>
      </c>
      <c r="F21" s="20">
        <f t="shared" si="1"/>
        <v>0.4082888724</v>
      </c>
      <c r="G21" s="19">
        <f t="shared" si="2"/>
        <v>0.4090240941</v>
      </c>
      <c r="H21" s="19">
        <f t="shared" si="3"/>
        <v>0.397239522</v>
      </c>
      <c r="I21" s="18">
        <f t="shared" si="4"/>
        <v>0.4186030012</v>
      </c>
      <c r="J21" s="19">
        <f t="shared" si="5"/>
        <v>0.0107006997</v>
      </c>
      <c r="K21" s="19">
        <f t="shared" si="21"/>
        <v>0.006420419821</v>
      </c>
      <c r="L21" s="19">
        <f t="shared" si="7"/>
        <v>1.224866617</v>
      </c>
      <c r="M21" s="20"/>
      <c r="N21" s="19"/>
      <c r="O21" s="19"/>
      <c r="P21" s="20"/>
      <c r="Q21" s="19"/>
      <c r="R21" s="19"/>
      <c r="S21" s="19"/>
      <c r="T21" s="19"/>
      <c r="U21" s="19"/>
      <c r="V21" s="19"/>
      <c r="W21" s="19"/>
      <c r="X21" s="20"/>
      <c r="Y21" s="19"/>
      <c r="Z21" s="19"/>
      <c r="AA21" s="20"/>
      <c r="AB21" s="19"/>
      <c r="AC21" s="19"/>
      <c r="AD21" s="19"/>
      <c r="AE21" s="19"/>
      <c r="AF21" s="19"/>
      <c r="AG21" s="19"/>
      <c r="AH21" s="19"/>
    </row>
    <row r="22">
      <c r="A22" s="15" t="s">
        <v>163</v>
      </c>
      <c r="B22" s="18">
        <v>13.0</v>
      </c>
      <c r="C22" s="19">
        <f t="shared" ref="C22:E22" si="30">C20*(1-C30)</f>
        <v>23.83437132</v>
      </c>
      <c r="D22" s="19">
        <f t="shared" si="30"/>
        <v>25.11618007</v>
      </c>
      <c r="E22" s="19">
        <f t="shared" si="30"/>
        <v>24.54144564</v>
      </c>
      <c r="F22" s="20">
        <f t="shared" si="1"/>
        <v>24.49733234</v>
      </c>
      <c r="G22" s="19">
        <f t="shared" si="2"/>
        <v>24.54144564</v>
      </c>
      <c r="H22" s="19">
        <f t="shared" si="3"/>
        <v>23.83437132</v>
      </c>
      <c r="I22" s="18">
        <f t="shared" si="4"/>
        <v>25.11618007</v>
      </c>
      <c r="J22" s="19">
        <f t="shared" si="5"/>
        <v>0.6420419821</v>
      </c>
      <c r="K22" s="19">
        <f t="shared" si="21"/>
        <v>0.3852251893</v>
      </c>
      <c r="L22" s="19">
        <f t="shared" si="7"/>
        <v>73.49199703</v>
      </c>
      <c r="M22" s="20"/>
      <c r="N22" s="19"/>
      <c r="O22" s="19"/>
      <c r="P22" s="20"/>
      <c r="Q22" s="19"/>
      <c r="R22" s="19"/>
      <c r="S22" s="19"/>
      <c r="T22" s="19"/>
      <c r="U22" s="19"/>
      <c r="V22" s="19"/>
      <c r="W22" s="19"/>
      <c r="X22" s="20"/>
      <c r="Y22" s="19"/>
      <c r="Z22" s="19"/>
      <c r="AA22" s="20"/>
      <c r="AB22" s="19"/>
      <c r="AC22" s="19"/>
      <c r="AD22" s="19"/>
      <c r="AE22" s="19"/>
      <c r="AF22" s="19"/>
      <c r="AG22" s="19"/>
      <c r="AH22" s="19"/>
    </row>
    <row r="23">
      <c r="A23" s="15" t="s">
        <v>164</v>
      </c>
      <c r="B23" s="18">
        <v>13.0</v>
      </c>
      <c r="C23" s="19">
        <f t="shared" ref="C23:E23" si="31">(ABS(C18)-1)/C9</f>
        <v>1.98619761</v>
      </c>
      <c r="D23" s="19">
        <f t="shared" si="31"/>
        <v>2.093015006</v>
      </c>
      <c r="E23" s="19">
        <f t="shared" si="31"/>
        <v>2.04512047</v>
      </c>
      <c r="F23" s="20">
        <f t="shared" si="1"/>
        <v>2.041444362</v>
      </c>
      <c r="G23" s="19">
        <f t="shared" si="2"/>
        <v>2.04512047</v>
      </c>
      <c r="H23" s="19">
        <f t="shared" si="3"/>
        <v>1.98619761</v>
      </c>
      <c r="I23" s="18">
        <f t="shared" si="4"/>
        <v>2.093015006</v>
      </c>
      <c r="J23" s="19">
        <f t="shared" si="5"/>
        <v>0.05350349851</v>
      </c>
      <c r="K23" s="19">
        <f t="shared" si="21"/>
        <v>0.03210209911</v>
      </c>
      <c r="L23" s="19">
        <f t="shared" si="7"/>
        <v>6.124333086</v>
      </c>
      <c r="M23" s="20">
        <f t="shared" ref="M23:O23" si="32">(M10-55)/55</f>
        <v>0.2181818182</v>
      </c>
      <c r="N23" s="19">
        <f t="shared" si="32"/>
        <v>0.4181818182</v>
      </c>
      <c r="O23" s="19">
        <f t="shared" si="32"/>
        <v>0.1636363636</v>
      </c>
      <c r="P23" s="20">
        <f t="shared" ref="P23:P24" si="36">average(M23:O23)</f>
        <v>0.2666666667</v>
      </c>
      <c r="Q23" s="19">
        <f t="shared" ref="Q23:Q24" si="37">median(M23:O23)</f>
        <v>0.2181818182</v>
      </c>
      <c r="R23" s="19">
        <f t="shared" ref="R23:R24" si="38">min(M23:O23)</f>
        <v>0.1636363636</v>
      </c>
      <c r="S23" s="19">
        <f t="shared" ref="S23:S24" si="39">max(M23:O23)</f>
        <v>0.4181818182</v>
      </c>
      <c r="T23" s="19">
        <f t="shared" ref="T23:T24" si="40">STDEV(M23:O23)</f>
        <v>0.134020269</v>
      </c>
      <c r="U23" s="19">
        <f t="shared" ref="U23:U24" si="41">T23/P23</f>
        <v>0.5025760088</v>
      </c>
      <c r="V23" s="19"/>
      <c r="W23" s="19"/>
      <c r="X23" s="20">
        <f t="shared" ref="X23:Z23" si="33">(X10-55)/55</f>
        <v>0.1454545455</v>
      </c>
      <c r="Y23" s="19">
        <f t="shared" si="33"/>
        <v>0.03636363636</v>
      </c>
      <c r="Z23" s="19">
        <f t="shared" si="33"/>
        <v>0.1818181818</v>
      </c>
      <c r="AA23" s="20">
        <f t="shared" ref="AA23:AA24" si="43">average(X23:Z23)</f>
        <v>0.1212121212</v>
      </c>
      <c r="AB23" s="19">
        <f t="shared" ref="AB23:AB24" si="44">median(X23:Z23)</f>
        <v>0.1454545455</v>
      </c>
      <c r="AC23" s="19">
        <f t="shared" ref="AC23:AC24" si="45">min(X23:Z23)</f>
        <v>0.03636363636</v>
      </c>
      <c r="AD23" s="19">
        <f t="shared" ref="AD23:AD24" si="46">max(X23:Z23)</f>
        <v>0.1818181818</v>
      </c>
      <c r="AE23" s="19">
        <f t="shared" ref="AE23:AE24" si="47">STDEV(X23:Z23)</f>
        <v>0.07569694544</v>
      </c>
      <c r="AF23" s="19">
        <f t="shared" ref="AF23:AF24" si="48">AE23/AA23</f>
        <v>0.6244997998</v>
      </c>
      <c r="AG23" s="19"/>
      <c r="AH23" s="19"/>
    </row>
    <row r="24">
      <c r="A24" s="15" t="s">
        <v>165</v>
      </c>
      <c r="B24" s="18">
        <v>13.0</v>
      </c>
      <c r="C24" s="19">
        <f t="shared" ref="C24:E24" si="34">(ABS(C11)-1)/C9</f>
        <v>1.98619761</v>
      </c>
      <c r="D24" s="19">
        <f t="shared" si="34"/>
        <v>2.093015006</v>
      </c>
      <c r="E24" s="19">
        <f t="shared" si="34"/>
        <v>2.204895507</v>
      </c>
      <c r="F24" s="20">
        <f t="shared" si="1"/>
        <v>2.094702708</v>
      </c>
      <c r="G24" s="19">
        <f t="shared" si="2"/>
        <v>2.093015006</v>
      </c>
      <c r="H24" s="19">
        <f t="shared" si="3"/>
        <v>1.98619761</v>
      </c>
      <c r="I24" s="18">
        <f t="shared" si="4"/>
        <v>2.204895507</v>
      </c>
      <c r="J24" s="19">
        <f t="shared" si="5"/>
        <v>0.1093587163</v>
      </c>
      <c r="K24" s="19">
        <f t="shared" si="21"/>
        <v>0.06561522976</v>
      </c>
      <c r="L24" s="19">
        <f t="shared" si="7"/>
        <v>6.284108123</v>
      </c>
      <c r="M24" s="20">
        <f t="shared" ref="M24:O24" si="35">(M10-M12-55)/55</f>
        <v>0.1272727273</v>
      </c>
      <c r="N24" s="19">
        <f t="shared" si="35"/>
        <v>0.2545454545</v>
      </c>
      <c r="O24" s="19">
        <f t="shared" si="35"/>
        <v>0.1272727273</v>
      </c>
      <c r="P24" s="20">
        <f t="shared" si="36"/>
        <v>0.1696969697</v>
      </c>
      <c r="Q24" s="19">
        <f t="shared" si="37"/>
        <v>0.1272727273</v>
      </c>
      <c r="R24" s="19">
        <f t="shared" si="38"/>
        <v>0.1272727273</v>
      </c>
      <c r="S24" s="19">
        <f t="shared" si="39"/>
        <v>0.2545454545</v>
      </c>
      <c r="T24" s="19">
        <f t="shared" si="40"/>
        <v>0.07348094335</v>
      </c>
      <c r="U24" s="19">
        <f t="shared" si="41"/>
        <v>0.4330127019</v>
      </c>
      <c r="V24" s="19"/>
      <c r="W24" s="19"/>
      <c r="X24" s="20">
        <f t="shared" ref="X24:Z24" si="42">(X10-X12-55)/55</f>
        <v>0.09090909091</v>
      </c>
      <c r="Y24" s="19">
        <f t="shared" si="42"/>
        <v>0.03636363636</v>
      </c>
      <c r="Z24" s="19">
        <f t="shared" si="42"/>
        <v>0.1090909091</v>
      </c>
      <c r="AA24" s="20">
        <f t="shared" si="43"/>
        <v>0.07878787879</v>
      </c>
      <c r="AB24" s="19">
        <f t="shared" si="44"/>
        <v>0.09090909091</v>
      </c>
      <c r="AC24" s="19">
        <f t="shared" si="45"/>
        <v>0.03636363636</v>
      </c>
      <c r="AD24" s="19">
        <f t="shared" si="46"/>
        <v>0.1090909091</v>
      </c>
      <c r="AE24" s="19">
        <f t="shared" si="47"/>
        <v>0.03784847272</v>
      </c>
      <c r="AF24" s="19">
        <f t="shared" si="48"/>
        <v>0.4803844614</v>
      </c>
      <c r="AG24" s="19"/>
      <c r="AH24" s="19"/>
    </row>
    <row r="25">
      <c r="A25" s="2" t="s">
        <v>166</v>
      </c>
      <c r="B25" s="18">
        <v>13.0</v>
      </c>
      <c r="C25" s="19">
        <f t="shared" ref="C25:E25" si="49">(ABS(C17)-1)/C9</f>
        <v>2.25551254</v>
      </c>
      <c r="D25" s="19">
        <f t="shared" si="49"/>
        <v>2.376813651</v>
      </c>
      <c r="E25" s="19">
        <f t="shared" si="49"/>
        <v>2.460535566</v>
      </c>
      <c r="F25" s="20">
        <f t="shared" si="1"/>
        <v>2.364287252</v>
      </c>
      <c r="G25" s="19">
        <f t="shared" si="2"/>
        <v>2.376813651</v>
      </c>
      <c r="H25" s="19">
        <f t="shared" si="3"/>
        <v>2.25551254</v>
      </c>
      <c r="I25" s="18">
        <f t="shared" si="4"/>
        <v>2.460535566</v>
      </c>
      <c r="J25" s="19">
        <f t="shared" si="5"/>
        <v>0.1030839138</v>
      </c>
      <c r="K25" s="19">
        <f t="shared" si="21"/>
        <v>0.06185034829</v>
      </c>
      <c r="L25" s="19">
        <f t="shared" si="7"/>
        <v>7.092861757</v>
      </c>
      <c r="M25" s="20"/>
      <c r="N25" s="19"/>
      <c r="O25" s="19"/>
      <c r="P25" s="20"/>
      <c r="Q25" s="19"/>
      <c r="R25" s="19"/>
      <c r="S25" s="19"/>
      <c r="T25" s="19"/>
      <c r="U25" s="19"/>
      <c r="V25" s="19"/>
      <c r="W25" s="19"/>
      <c r="X25" s="20"/>
      <c r="Y25" s="19"/>
      <c r="Z25" s="19"/>
      <c r="AA25" s="20"/>
      <c r="AB25" s="19"/>
      <c r="AC25" s="19"/>
      <c r="AD25" s="19"/>
      <c r="AE25" s="19"/>
      <c r="AF25" s="19"/>
      <c r="AG25" s="19"/>
      <c r="AH25" s="19"/>
    </row>
    <row r="26">
      <c r="A26" s="2" t="s">
        <v>167</v>
      </c>
      <c r="B26" s="18">
        <v>13.0</v>
      </c>
      <c r="C26" s="19">
        <f t="shared" ref="C26:E26" si="50">ABS(C11)/ABS(C18)</f>
        <v>1</v>
      </c>
      <c r="D26" s="19">
        <f t="shared" si="50"/>
        <v>1</v>
      </c>
      <c r="E26" s="19">
        <f t="shared" si="50"/>
        <v>1.076923077</v>
      </c>
      <c r="F26" s="20">
        <f t="shared" si="1"/>
        <v>1.025641026</v>
      </c>
      <c r="G26" s="19">
        <f t="shared" si="2"/>
        <v>1</v>
      </c>
      <c r="H26" s="19">
        <f t="shared" si="3"/>
        <v>1</v>
      </c>
      <c r="I26" s="18">
        <f t="shared" si="4"/>
        <v>1.076923077</v>
      </c>
      <c r="J26" s="19">
        <f t="shared" si="5"/>
        <v>0.04441155917</v>
      </c>
      <c r="K26" s="19">
        <f t="shared" si="21"/>
        <v>0.0266469355</v>
      </c>
      <c r="L26" s="19">
        <f t="shared" si="7"/>
        <v>3.076923077</v>
      </c>
      <c r="M26" s="20"/>
      <c r="N26" s="19"/>
      <c r="O26" s="19"/>
      <c r="P26" s="20"/>
      <c r="Q26" s="19"/>
      <c r="R26" s="19"/>
      <c r="S26" s="19"/>
      <c r="T26" s="19"/>
      <c r="U26" s="19"/>
      <c r="V26" s="19"/>
      <c r="W26" s="19"/>
      <c r="X26" s="20"/>
      <c r="Y26" s="19"/>
      <c r="Z26" s="19"/>
      <c r="AA26" s="20"/>
      <c r="AB26" s="19"/>
      <c r="AC26" s="19"/>
      <c r="AD26" s="19"/>
      <c r="AE26" s="19"/>
      <c r="AF26" s="19"/>
      <c r="AG26" s="19"/>
      <c r="AH26" s="19"/>
    </row>
    <row r="27">
      <c r="A27" s="2" t="s">
        <v>168</v>
      </c>
      <c r="B27" s="18">
        <v>13.0</v>
      </c>
      <c r="C27" s="19">
        <f t="shared" ref="C27:E27" si="51">ABS(C17)/ABS(C18)</f>
        <v>1.133333333</v>
      </c>
      <c r="D27" s="19">
        <f t="shared" si="51"/>
        <v>1.133333333</v>
      </c>
      <c r="E27" s="19">
        <f t="shared" si="51"/>
        <v>1.2</v>
      </c>
      <c r="F27" s="20">
        <f t="shared" si="1"/>
        <v>1.155555556</v>
      </c>
      <c r="G27" s="19">
        <f t="shared" si="2"/>
        <v>1.133333333</v>
      </c>
      <c r="H27" s="19">
        <f t="shared" si="3"/>
        <v>1.133333333</v>
      </c>
      <c r="I27" s="18">
        <f t="shared" si="4"/>
        <v>1.2</v>
      </c>
      <c r="J27" s="19">
        <f t="shared" si="5"/>
        <v>0.03849001795</v>
      </c>
      <c r="K27" s="19">
        <f t="shared" si="21"/>
        <v>0.02309401077</v>
      </c>
      <c r="L27" s="19">
        <f t="shared" si="7"/>
        <v>3.466666667</v>
      </c>
      <c r="M27" s="20"/>
      <c r="N27" s="19"/>
      <c r="O27" s="19"/>
      <c r="P27" s="20"/>
      <c r="Q27" s="19"/>
      <c r="R27" s="19"/>
      <c r="S27" s="19"/>
      <c r="T27" s="19"/>
      <c r="U27" s="19"/>
      <c r="V27" s="19"/>
      <c r="W27" s="19"/>
      <c r="X27" s="20"/>
      <c r="Y27" s="19"/>
      <c r="Z27" s="19"/>
      <c r="AA27" s="20"/>
      <c r="AB27" s="19"/>
      <c r="AC27" s="19"/>
      <c r="AD27" s="19"/>
      <c r="AE27" s="19"/>
      <c r="AF27" s="19"/>
      <c r="AG27" s="19"/>
      <c r="AH27" s="19"/>
    </row>
    <row r="28">
      <c r="A28" s="2" t="s">
        <v>169</v>
      </c>
      <c r="B28" s="18">
        <v>13.0</v>
      </c>
      <c r="C28" s="18">
        <f t="shared" ref="C28:E28" si="52">C15/MAX(ABS(C13),ABS(C18))</f>
        <v>0</v>
      </c>
      <c r="D28" s="18">
        <f t="shared" si="52"/>
        <v>0</v>
      </c>
      <c r="E28" s="18">
        <f t="shared" si="52"/>
        <v>0</v>
      </c>
      <c r="F28" s="20">
        <f t="shared" si="1"/>
        <v>0</v>
      </c>
      <c r="G28" s="19">
        <f t="shared" si="2"/>
        <v>0</v>
      </c>
      <c r="H28" s="19">
        <f t="shared" si="3"/>
        <v>0</v>
      </c>
      <c r="I28" s="18">
        <f t="shared" si="4"/>
        <v>0</v>
      </c>
      <c r="J28" s="19">
        <f t="shared" si="5"/>
        <v>0</v>
      </c>
      <c r="K28" s="19">
        <f t="shared" si="21"/>
        <v>0</v>
      </c>
      <c r="L28" s="19">
        <f t="shared" si="7"/>
        <v>0</v>
      </c>
      <c r="M28" s="20"/>
      <c r="N28" s="19"/>
      <c r="O28" s="19"/>
      <c r="P28" s="20"/>
      <c r="Q28" s="19"/>
      <c r="R28" s="19"/>
      <c r="S28" s="19"/>
      <c r="T28" s="19"/>
      <c r="U28" s="19"/>
      <c r="V28" s="19"/>
      <c r="W28" s="19"/>
      <c r="X28" s="20"/>
      <c r="Y28" s="19"/>
      <c r="Z28" s="19"/>
      <c r="AA28" s="20"/>
      <c r="AB28" s="19"/>
      <c r="AC28" s="19"/>
      <c r="AD28" s="19"/>
      <c r="AE28" s="19"/>
      <c r="AF28" s="19"/>
      <c r="AG28" s="19"/>
      <c r="AH28" s="19"/>
    </row>
    <row r="29">
      <c r="A29" s="15" t="s">
        <v>170</v>
      </c>
      <c r="B29" s="18">
        <v>13.0</v>
      </c>
      <c r="C29" s="19">
        <f t="shared" ref="C29:E29" si="53">C14/(C13+C15+C14)</f>
        <v>0</v>
      </c>
      <c r="D29" s="19">
        <f t="shared" si="53"/>
        <v>0</v>
      </c>
      <c r="E29" s="19">
        <f t="shared" si="53"/>
        <v>0.07692307692</v>
      </c>
      <c r="F29" s="20">
        <f t="shared" si="1"/>
        <v>0.02564102564</v>
      </c>
      <c r="G29" s="19">
        <f t="shared" si="2"/>
        <v>0</v>
      </c>
      <c r="H29" s="19">
        <f t="shared" si="3"/>
        <v>0</v>
      </c>
      <c r="I29" s="18">
        <f t="shared" si="4"/>
        <v>0.07692307692</v>
      </c>
      <c r="J29" s="19">
        <f t="shared" si="5"/>
        <v>0.04441155917</v>
      </c>
      <c r="K29" s="19">
        <f t="shared" si="21"/>
        <v>0.0266469355</v>
      </c>
      <c r="L29" s="19">
        <f t="shared" si="7"/>
        <v>0.07692307692</v>
      </c>
      <c r="M29" s="20"/>
      <c r="N29" s="19"/>
      <c r="O29" s="19"/>
      <c r="P29" s="20"/>
      <c r="Q29" s="19"/>
      <c r="R29" s="19"/>
      <c r="S29" s="19"/>
      <c r="T29" s="19"/>
      <c r="U29" s="19"/>
      <c r="V29" s="19"/>
      <c r="W29" s="19"/>
      <c r="X29" s="20"/>
      <c r="Y29" s="19"/>
      <c r="Z29" s="19"/>
      <c r="AA29" s="20"/>
      <c r="AB29" s="19"/>
      <c r="AC29" s="19"/>
      <c r="AD29" s="19"/>
      <c r="AE29" s="19"/>
      <c r="AF29" s="19"/>
      <c r="AG29" s="19"/>
      <c r="AH29" s="19"/>
    </row>
    <row r="30">
      <c r="A30" s="15" t="s">
        <v>171</v>
      </c>
      <c r="B30" s="18">
        <v>13.0</v>
      </c>
      <c r="C30" s="19">
        <f t="shared" ref="C30:E30" si="54">C15/(C13+C15+C14)</f>
        <v>0</v>
      </c>
      <c r="D30" s="19">
        <f t="shared" si="54"/>
        <v>0</v>
      </c>
      <c r="E30" s="19">
        <f t="shared" si="54"/>
        <v>0</v>
      </c>
      <c r="F30" s="20">
        <f t="shared" si="1"/>
        <v>0</v>
      </c>
      <c r="G30" s="19">
        <f t="shared" si="2"/>
        <v>0</v>
      </c>
      <c r="H30" s="19">
        <f t="shared" si="3"/>
        <v>0</v>
      </c>
      <c r="I30" s="18">
        <f t="shared" si="4"/>
        <v>0</v>
      </c>
      <c r="J30" s="19">
        <f t="shared" si="5"/>
        <v>0</v>
      </c>
      <c r="K30" s="19">
        <f t="shared" si="21"/>
        <v>0</v>
      </c>
      <c r="L30" s="19">
        <f t="shared" si="7"/>
        <v>0</v>
      </c>
      <c r="M30" s="20"/>
      <c r="N30" s="19"/>
      <c r="O30" s="19"/>
      <c r="P30" s="20"/>
      <c r="Q30" s="19"/>
      <c r="R30" s="19"/>
      <c r="S30" s="19"/>
      <c r="T30" s="19"/>
      <c r="U30" s="19"/>
      <c r="V30" s="19"/>
      <c r="W30" s="19"/>
      <c r="X30" s="20"/>
      <c r="Y30" s="19"/>
      <c r="Z30" s="19"/>
      <c r="AA30" s="20"/>
      <c r="AB30" s="19"/>
      <c r="AC30" s="19"/>
      <c r="AD30" s="19"/>
      <c r="AE30" s="19"/>
      <c r="AF30" s="19"/>
      <c r="AG30" s="19"/>
      <c r="AH30" s="19"/>
    </row>
    <row r="31">
      <c r="A31" s="15" t="s">
        <v>172</v>
      </c>
      <c r="B31" s="18">
        <v>13.0</v>
      </c>
      <c r="C31" s="19">
        <f t="shared" ref="C31:E31" si="55">(C14+C15)/(C13+C14+C15)</f>
        <v>0</v>
      </c>
      <c r="D31" s="19">
        <f t="shared" si="55"/>
        <v>0</v>
      </c>
      <c r="E31" s="19">
        <f t="shared" si="55"/>
        <v>0.07692307692</v>
      </c>
      <c r="F31" s="20">
        <f t="shared" si="1"/>
        <v>0.02564102564</v>
      </c>
      <c r="G31" s="19">
        <f t="shared" si="2"/>
        <v>0</v>
      </c>
      <c r="H31" s="19">
        <f t="shared" si="3"/>
        <v>0</v>
      </c>
      <c r="I31" s="18">
        <f t="shared" si="4"/>
        <v>0.07692307692</v>
      </c>
      <c r="J31" s="19">
        <f t="shared" si="5"/>
        <v>0.04441155917</v>
      </c>
      <c r="K31" s="19">
        <f t="shared" si="21"/>
        <v>0.0266469355</v>
      </c>
      <c r="L31" s="19">
        <f t="shared" si="7"/>
        <v>0.07692307692</v>
      </c>
      <c r="M31" s="20"/>
      <c r="N31" s="19"/>
      <c r="O31" s="19"/>
      <c r="P31" s="20"/>
      <c r="Q31" s="19"/>
      <c r="R31" s="19"/>
      <c r="S31" s="19"/>
      <c r="T31" s="19"/>
      <c r="U31" s="19"/>
      <c r="V31" s="19"/>
      <c r="W31" s="19"/>
      <c r="X31" s="20"/>
      <c r="Y31" s="19"/>
      <c r="Z31" s="19"/>
      <c r="AA31" s="20"/>
      <c r="AB31" s="19"/>
      <c r="AC31" s="19"/>
      <c r="AD31" s="19"/>
      <c r="AE31" s="19"/>
      <c r="AF31" s="19"/>
      <c r="AG31" s="19"/>
      <c r="AH31" s="19"/>
    </row>
    <row r="32">
      <c r="A32" s="15" t="s">
        <v>173</v>
      </c>
      <c r="B32" s="18">
        <v>13.0</v>
      </c>
      <c r="C32" s="19" t="str">
        <f t="shared" ref="C32:E32" si="56">ABS(C14)/ABS(C12)</f>
        <v>#DIV/0!</v>
      </c>
      <c r="D32" s="19" t="str">
        <f t="shared" si="56"/>
        <v>#DIV/0!</v>
      </c>
      <c r="E32" s="19">
        <f t="shared" si="56"/>
        <v>1</v>
      </c>
      <c r="F32" s="20" t="str">
        <f t="shared" si="1"/>
        <v>#DIV/0!</v>
      </c>
      <c r="G32" s="19" t="str">
        <f t="shared" si="2"/>
        <v>#DIV/0!</v>
      </c>
      <c r="H32" s="19" t="str">
        <f t="shared" si="3"/>
        <v>#DIV/0!</v>
      </c>
      <c r="I32" s="18" t="str">
        <f t="shared" si="4"/>
        <v>#DIV/0!</v>
      </c>
      <c r="J32" s="19" t="str">
        <f t="shared" si="5"/>
        <v>#DIV/0!</v>
      </c>
      <c r="K32" s="19" t="str">
        <f t="shared" si="21"/>
        <v>#DIV/0!</v>
      </c>
      <c r="L32" s="19" t="str">
        <f t="shared" si="7"/>
        <v>#DIV/0!</v>
      </c>
      <c r="M32" s="20"/>
      <c r="N32" s="19"/>
      <c r="O32" s="19"/>
      <c r="P32" s="20"/>
      <c r="Q32" s="19"/>
      <c r="R32" s="19"/>
      <c r="S32" s="19"/>
      <c r="T32" s="19"/>
      <c r="U32" s="19"/>
      <c r="V32" s="19"/>
      <c r="W32" s="19"/>
      <c r="X32" s="20"/>
      <c r="Y32" s="19"/>
      <c r="Z32" s="19"/>
      <c r="AA32" s="20"/>
      <c r="AB32" s="19"/>
      <c r="AC32" s="19"/>
      <c r="AD32" s="19"/>
      <c r="AE32" s="19"/>
      <c r="AF32" s="19"/>
      <c r="AG32" s="19"/>
      <c r="AH32" s="19"/>
    </row>
    <row r="33">
      <c r="A33" s="15" t="s">
        <v>174</v>
      </c>
      <c r="B33" s="18">
        <v>13.0</v>
      </c>
      <c r="C33" s="19" t="str">
        <f t="shared" ref="C33:E33" si="57">C14/(C14+C15)</f>
        <v>#DIV/0!</v>
      </c>
      <c r="D33" s="19" t="str">
        <f t="shared" si="57"/>
        <v>#DIV/0!</v>
      </c>
      <c r="E33" s="19">
        <f t="shared" si="57"/>
        <v>1</v>
      </c>
      <c r="F33" s="20" t="str">
        <f t="shared" si="1"/>
        <v>#DIV/0!</v>
      </c>
      <c r="G33" s="19" t="str">
        <f t="shared" si="2"/>
        <v>#DIV/0!</v>
      </c>
      <c r="H33" s="19" t="str">
        <f t="shared" si="3"/>
        <v>#DIV/0!</v>
      </c>
      <c r="I33" s="18" t="str">
        <f t="shared" si="4"/>
        <v>#DIV/0!</v>
      </c>
      <c r="J33" s="19" t="str">
        <f t="shared" si="5"/>
        <v>#DIV/0!</v>
      </c>
      <c r="K33" s="19" t="str">
        <f t="shared" si="21"/>
        <v>#DIV/0!</v>
      </c>
      <c r="L33" s="19" t="str">
        <f t="shared" si="7"/>
        <v>#DIV/0!</v>
      </c>
      <c r="M33" s="20"/>
      <c r="N33" s="19"/>
      <c r="O33" s="19"/>
      <c r="P33" s="20"/>
      <c r="Q33" s="19"/>
      <c r="R33" s="19"/>
      <c r="S33" s="19"/>
      <c r="T33" s="19"/>
      <c r="U33" s="19"/>
      <c r="V33" s="19"/>
      <c r="W33" s="19"/>
      <c r="X33" s="20"/>
      <c r="Y33" s="19"/>
      <c r="Z33" s="19"/>
      <c r="AA33" s="20"/>
      <c r="AB33" s="19"/>
      <c r="AC33" s="19"/>
      <c r="AD33" s="19"/>
      <c r="AE33" s="19"/>
      <c r="AF33" s="19"/>
      <c r="AG33" s="19"/>
      <c r="AH33" s="19"/>
    </row>
    <row r="34">
      <c r="A34" s="15" t="s">
        <v>175</v>
      </c>
      <c r="B34" s="18">
        <v>13.0</v>
      </c>
      <c r="C34" s="19">
        <f t="shared" ref="C34:E34" si="58">C13/(C12+C13+C14+C15)</f>
        <v>1</v>
      </c>
      <c r="D34" s="19">
        <f t="shared" si="58"/>
        <v>1</v>
      </c>
      <c r="E34" s="19">
        <f t="shared" si="58"/>
        <v>0.8571428571</v>
      </c>
      <c r="F34" s="20">
        <f t="shared" si="1"/>
        <v>0.9523809524</v>
      </c>
      <c r="G34" s="19">
        <f t="shared" si="2"/>
        <v>1</v>
      </c>
      <c r="H34" s="19">
        <f t="shared" si="3"/>
        <v>0.8571428571</v>
      </c>
      <c r="I34" s="18">
        <f t="shared" si="4"/>
        <v>1</v>
      </c>
      <c r="J34" s="19">
        <f t="shared" si="5"/>
        <v>0.08247860988</v>
      </c>
      <c r="K34" s="19">
        <f t="shared" si="21"/>
        <v>0.04948716593</v>
      </c>
      <c r="L34" s="19">
        <f t="shared" si="7"/>
        <v>2.857142857</v>
      </c>
      <c r="M34" s="20"/>
      <c r="N34" s="19"/>
      <c r="O34" s="19"/>
      <c r="P34" s="20"/>
      <c r="Q34" s="19"/>
      <c r="R34" s="19"/>
      <c r="S34" s="19"/>
      <c r="T34" s="19"/>
      <c r="U34" s="19"/>
      <c r="V34" s="19"/>
      <c r="W34" s="19"/>
      <c r="X34" s="20"/>
      <c r="Y34" s="19"/>
      <c r="Z34" s="19"/>
      <c r="AA34" s="20"/>
      <c r="AB34" s="19"/>
      <c r="AC34" s="19"/>
      <c r="AD34" s="19"/>
      <c r="AE34" s="19"/>
      <c r="AF34" s="19"/>
      <c r="AG34" s="19"/>
      <c r="AH34" s="19"/>
    </row>
    <row r="35">
      <c r="A35" s="15" t="s">
        <v>176</v>
      </c>
      <c r="B35" s="18">
        <v>13.0</v>
      </c>
      <c r="C35" s="19">
        <f t="shared" ref="C35:E35" si="59">(C15+C14+C12)/(C13+C15+C14+C12)</f>
        <v>0</v>
      </c>
      <c r="D35" s="19">
        <f t="shared" si="59"/>
        <v>0</v>
      </c>
      <c r="E35" s="19">
        <f t="shared" si="59"/>
        <v>0.1428571429</v>
      </c>
      <c r="F35" s="20">
        <f t="shared" si="1"/>
        <v>0.04761904762</v>
      </c>
      <c r="G35" s="19">
        <f t="shared" si="2"/>
        <v>0</v>
      </c>
      <c r="H35" s="19">
        <f t="shared" si="3"/>
        <v>0</v>
      </c>
      <c r="I35" s="18">
        <f t="shared" si="4"/>
        <v>0.1428571429</v>
      </c>
      <c r="J35" s="19">
        <f t="shared" si="5"/>
        <v>0.08247860988</v>
      </c>
      <c r="K35" s="19">
        <f t="shared" si="21"/>
        <v>0.04948716593</v>
      </c>
      <c r="L35" s="19">
        <f t="shared" si="7"/>
        <v>0.1428571429</v>
      </c>
      <c r="M35" s="20"/>
      <c r="N35" s="19"/>
      <c r="O35" s="19"/>
      <c r="P35" s="20"/>
      <c r="Q35" s="19"/>
      <c r="R35" s="19"/>
      <c r="S35" s="19"/>
      <c r="T35" s="19"/>
      <c r="U35" s="19"/>
      <c r="V35" s="19"/>
      <c r="W35" s="19"/>
      <c r="X35" s="20"/>
      <c r="Y35" s="19"/>
      <c r="Z35" s="19"/>
      <c r="AA35" s="20"/>
      <c r="AB35" s="19"/>
      <c r="AC35" s="19"/>
      <c r="AD35" s="19"/>
      <c r="AE35" s="19"/>
      <c r="AF35" s="19"/>
      <c r="AG35" s="19"/>
      <c r="AH35" s="19"/>
    </row>
    <row r="36">
      <c r="A36" s="15" t="s">
        <v>177</v>
      </c>
      <c r="B36" s="18">
        <v>13.0</v>
      </c>
      <c r="C36" s="19">
        <f t="shared" ref="C36:E36" si="60">(C14+C12)/C13</f>
        <v>0</v>
      </c>
      <c r="D36" s="19">
        <f t="shared" si="60"/>
        <v>0</v>
      </c>
      <c r="E36" s="19">
        <f t="shared" si="60"/>
        <v>0.1666666667</v>
      </c>
      <c r="F36" s="20">
        <f t="shared" si="1"/>
        <v>0.05555555556</v>
      </c>
      <c r="G36" s="19">
        <f t="shared" si="2"/>
        <v>0</v>
      </c>
      <c r="H36" s="19">
        <f t="shared" si="3"/>
        <v>0</v>
      </c>
      <c r="I36" s="18">
        <f t="shared" si="4"/>
        <v>0.1666666667</v>
      </c>
      <c r="J36" s="19">
        <f t="shared" si="5"/>
        <v>0.09622504486</v>
      </c>
      <c r="K36" s="19">
        <f t="shared" si="21"/>
        <v>0.05773502692</v>
      </c>
      <c r="L36" s="19">
        <f t="shared" si="7"/>
        <v>0.1666666667</v>
      </c>
      <c r="M36" s="20"/>
      <c r="N36" s="19"/>
      <c r="O36" s="19"/>
      <c r="P36" s="20"/>
      <c r="Q36" s="19"/>
      <c r="R36" s="19"/>
      <c r="S36" s="19"/>
      <c r="T36" s="19"/>
      <c r="U36" s="19"/>
      <c r="V36" s="19"/>
      <c r="W36" s="19"/>
      <c r="X36" s="20"/>
      <c r="Y36" s="19"/>
      <c r="Z36" s="19"/>
      <c r="AA36" s="20"/>
      <c r="AB36" s="19"/>
      <c r="AC36" s="19"/>
      <c r="AD36" s="19"/>
      <c r="AE36" s="19"/>
      <c r="AF36" s="19"/>
      <c r="AG36" s="19"/>
      <c r="AH36" s="19"/>
    </row>
    <row r="37">
      <c r="A37" s="12"/>
      <c r="B37" s="19"/>
      <c r="C37" s="19"/>
      <c r="D37" s="19"/>
      <c r="E37" s="19"/>
      <c r="F37" s="20"/>
      <c r="G37" s="19"/>
      <c r="H37" s="19"/>
      <c r="I37" s="19"/>
      <c r="J37" s="19"/>
      <c r="K37" s="19"/>
      <c r="L37" s="19"/>
      <c r="M37" s="20"/>
      <c r="N37" s="19"/>
      <c r="O37" s="19"/>
      <c r="P37" s="20"/>
      <c r="Q37" s="19"/>
      <c r="R37" s="19"/>
      <c r="S37" s="19"/>
      <c r="T37" s="19"/>
      <c r="U37" s="19"/>
      <c r="V37" s="19"/>
      <c r="W37" s="19"/>
      <c r="X37" s="20"/>
      <c r="Y37" s="19"/>
      <c r="Z37" s="19"/>
      <c r="AA37" s="20"/>
      <c r="AB37" s="19"/>
      <c r="AC37" s="19"/>
      <c r="AD37" s="19"/>
      <c r="AE37" s="19"/>
      <c r="AF37" s="19"/>
      <c r="AG37" s="19"/>
      <c r="AH37" s="19"/>
    </row>
    <row r="38">
      <c r="A38" s="17" t="s">
        <v>178</v>
      </c>
      <c r="B38" s="18">
        <v>14.0</v>
      </c>
      <c r="C38" s="19">
        <v>736.9629629629629</v>
      </c>
      <c r="D38" s="19">
        <v>622.0555555555555</v>
      </c>
      <c r="E38" s="19">
        <v>586.4642857142857</v>
      </c>
      <c r="F38" s="20">
        <f t="shared" ref="F38:F44" si="61">average(C38:E38)</f>
        <v>648.4942681</v>
      </c>
      <c r="G38" s="19">
        <f t="shared" ref="G38:G44" si="62">median(C38:E38)</f>
        <v>622.0555556</v>
      </c>
      <c r="H38" s="19">
        <f t="shared" ref="H38:H44" si="63">min(C38:E38)</f>
        <v>586.4642857</v>
      </c>
      <c r="I38" s="18">
        <f t="shared" ref="I38:I44" si="64">max(C38:E38)</f>
        <v>736.962963</v>
      </c>
      <c r="J38" s="19">
        <f t="shared" ref="J38:J44" si="65">stdev(C38:E38)</f>
        <v>78.65568704</v>
      </c>
      <c r="K38" s="19">
        <f t="shared" ref="K38:K44" si="66">J38/F38</f>
        <v>0.1212897182</v>
      </c>
      <c r="L38" s="19"/>
      <c r="M38" s="20">
        <v>602.3703703703703</v>
      </c>
      <c r="N38" s="19">
        <v>551.047619047619</v>
      </c>
      <c r="O38" s="19">
        <v>508.5081967213115</v>
      </c>
      <c r="P38" s="20">
        <f t="shared" ref="P38:P44" si="67">average(M38:O38)</f>
        <v>553.9753954</v>
      </c>
      <c r="Q38" s="19">
        <f t="shared" ref="Q38:Q44" si="68">median(M38:O38)</f>
        <v>551.047619</v>
      </c>
      <c r="R38" s="19">
        <f t="shared" ref="R38:R44" si="69">min(M38:O38)</f>
        <v>508.5081967</v>
      </c>
      <c r="S38" s="19">
        <f t="shared" ref="S38:S44" si="70">max(M38:O38)</f>
        <v>602.3703704</v>
      </c>
      <c r="T38" s="19">
        <f t="shared" ref="T38:T44" si="71">STDEV(M38:O38)</f>
        <v>46.99952996</v>
      </c>
      <c r="U38" s="19">
        <f t="shared" ref="U38:U44" si="72">T38/P38</f>
        <v>0.08484046467</v>
      </c>
      <c r="V38" s="19"/>
      <c r="W38" s="19"/>
      <c r="X38" s="20">
        <v>731.728813559322</v>
      </c>
      <c r="Y38" s="19">
        <v>568.6440677966102</v>
      </c>
      <c r="Z38" s="19">
        <v>504.3174603174603</v>
      </c>
      <c r="AA38" s="20">
        <f t="shared" ref="AA38:AA44" si="73">average(X38:Z38)</f>
        <v>601.5634472</v>
      </c>
      <c r="AB38" s="19">
        <f t="shared" ref="AB38:AB44" si="74">median(X38:Z38)</f>
        <v>568.6440678</v>
      </c>
      <c r="AC38" s="19">
        <f t="shared" ref="AC38:AC44" si="75">min(X38:Z38)</f>
        <v>504.3174603</v>
      </c>
      <c r="AD38" s="19">
        <f t="shared" ref="AD38:AD44" si="76">max(X38:Z38)</f>
        <v>731.7288136</v>
      </c>
      <c r="AE38" s="19">
        <f t="shared" ref="AE38:AE44" si="77">STDEV(X38:Z38)</f>
        <v>117.2251895</v>
      </c>
      <c r="AF38" s="19">
        <f t="shared" ref="AF38:AF44" si="78">AE38/AA38</f>
        <v>0.1948675406</v>
      </c>
      <c r="AG38" s="19"/>
      <c r="AH38" s="19"/>
    </row>
    <row r="39">
      <c r="A39" s="21" t="s">
        <v>146</v>
      </c>
      <c r="B39" s="18">
        <v>14.0</v>
      </c>
      <c r="C39" s="19">
        <v>796.8489112006249</v>
      </c>
      <c r="D39" s="19">
        <v>632.834635667667</v>
      </c>
      <c r="E39" s="19">
        <v>477.4048392292233</v>
      </c>
      <c r="F39" s="20">
        <f t="shared" si="61"/>
        <v>635.6961287</v>
      </c>
      <c r="G39" s="19">
        <f t="shared" si="62"/>
        <v>632.8346357</v>
      </c>
      <c r="H39" s="19">
        <f t="shared" si="63"/>
        <v>477.4048392</v>
      </c>
      <c r="I39" s="18">
        <f t="shared" si="64"/>
        <v>796.8489112</v>
      </c>
      <c r="J39" s="19">
        <f t="shared" si="65"/>
        <v>159.7412592</v>
      </c>
      <c r="K39" s="19">
        <f t="shared" si="66"/>
        <v>0.2512855624</v>
      </c>
      <c r="L39" s="19"/>
      <c r="M39" s="20">
        <v>636.4472823859523</v>
      </c>
      <c r="N39" s="19">
        <v>532.1483066556706</v>
      </c>
      <c r="O39" s="19">
        <v>563.099802372274</v>
      </c>
      <c r="P39" s="20">
        <f t="shared" si="67"/>
        <v>577.2317971</v>
      </c>
      <c r="Q39" s="19">
        <f t="shared" si="68"/>
        <v>563.0998024</v>
      </c>
      <c r="R39" s="19">
        <f t="shared" si="69"/>
        <v>532.1483067</v>
      </c>
      <c r="S39" s="19">
        <f t="shared" si="70"/>
        <v>636.4472824</v>
      </c>
      <c r="T39" s="19">
        <f t="shared" si="71"/>
        <v>53.56635177</v>
      </c>
      <c r="U39" s="19">
        <f t="shared" si="72"/>
        <v>0.09279868509</v>
      </c>
      <c r="V39" s="19"/>
      <c r="W39" s="19"/>
      <c r="X39" s="20">
        <v>830.494344486722</v>
      </c>
      <c r="Y39" s="19">
        <v>589.0417338622482</v>
      </c>
      <c r="Z39" s="19">
        <v>430.8449247772906</v>
      </c>
      <c r="AA39" s="20">
        <f t="shared" si="73"/>
        <v>616.7936677</v>
      </c>
      <c r="AB39" s="19">
        <f t="shared" si="74"/>
        <v>589.0417339</v>
      </c>
      <c r="AC39" s="19">
        <f t="shared" si="75"/>
        <v>430.8449248</v>
      </c>
      <c r="AD39" s="19">
        <f t="shared" si="76"/>
        <v>830.4943445</v>
      </c>
      <c r="AE39" s="19">
        <f t="shared" si="77"/>
        <v>201.2648555</v>
      </c>
      <c r="AF39" s="19">
        <f t="shared" si="78"/>
        <v>0.3263082389</v>
      </c>
      <c r="AG39" s="19"/>
      <c r="AH39" s="19"/>
    </row>
    <row r="40">
      <c r="A40" s="17" t="s">
        <v>179</v>
      </c>
      <c r="B40" s="18">
        <v>14.0</v>
      </c>
      <c r="C40" s="19">
        <v>480.0</v>
      </c>
      <c r="D40" s="19">
        <v>406.0</v>
      </c>
      <c r="E40" s="19">
        <v>464.5</v>
      </c>
      <c r="F40" s="20">
        <f t="shared" si="61"/>
        <v>450.1666667</v>
      </c>
      <c r="G40" s="19">
        <f t="shared" si="62"/>
        <v>464.5</v>
      </c>
      <c r="H40" s="19">
        <f t="shared" si="63"/>
        <v>406</v>
      </c>
      <c r="I40" s="18">
        <f t="shared" si="64"/>
        <v>480</v>
      </c>
      <c r="J40" s="19">
        <f t="shared" si="65"/>
        <v>39.02670026</v>
      </c>
      <c r="K40" s="19">
        <f t="shared" si="66"/>
        <v>0.08669389173</v>
      </c>
      <c r="L40" s="19"/>
      <c r="M40" s="20">
        <v>414.0</v>
      </c>
      <c r="N40" s="19">
        <v>409.0</v>
      </c>
      <c r="O40" s="19">
        <v>389.0</v>
      </c>
      <c r="P40" s="20">
        <f t="shared" si="67"/>
        <v>404</v>
      </c>
      <c r="Q40" s="19">
        <f t="shared" si="68"/>
        <v>409</v>
      </c>
      <c r="R40" s="19">
        <f t="shared" si="69"/>
        <v>389</v>
      </c>
      <c r="S40" s="19">
        <f t="shared" si="70"/>
        <v>414</v>
      </c>
      <c r="T40" s="19">
        <f t="shared" si="71"/>
        <v>13.22875656</v>
      </c>
      <c r="U40" s="19">
        <f t="shared" si="72"/>
        <v>0.03274444692</v>
      </c>
      <c r="V40" s="19"/>
      <c r="W40" s="19"/>
      <c r="X40" s="20">
        <v>493.0</v>
      </c>
      <c r="Y40" s="19">
        <v>337.0</v>
      </c>
      <c r="Z40" s="19">
        <v>389.0</v>
      </c>
      <c r="AA40" s="20">
        <f t="shared" si="73"/>
        <v>406.3333333</v>
      </c>
      <c r="AB40" s="19">
        <f t="shared" si="74"/>
        <v>389</v>
      </c>
      <c r="AC40" s="19">
        <f t="shared" si="75"/>
        <v>337</v>
      </c>
      <c r="AD40" s="19">
        <f t="shared" si="76"/>
        <v>493</v>
      </c>
      <c r="AE40" s="19">
        <f t="shared" si="77"/>
        <v>79.43131205</v>
      </c>
      <c r="AF40" s="19">
        <f t="shared" si="78"/>
        <v>0.1954831305</v>
      </c>
      <c r="AG40" s="19"/>
      <c r="AH40" s="19"/>
    </row>
    <row r="41">
      <c r="A41" s="17" t="s">
        <v>180</v>
      </c>
      <c r="B41" s="18">
        <v>14.0</v>
      </c>
      <c r="C41" s="19">
        <v>151.0</v>
      </c>
      <c r="D41" s="19">
        <v>135.0</v>
      </c>
      <c r="E41" s="19">
        <v>145.0</v>
      </c>
      <c r="F41" s="20">
        <f t="shared" si="61"/>
        <v>143.6666667</v>
      </c>
      <c r="G41" s="19">
        <f t="shared" si="62"/>
        <v>145</v>
      </c>
      <c r="H41" s="19">
        <f t="shared" si="63"/>
        <v>135</v>
      </c>
      <c r="I41" s="18">
        <f t="shared" si="64"/>
        <v>151</v>
      </c>
      <c r="J41" s="19">
        <f t="shared" si="65"/>
        <v>8.082903769</v>
      </c>
      <c r="K41" s="19">
        <f t="shared" si="66"/>
        <v>0.05626151115</v>
      </c>
      <c r="L41" s="19"/>
      <c r="M41" s="20">
        <v>107.0</v>
      </c>
      <c r="N41" s="19">
        <v>101.0</v>
      </c>
      <c r="O41" s="19">
        <v>125.0</v>
      </c>
      <c r="P41" s="20">
        <f t="shared" si="67"/>
        <v>111</v>
      </c>
      <c r="Q41" s="19">
        <f t="shared" si="68"/>
        <v>107</v>
      </c>
      <c r="R41" s="19">
        <f t="shared" si="69"/>
        <v>101</v>
      </c>
      <c r="S41" s="19">
        <f t="shared" si="70"/>
        <v>125</v>
      </c>
      <c r="T41" s="19">
        <f t="shared" si="71"/>
        <v>12.489996</v>
      </c>
      <c r="U41" s="19">
        <f t="shared" si="72"/>
        <v>0.1125224865</v>
      </c>
      <c r="V41" s="19"/>
      <c r="W41" s="19"/>
      <c r="X41" s="20">
        <v>87.0</v>
      </c>
      <c r="Y41" s="19">
        <v>109.0</v>
      </c>
      <c r="Z41" s="19">
        <v>132.0</v>
      </c>
      <c r="AA41" s="20">
        <f t="shared" si="73"/>
        <v>109.3333333</v>
      </c>
      <c r="AB41" s="19">
        <f t="shared" si="74"/>
        <v>109</v>
      </c>
      <c r="AC41" s="19">
        <f t="shared" si="75"/>
        <v>87</v>
      </c>
      <c r="AD41" s="19">
        <f t="shared" si="76"/>
        <v>132</v>
      </c>
      <c r="AE41" s="19">
        <f t="shared" si="77"/>
        <v>22.50185178</v>
      </c>
      <c r="AF41" s="19">
        <f t="shared" si="78"/>
        <v>0.2058096199</v>
      </c>
      <c r="AG41" s="19"/>
      <c r="AH41" s="19"/>
    </row>
    <row r="42">
      <c r="A42" s="17" t="s">
        <v>181</v>
      </c>
      <c r="B42" s="18">
        <v>14.0</v>
      </c>
      <c r="C42" s="19">
        <v>4606.0</v>
      </c>
      <c r="D42" s="19">
        <v>3009.0</v>
      </c>
      <c r="E42" s="19">
        <v>2522.0</v>
      </c>
      <c r="F42" s="20">
        <f t="shared" si="61"/>
        <v>3379</v>
      </c>
      <c r="G42" s="19">
        <f t="shared" si="62"/>
        <v>3009</v>
      </c>
      <c r="H42" s="19">
        <f t="shared" si="63"/>
        <v>2522</v>
      </c>
      <c r="I42" s="18">
        <f t="shared" si="64"/>
        <v>4606</v>
      </c>
      <c r="J42" s="19">
        <f t="shared" si="65"/>
        <v>1090.155493</v>
      </c>
      <c r="K42" s="19">
        <f t="shared" si="66"/>
        <v>0.3226266628</v>
      </c>
      <c r="L42" s="19"/>
      <c r="M42" s="20">
        <v>3762.0</v>
      </c>
      <c r="N42" s="19">
        <v>3588.0</v>
      </c>
      <c r="O42" s="19">
        <v>4212.0</v>
      </c>
      <c r="P42" s="20">
        <f t="shared" si="67"/>
        <v>3854</v>
      </c>
      <c r="Q42" s="19">
        <f t="shared" si="68"/>
        <v>3762</v>
      </c>
      <c r="R42" s="19">
        <f t="shared" si="69"/>
        <v>3588</v>
      </c>
      <c r="S42" s="19">
        <f t="shared" si="70"/>
        <v>4212</v>
      </c>
      <c r="T42" s="19">
        <f t="shared" si="71"/>
        <v>322.0124221</v>
      </c>
      <c r="U42" s="19">
        <f t="shared" si="72"/>
        <v>0.08355278208</v>
      </c>
      <c r="V42" s="19"/>
      <c r="W42" s="19"/>
      <c r="X42" s="20">
        <v>4966.0</v>
      </c>
      <c r="Y42" s="19">
        <v>3081.0</v>
      </c>
      <c r="Z42" s="19">
        <v>2579.0</v>
      </c>
      <c r="AA42" s="20">
        <f t="shared" si="73"/>
        <v>3542</v>
      </c>
      <c r="AB42" s="19">
        <f t="shared" si="74"/>
        <v>3081</v>
      </c>
      <c r="AC42" s="19">
        <f t="shared" si="75"/>
        <v>2579</v>
      </c>
      <c r="AD42" s="19">
        <f t="shared" si="76"/>
        <v>4966</v>
      </c>
      <c r="AE42" s="19">
        <f t="shared" si="77"/>
        <v>1258.504271</v>
      </c>
      <c r="AF42" s="19">
        <f t="shared" si="78"/>
        <v>0.3553089415</v>
      </c>
      <c r="AG42" s="19"/>
      <c r="AH42" s="19"/>
    </row>
    <row r="43">
      <c r="A43" s="17" t="s">
        <v>182</v>
      </c>
      <c r="B43" s="18">
        <v>14.0</v>
      </c>
      <c r="C43" s="19">
        <v>39.796</v>
      </c>
      <c r="D43" s="19">
        <v>33.591</v>
      </c>
      <c r="E43" s="19">
        <v>32.842</v>
      </c>
      <c r="F43" s="20">
        <f t="shared" si="61"/>
        <v>35.40966667</v>
      </c>
      <c r="G43" s="19">
        <f t="shared" si="62"/>
        <v>33.591</v>
      </c>
      <c r="H43" s="19">
        <f t="shared" si="63"/>
        <v>32.842</v>
      </c>
      <c r="I43" s="18">
        <f t="shared" si="64"/>
        <v>39.796</v>
      </c>
      <c r="J43" s="19">
        <f t="shared" si="65"/>
        <v>3.817091869</v>
      </c>
      <c r="K43" s="19">
        <f t="shared" si="66"/>
        <v>0.1077980175</v>
      </c>
      <c r="L43" s="19"/>
      <c r="M43" s="20">
        <v>32.528</v>
      </c>
      <c r="N43" s="19">
        <v>34.716</v>
      </c>
      <c r="O43" s="19">
        <v>31.019</v>
      </c>
      <c r="P43" s="20">
        <f t="shared" si="67"/>
        <v>32.75433333</v>
      </c>
      <c r="Q43" s="19">
        <f t="shared" si="68"/>
        <v>32.528</v>
      </c>
      <c r="R43" s="19">
        <f t="shared" si="69"/>
        <v>31.019</v>
      </c>
      <c r="S43" s="19">
        <f t="shared" si="70"/>
        <v>34.716</v>
      </c>
      <c r="T43" s="19">
        <f t="shared" si="71"/>
        <v>1.858863183</v>
      </c>
      <c r="U43" s="19">
        <f t="shared" si="72"/>
        <v>0.05675167204</v>
      </c>
      <c r="V43" s="19"/>
      <c r="W43" s="19"/>
      <c r="X43" s="20">
        <v>43.172</v>
      </c>
      <c r="Y43" s="19">
        <v>33.55</v>
      </c>
      <c r="Z43" s="19">
        <v>31.772</v>
      </c>
      <c r="AA43" s="20">
        <f t="shared" si="73"/>
        <v>36.16466667</v>
      </c>
      <c r="AB43" s="19">
        <f t="shared" si="74"/>
        <v>33.55</v>
      </c>
      <c r="AC43" s="19">
        <f t="shared" si="75"/>
        <v>31.772</v>
      </c>
      <c r="AD43" s="19">
        <f t="shared" si="76"/>
        <v>43.172</v>
      </c>
      <c r="AE43" s="19">
        <f t="shared" si="77"/>
        <v>6.133299384</v>
      </c>
      <c r="AF43" s="19">
        <f t="shared" si="78"/>
        <v>0.1695936932</v>
      </c>
      <c r="AG43" s="19"/>
      <c r="AH43" s="19"/>
    </row>
    <row r="44">
      <c r="A44" s="17" t="s">
        <v>151</v>
      </c>
      <c r="B44" s="18">
        <v>14.0</v>
      </c>
      <c r="C44" s="19">
        <v>55.0</v>
      </c>
      <c r="D44" s="19">
        <v>55.0</v>
      </c>
      <c r="E44" s="19">
        <v>57.0</v>
      </c>
      <c r="F44" s="20">
        <f t="shared" si="61"/>
        <v>55.66666667</v>
      </c>
      <c r="G44" s="19">
        <f t="shared" si="62"/>
        <v>55</v>
      </c>
      <c r="H44" s="19">
        <f t="shared" si="63"/>
        <v>55</v>
      </c>
      <c r="I44" s="18">
        <f t="shared" si="64"/>
        <v>57</v>
      </c>
      <c r="J44" s="19">
        <f t="shared" si="65"/>
        <v>1.154700538</v>
      </c>
      <c r="K44" s="19">
        <f t="shared" si="66"/>
        <v>0.02074312344</v>
      </c>
      <c r="L44" s="19"/>
      <c r="M44" s="20">
        <v>55.0</v>
      </c>
      <c r="N44" s="19">
        <v>64.0</v>
      </c>
      <c r="O44" s="19">
        <v>62.0</v>
      </c>
      <c r="P44" s="20">
        <f t="shared" si="67"/>
        <v>60.33333333</v>
      </c>
      <c r="Q44" s="19">
        <f t="shared" si="68"/>
        <v>62</v>
      </c>
      <c r="R44" s="19">
        <f t="shared" si="69"/>
        <v>55</v>
      </c>
      <c r="S44" s="19">
        <f t="shared" si="70"/>
        <v>64</v>
      </c>
      <c r="T44" s="19">
        <f t="shared" si="71"/>
        <v>4.725815626</v>
      </c>
      <c r="U44" s="19">
        <f t="shared" si="72"/>
        <v>0.07832843579</v>
      </c>
      <c r="V44" s="19"/>
      <c r="W44" s="19"/>
      <c r="X44" s="20">
        <v>60.0</v>
      </c>
      <c r="Y44" s="19">
        <v>60.0</v>
      </c>
      <c r="Z44" s="19">
        <v>64.0</v>
      </c>
      <c r="AA44" s="20">
        <f t="shared" si="73"/>
        <v>61.33333333</v>
      </c>
      <c r="AB44" s="19">
        <f t="shared" si="74"/>
        <v>60</v>
      </c>
      <c r="AC44" s="19">
        <f t="shared" si="75"/>
        <v>60</v>
      </c>
      <c r="AD44" s="19">
        <f t="shared" si="76"/>
        <v>64</v>
      </c>
      <c r="AE44" s="19">
        <f t="shared" si="77"/>
        <v>2.309401077</v>
      </c>
      <c r="AF44" s="19">
        <f t="shared" si="78"/>
        <v>0.03765327843</v>
      </c>
      <c r="AG44" s="19"/>
      <c r="AH44" s="19"/>
    </row>
    <row r="45">
      <c r="A45" s="17" t="s">
        <v>183</v>
      </c>
      <c r="B45" s="18"/>
      <c r="C45" s="19"/>
      <c r="D45" s="19"/>
      <c r="E45" s="19"/>
      <c r="F45" s="20"/>
      <c r="G45" s="19"/>
      <c r="H45" s="19"/>
      <c r="I45" s="18"/>
      <c r="J45" s="19"/>
      <c r="K45" s="19"/>
      <c r="L45" s="19"/>
      <c r="M45" s="20"/>
      <c r="N45" s="19"/>
      <c r="O45" s="19"/>
      <c r="P45" s="20"/>
      <c r="Q45" s="19"/>
      <c r="R45" s="19"/>
      <c r="S45" s="19"/>
      <c r="T45" s="19"/>
      <c r="U45" s="19"/>
      <c r="V45" s="19"/>
      <c r="W45" s="19"/>
      <c r="X45" s="20"/>
      <c r="Y45" s="19"/>
      <c r="Z45" s="19"/>
      <c r="AA45" s="20"/>
      <c r="AB45" s="19"/>
      <c r="AC45" s="19"/>
      <c r="AD45" s="19"/>
      <c r="AE45" s="19"/>
      <c r="AF45" s="19"/>
      <c r="AG45" s="19"/>
      <c r="AH45" s="19"/>
    </row>
    <row r="46">
      <c r="A46" s="27" t="s">
        <v>184</v>
      </c>
      <c r="B46" s="18">
        <v>14.0</v>
      </c>
      <c r="C46" s="19">
        <v>0.0</v>
      </c>
      <c r="D46" s="19">
        <v>0.0</v>
      </c>
      <c r="E46" s="19">
        <v>1.0</v>
      </c>
      <c r="F46" s="20">
        <f>average(C46:E46)</f>
        <v>0.3333333333</v>
      </c>
      <c r="G46" s="19">
        <f>median(C46:E46)</f>
        <v>0</v>
      </c>
      <c r="H46" s="19">
        <f>min(C46:E46)</f>
        <v>0</v>
      </c>
      <c r="I46" s="18">
        <f>max(C46:E46)</f>
        <v>1</v>
      </c>
      <c r="J46" s="19">
        <f>stdev(C46:E46)</f>
        <v>0.5773502692</v>
      </c>
      <c r="K46" s="19">
        <f>J46/F46</f>
        <v>1.732050808</v>
      </c>
      <c r="L46" s="19"/>
      <c r="M46" s="20">
        <v>0.0</v>
      </c>
      <c r="N46" s="19">
        <v>2.0</v>
      </c>
      <c r="O46" s="19">
        <v>1.0</v>
      </c>
      <c r="P46" s="20">
        <f>average(M46:O46)</f>
        <v>1</v>
      </c>
      <c r="Q46" s="19">
        <f>median(M46:O46)</f>
        <v>1</v>
      </c>
      <c r="R46" s="19">
        <f>min(M46:O46)</f>
        <v>0</v>
      </c>
      <c r="S46" s="19">
        <f>max(M46:O46)</f>
        <v>2</v>
      </c>
      <c r="T46" s="19">
        <f>STDEV(M46:O46)</f>
        <v>1</v>
      </c>
      <c r="U46" s="19">
        <f>T46/P46</f>
        <v>1</v>
      </c>
      <c r="V46" s="19"/>
      <c r="W46" s="19"/>
      <c r="X46" s="20">
        <v>0.0</v>
      </c>
      <c r="Y46" s="19">
        <v>0.0</v>
      </c>
      <c r="Z46" s="19">
        <v>2.0</v>
      </c>
      <c r="AA46" s="20">
        <f>average(X46:Z46)</f>
        <v>0.6666666667</v>
      </c>
      <c r="AB46" s="19">
        <f>median(X46:Z46)</f>
        <v>0</v>
      </c>
      <c r="AC46" s="19">
        <f>min(X46:Z46)</f>
        <v>0</v>
      </c>
      <c r="AD46" s="19">
        <f>max(X46:Z46)</f>
        <v>2</v>
      </c>
      <c r="AE46" s="19">
        <f>STDEV(X46:Z46)</f>
        <v>1.154700538</v>
      </c>
      <c r="AF46" s="19">
        <f>AE46/AA46</f>
        <v>1.732050808</v>
      </c>
      <c r="AG46" s="19"/>
      <c r="AH46" s="19"/>
    </row>
    <row r="47">
      <c r="A47" s="21" t="s">
        <v>154</v>
      </c>
      <c r="B47" s="18"/>
      <c r="C47" s="19"/>
      <c r="D47" s="19"/>
      <c r="E47" s="19"/>
      <c r="F47" s="20"/>
      <c r="G47" s="19"/>
      <c r="H47" s="19"/>
      <c r="I47" s="18"/>
      <c r="J47" s="19"/>
      <c r="K47" s="19"/>
      <c r="L47" s="19"/>
      <c r="M47" s="20"/>
      <c r="N47" s="19"/>
      <c r="O47" s="19"/>
      <c r="P47" s="20"/>
      <c r="Q47" s="19"/>
      <c r="R47" s="19"/>
      <c r="S47" s="19"/>
      <c r="T47" s="19"/>
      <c r="U47" s="19"/>
      <c r="V47" s="19"/>
      <c r="W47" s="19"/>
      <c r="X47" s="20"/>
      <c r="Y47" s="19"/>
      <c r="Z47" s="19"/>
      <c r="AA47" s="20"/>
      <c r="AB47" s="19"/>
      <c r="AC47" s="19"/>
      <c r="AD47" s="19"/>
      <c r="AE47" s="19"/>
      <c r="AF47" s="19"/>
      <c r="AG47" s="19"/>
      <c r="AH47" s="19"/>
    </row>
    <row r="48">
      <c r="A48" s="17" t="s">
        <v>155</v>
      </c>
      <c r="B48" s="18"/>
      <c r="C48" s="19"/>
      <c r="D48" s="19"/>
      <c r="E48" s="19"/>
      <c r="F48" s="20"/>
      <c r="G48" s="19"/>
      <c r="H48" s="19"/>
      <c r="I48" s="18"/>
      <c r="J48" s="19"/>
      <c r="K48" s="19"/>
      <c r="L48" s="19"/>
      <c r="M48" s="20"/>
      <c r="N48" s="19"/>
      <c r="O48" s="19"/>
      <c r="P48" s="20"/>
      <c r="Q48" s="19"/>
      <c r="R48" s="19"/>
      <c r="S48" s="19"/>
      <c r="T48" s="19"/>
      <c r="U48" s="19"/>
      <c r="V48" s="19"/>
      <c r="W48" s="19"/>
      <c r="X48" s="20"/>
      <c r="Y48" s="19"/>
      <c r="Z48" s="19"/>
      <c r="AA48" s="20"/>
      <c r="AB48" s="19"/>
      <c r="AC48" s="19"/>
      <c r="AD48" s="19"/>
      <c r="AE48" s="19"/>
      <c r="AF48" s="19"/>
      <c r="AG48" s="19"/>
      <c r="AH48" s="19"/>
    </row>
    <row r="49">
      <c r="A49" s="17" t="s">
        <v>156</v>
      </c>
      <c r="B49" s="18"/>
      <c r="C49" s="19"/>
      <c r="D49" s="19"/>
      <c r="E49" s="19"/>
      <c r="F49" s="20"/>
      <c r="G49" s="19"/>
      <c r="H49" s="19"/>
      <c r="I49" s="18"/>
      <c r="J49" s="19"/>
      <c r="K49" s="19"/>
      <c r="L49" s="19"/>
      <c r="M49" s="20"/>
      <c r="N49" s="19"/>
      <c r="O49" s="19"/>
      <c r="P49" s="20"/>
      <c r="Q49" s="19"/>
      <c r="R49" s="19"/>
      <c r="S49" s="19"/>
      <c r="T49" s="19"/>
      <c r="U49" s="19"/>
      <c r="V49" s="19"/>
      <c r="W49" s="19"/>
      <c r="X49" s="20"/>
      <c r="Y49" s="19"/>
      <c r="Z49" s="19"/>
      <c r="AA49" s="20"/>
      <c r="AB49" s="19"/>
      <c r="AC49" s="19"/>
      <c r="AD49" s="19"/>
      <c r="AE49" s="19"/>
      <c r="AF49" s="19"/>
      <c r="AG49" s="19"/>
      <c r="AH49" s="19"/>
    </row>
    <row r="50">
      <c r="A50" s="21" t="s">
        <v>157</v>
      </c>
      <c r="B50" s="18"/>
      <c r="C50" s="19"/>
      <c r="D50" s="19"/>
      <c r="E50" s="19"/>
      <c r="F50" s="20"/>
      <c r="G50" s="19"/>
      <c r="H50" s="19"/>
      <c r="I50" s="18"/>
      <c r="J50" s="19"/>
      <c r="K50" s="19"/>
      <c r="L50" s="19"/>
      <c r="M50" s="20"/>
      <c r="N50" s="19"/>
      <c r="O50" s="19"/>
      <c r="P50" s="20"/>
      <c r="Q50" s="19"/>
      <c r="R50" s="19"/>
      <c r="S50" s="19"/>
      <c r="T50" s="19"/>
      <c r="U50" s="19"/>
      <c r="V50" s="19"/>
      <c r="W50" s="19"/>
      <c r="X50" s="20"/>
      <c r="Y50" s="19"/>
      <c r="Z50" s="19"/>
      <c r="AA50" s="20"/>
      <c r="AB50" s="19"/>
      <c r="AC50" s="19"/>
      <c r="AD50" s="19"/>
      <c r="AE50" s="19"/>
      <c r="AF50" s="19"/>
      <c r="AG50" s="19"/>
      <c r="AH50" s="19"/>
    </row>
    <row r="51">
      <c r="A51" s="21" t="s">
        <v>185</v>
      </c>
      <c r="B51" s="18"/>
      <c r="C51" s="19"/>
      <c r="D51" s="19"/>
      <c r="E51" s="19"/>
      <c r="F51" s="20"/>
      <c r="G51" s="19"/>
      <c r="H51" s="19"/>
      <c r="I51" s="19"/>
      <c r="J51" s="19"/>
      <c r="K51" s="19"/>
      <c r="L51" s="19"/>
      <c r="M51" s="20"/>
      <c r="N51" s="19"/>
      <c r="O51" s="19"/>
      <c r="P51" s="20"/>
      <c r="Q51" s="19"/>
      <c r="R51" s="19"/>
      <c r="S51" s="19"/>
      <c r="T51" s="19"/>
      <c r="U51" s="19"/>
      <c r="V51" s="19"/>
      <c r="W51" s="19"/>
      <c r="X51" s="20"/>
      <c r="Y51" s="19"/>
      <c r="Z51" s="19"/>
      <c r="AA51" s="20"/>
      <c r="AB51" s="19"/>
      <c r="AC51" s="19"/>
      <c r="AD51" s="19"/>
      <c r="AE51" s="19"/>
      <c r="AF51" s="19"/>
      <c r="AG51" s="19"/>
      <c r="AH51" s="19"/>
    </row>
    <row r="52">
      <c r="A52" s="17" t="s">
        <v>186</v>
      </c>
      <c r="B52" s="18"/>
      <c r="C52" s="19"/>
      <c r="D52" s="19"/>
      <c r="E52" s="19"/>
      <c r="F52" s="20"/>
      <c r="G52" s="19"/>
      <c r="H52" s="19"/>
      <c r="I52" s="19"/>
      <c r="J52" s="19"/>
      <c r="K52" s="19"/>
      <c r="L52" s="19"/>
      <c r="M52" s="20"/>
      <c r="N52" s="19"/>
      <c r="O52" s="19"/>
      <c r="P52" s="20"/>
      <c r="Q52" s="19"/>
      <c r="R52" s="19"/>
      <c r="S52" s="19"/>
      <c r="T52" s="19"/>
      <c r="U52" s="19"/>
      <c r="V52" s="19"/>
      <c r="W52" s="19"/>
      <c r="X52" s="20"/>
      <c r="Y52" s="19"/>
      <c r="Z52" s="19"/>
      <c r="AA52" s="20"/>
      <c r="AB52" s="19"/>
      <c r="AC52" s="19"/>
      <c r="AD52" s="19"/>
      <c r="AE52" s="19"/>
      <c r="AF52" s="19"/>
      <c r="AG52" s="19"/>
      <c r="AH52" s="19"/>
    </row>
    <row r="53">
      <c r="A53" s="15" t="s">
        <v>160</v>
      </c>
      <c r="B53" s="18"/>
      <c r="C53" s="19"/>
      <c r="D53" s="19"/>
      <c r="E53" s="19"/>
      <c r="F53" s="20"/>
      <c r="G53" s="19"/>
      <c r="H53" s="19"/>
      <c r="I53" s="19"/>
      <c r="J53" s="19"/>
      <c r="K53" s="19"/>
      <c r="L53" s="19"/>
      <c r="M53" s="20"/>
      <c r="N53" s="19"/>
      <c r="O53" s="19"/>
      <c r="P53" s="20"/>
      <c r="Q53" s="19"/>
      <c r="R53" s="19"/>
      <c r="S53" s="19"/>
      <c r="T53" s="19"/>
      <c r="U53" s="19"/>
      <c r="V53" s="19"/>
      <c r="W53" s="19"/>
      <c r="X53" s="20"/>
      <c r="Y53" s="19"/>
      <c r="Z53" s="19"/>
      <c r="AA53" s="20"/>
      <c r="AB53" s="19"/>
      <c r="AC53" s="19"/>
      <c r="AD53" s="19"/>
      <c r="AE53" s="19"/>
      <c r="AF53" s="19"/>
      <c r="AG53" s="19"/>
      <c r="AH53" s="19"/>
    </row>
    <row r="54">
      <c r="A54" s="15" t="s">
        <v>161</v>
      </c>
      <c r="B54" s="18"/>
      <c r="C54" s="19"/>
      <c r="D54" s="19"/>
      <c r="E54" s="19"/>
      <c r="F54" s="20"/>
      <c r="G54" s="19"/>
      <c r="H54" s="19"/>
      <c r="I54" s="19"/>
      <c r="J54" s="19"/>
      <c r="K54" s="19"/>
      <c r="L54" s="19"/>
      <c r="M54" s="20"/>
      <c r="N54" s="19"/>
      <c r="O54" s="19"/>
      <c r="P54" s="20"/>
      <c r="Q54" s="19"/>
      <c r="R54" s="19"/>
      <c r="S54" s="19"/>
      <c r="T54" s="19"/>
      <c r="U54" s="19"/>
      <c r="V54" s="19"/>
      <c r="W54" s="19"/>
      <c r="X54" s="20"/>
      <c r="Y54" s="19"/>
      <c r="Z54" s="19"/>
      <c r="AA54" s="20"/>
      <c r="AB54" s="19"/>
      <c r="AC54" s="19"/>
      <c r="AD54" s="19"/>
      <c r="AE54" s="19"/>
      <c r="AF54" s="19"/>
      <c r="AG54" s="19"/>
      <c r="AH54" s="19"/>
    </row>
    <row r="55">
      <c r="A55" s="15" t="s">
        <v>162</v>
      </c>
      <c r="B55" s="18"/>
      <c r="C55" s="19"/>
      <c r="D55" s="19"/>
      <c r="E55" s="19"/>
      <c r="F55" s="20"/>
      <c r="G55" s="19"/>
      <c r="H55" s="19"/>
      <c r="I55" s="19"/>
      <c r="J55" s="19"/>
      <c r="K55" s="19"/>
      <c r="L55" s="19"/>
      <c r="M55" s="20"/>
      <c r="N55" s="19"/>
      <c r="O55" s="19"/>
      <c r="P55" s="20"/>
      <c r="Q55" s="19"/>
      <c r="R55" s="19"/>
      <c r="S55" s="19"/>
      <c r="T55" s="19"/>
      <c r="U55" s="19"/>
      <c r="V55" s="19"/>
      <c r="W55" s="19"/>
      <c r="X55" s="20"/>
      <c r="Y55" s="19"/>
      <c r="Z55" s="19"/>
      <c r="AA55" s="20"/>
      <c r="AB55" s="19"/>
      <c r="AC55" s="19"/>
      <c r="AD55" s="19"/>
      <c r="AE55" s="19"/>
      <c r="AF55" s="19"/>
      <c r="AG55" s="19"/>
      <c r="AH55" s="19"/>
    </row>
    <row r="56">
      <c r="A56" s="15" t="s">
        <v>163</v>
      </c>
      <c r="B56" s="18"/>
      <c r="C56" s="19"/>
      <c r="D56" s="19"/>
      <c r="E56" s="19"/>
      <c r="F56" s="20"/>
      <c r="G56" s="19"/>
      <c r="H56" s="19"/>
      <c r="I56" s="19"/>
      <c r="J56" s="19"/>
      <c r="K56" s="19"/>
      <c r="L56" s="19"/>
      <c r="M56" s="20"/>
      <c r="N56" s="19"/>
      <c r="O56" s="19"/>
      <c r="P56" s="20"/>
      <c r="Q56" s="19"/>
      <c r="R56" s="19"/>
      <c r="S56" s="19"/>
      <c r="T56" s="19"/>
      <c r="U56" s="19"/>
      <c r="V56" s="19"/>
      <c r="W56" s="19"/>
      <c r="X56" s="20"/>
      <c r="Y56" s="19"/>
      <c r="Z56" s="19"/>
      <c r="AA56" s="20"/>
      <c r="AB56" s="19"/>
      <c r="AC56" s="19"/>
      <c r="AD56" s="19"/>
      <c r="AE56" s="19"/>
      <c r="AF56" s="19"/>
      <c r="AG56" s="19"/>
      <c r="AH56" s="19"/>
    </row>
    <row r="57">
      <c r="A57" s="15" t="s">
        <v>164</v>
      </c>
      <c r="B57" s="18"/>
      <c r="C57" s="19"/>
      <c r="D57" s="19"/>
      <c r="E57" s="19"/>
      <c r="F57" s="20"/>
      <c r="G57" s="19"/>
      <c r="H57" s="19"/>
      <c r="I57" s="19"/>
      <c r="J57" s="19"/>
      <c r="K57" s="19"/>
      <c r="L57" s="19"/>
      <c r="M57" s="20"/>
      <c r="N57" s="19"/>
      <c r="O57" s="19"/>
      <c r="P57" s="20"/>
      <c r="Q57" s="19"/>
      <c r="R57" s="19"/>
      <c r="S57" s="19"/>
      <c r="T57" s="19"/>
      <c r="U57" s="19"/>
      <c r="V57" s="19"/>
      <c r="W57" s="19"/>
      <c r="X57" s="20"/>
      <c r="Y57" s="19"/>
      <c r="Z57" s="19"/>
      <c r="AA57" s="20"/>
      <c r="AB57" s="19"/>
      <c r="AC57" s="19"/>
      <c r="AD57" s="19"/>
      <c r="AE57" s="19"/>
      <c r="AF57" s="19"/>
      <c r="AG57" s="19"/>
      <c r="AH57" s="19"/>
    </row>
    <row r="58">
      <c r="A58" s="15" t="s">
        <v>165</v>
      </c>
      <c r="B58" s="18"/>
      <c r="C58" s="19"/>
      <c r="D58" s="19"/>
      <c r="E58" s="19"/>
      <c r="F58" s="20"/>
      <c r="G58" s="19"/>
      <c r="H58" s="19"/>
      <c r="I58" s="19"/>
      <c r="J58" s="19"/>
      <c r="K58" s="19"/>
      <c r="L58" s="19"/>
      <c r="M58" s="20"/>
      <c r="N58" s="19"/>
      <c r="O58" s="19"/>
      <c r="P58" s="20"/>
      <c r="Q58" s="19"/>
      <c r="R58" s="19"/>
      <c r="S58" s="19"/>
      <c r="T58" s="19"/>
      <c r="U58" s="19"/>
      <c r="V58" s="19"/>
      <c r="W58" s="19"/>
      <c r="X58" s="20"/>
      <c r="Y58" s="19"/>
      <c r="Z58" s="19"/>
      <c r="AA58" s="20"/>
      <c r="AB58" s="19"/>
      <c r="AC58" s="19"/>
      <c r="AD58" s="19"/>
      <c r="AE58" s="19"/>
      <c r="AF58" s="19"/>
      <c r="AG58" s="19"/>
      <c r="AH58" s="19"/>
    </row>
    <row r="59">
      <c r="A59" s="2" t="s">
        <v>166</v>
      </c>
      <c r="B59" s="18"/>
      <c r="C59" s="19"/>
      <c r="D59" s="19"/>
      <c r="E59" s="19"/>
      <c r="F59" s="20"/>
      <c r="G59" s="19"/>
      <c r="H59" s="19"/>
      <c r="I59" s="19"/>
      <c r="J59" s="19"/>
      <c r="K59" s="19"/>
      <c r="L59" s="19"/>
      <c r="M59" s="20"/>
      <c r="N59" s="19"/>
      <c r="O59" s="19"/>
      <c r="P59" s="20"/>
      <c r="Q59" s="19"/>
      <c r="R59" s="19"/>
      <c r="S59" s="19"/>
      <c r="T59" s="19"/>
      <c r="U59" s="19"/>
      <c r="V59" s="19"/>
      <c r="W59" s="19"/>
      <c r="X59" s="20"/>
      <c r="Y59" s="19"/>
      <c r="Z59" s="19"/>
      <c r="AA59" s="20"/>
      <c r="AB59" s="19"/>
      <c r="AC59" s="19"/>
      <c r="AD59" s="19"/>
      <c r="AE59" s="19"/>
      <c r="AF59" s="19"/>
      <c r="AG59" s="19"/>
      <c r="AH59" s="19"/>
    </row>
    <row r="60">
      <c r="A60" s="2" t="s">
        <v>167</v>
      </c>
      <c r="B60" s="18"/>
      <c r="C60" s="19"/>
      <c r="D60" s="19"/>
      <c r="E60" s="19"/>
      <c r="F60" s="20"/>
      <c r="G60" s="19"/>
      <c r="H60" s="19"/>
      <c r="I60" s="19"/>
      <c r="J60" s="19"/>
      <c r="K60" s="19"/>
      <c r="L60" s="19"/>
      <c r="M60" s="20"/>
      <c r="N60" s="19"/>
      <c r="O60" s="19"/>
      <c r="P60" s="20"/>
      <c r="Q60" s="19"/>
      <c r="R60" s="19"/>
      <c r="S60" s="19"/>
      <c r="T60" s="19"/>
      <c r="U60" s="19"/>
      <c r="V60" s="19"/>
      <c r="W60" s="19"/>
      <c r="X60" s="20"/>
      <c r="Y60" s="19"/>
      <c r="Z60" s="19"/>
      <c r="AA60" s="20"/>
      <c r="AB60" s="19"/>
      <c r="AC60" s="19"/>
      <c r="AD60" s="19"/>
      <c r="AE60" s="19"/>
      <c r="AF60" s="19"/>
      <c r="AG60" s="19"/>
      <c r="AH60" s="19"/>
    </row>
    <row r="61">
      <c r="A61" s="2" t="s">
        <v>168</v>
      </c>
      <c r="B61" s="18"/>
      <c r="C61" s="19"/>
      <c r="D61" s="19"/>
      <c r="E61" s="19"/>
      <c r="F61" s="20"/>
      <c r="G61" s="19"/>
      <c r="H61" s="19"/>
      <c r="I61" s="19"/>
      <c r="J61" s="19"/>
      <c r="K61" s="19"/>
      <c r="L61" s="19"/>
      <c r="M61" s="20"/>
      <c r="N61" s="19"/>
      <c r="O61" s="19"/>
      <c r="P61" s="20"/>
      <c r="Q61" s="19"/>
      <c r="R61" s="19"/>
      <c r="S61" s="19"/>
      <c r="T61" s="19"/>
      <c r="U61" s="19"/>
      <c r="V61" s="19"/>
      <c r="W61" s="19"/>
      <c r="X61" s="20"/>
      <c r="Y61" s="19"/>
      <c r="Z61" s="19"/>
      <c r="AA61" s="20"/>
      <c r="AB61" s="19"/>
      <c r="AC61" s="19"/>
      <c r="AD61" s="19"/>
      <c r="AE61" s="19"/>
      <c r="AF61" s="19"/>
      <c r="AG61" s="19"/>
      <c r="AH61" s="19"/>
    </row>
    <row r="62">
      <c r="A62" s="2" t="s">
        <v>169</v>
      </c>
      <c r="B62" s="18"/>
      <c r="C62" s="19"/>
      <c r="D62" s="19"/>
      <c r="E62" s="19"/>
      <c r="F62" s="20"/>
      <c r="G62" s="19"/>
      <c r="H62" s="19"/>
      <c r="I62" s="19"/>
      <c r="J62" s="19"/>
      <c r="K62" s="19"/>
      <c r="L62" s="19"/>
      <c r="M62" s="20"/>
      <c r="N62" s="19"/>
      <c r="O62" s="19"/>
      <c r="P62" s="20"/>
      <c r="Q62" s="19"/>
      <c r="R62" s="19"/>
      <c r="S62" s="19"/>
      <c r="T62" s="19"/>
      <c r="U62" s="19"/>
      <c r="V62" s="19"/>
      <c r="W62" s="19"/>
      <c r="X62" s="20"/>
      <c r="Y62" s="19"/>
      <c r="Z62" s="19"/>
      <c r="AA62" s="20"/>
      <c r="AB62" s="19"/>
      <c r="AC62" s="19"/>
      <c r="AD62" s="19"/>
      <c r="AE62" s="19"/>
      <c r="AF62" s="19"/>
      <c r="AG62" s="19"/>
      <c r="AH62" s="19"/>
    </row>
    <row r="63">
      <c r="A63" s="15" t="s">
        <v>187</v>
      </c>
      <c r="B63" s="18"/>
      <c r="C63" s="19"/>
      <c r="D63" s="19"/>
      <c r="E63" s="19"/>
      <c r="F63" s="20"/>
      <c r="G63" s="19"/>
      <c r="H63" s="19"/>
      <c r="I63" s="19"/>
      <c r="J63" s="19"/>
      <c r="K63" s="19"/>
      <c r="L63" s="19"/>
      <c r="M63" s="20"/>
      <c r="N63" s="19"/>
      <c r="O63" s="19"/>
      <c r="P63" s="20"/>
      <c r="Q63" s="19"/>
      <c r="R63" s="19"/>
      <c r="S63" s="19"/>
      <c r="T63" s="19"/>
      <c r="U63" s="19"/>
      <c r="V63" s="19"/>
      <c r="W63" s="19"/>
      <c r="X63" s="20"/>
      <c r="Y63" s="19"/>
      <c r="Z63" s="19"/>
      <c r="AA63" s="20"/>
      <c r="AB63" s="19"/>
      <c r="AC63" s="19"/>
      <c r="AD63" s="19"/>
      <c r="AE63" s="19"/>
      <c r="AF63" s="19"/>
      <c r="AG63" s="19"/>
      <c r="AH63" s="19"/>
    </row>
    <row r="64">
      <c r="A64" s="15" t="s">
        <v>188</v>
      </c>
      <c r="B64" s="18"/>
      <c r="C64" s="19"/>
      <c r="D64" s="19"/>
      <c r="E64" s="19"/>
      <c r="F64" s="20"/>
      <c r="G64" s="19"/>
      <c r="H64" s="19"/>
      <c r="I64" s="19"/>
      <c r="J64" s="19"/>
      <c r="K64" s="19"/>
      <c r="L64" s="19"/>
      <c r="M64" s="20"/>
      <c r="N64" s="19"/>
      <c r="O64" s="19"/>
      <c r="P64" s="20"/>
      <c r="Q64" s="19"/>
      <c r="R64" s="19"/>
      <c r="S64" s="19"/>
      <c r="T64" s="19"/>
      <c r="U64" s="19"/>
      <c r="V64" s="19"/>
      <c r="W64" s="19"/>
      <c r="X64" s="20"/>
      <c r="Y64" s="19"/>
      <c r="Z64" s="19"/>
      <c r="AA64" s="20"/>
      <c r="AB64" s="19"/>
      <c r="AC64" s="19"/>
      <c r="AD64" s="19"/>
      <c r="AE64" s="19"/>
      <c r="AF64" s="19"/>
      <c r="AG64" s="19"/>
      <c r="AH64" s="19"/>
    </row>
    <row r="65">
      <c r="A65" s="15" t="s">
        <v>189</v>
      </c>
      <c r="B65" s="18"/>
      <c r="C65" s="19"/>
      <c r="D65" s="19"/>
      <c r="E65" s="19"/>
      <c r="F65" s="20"/>
      <c r="G65" s="19"/>
      <c r="H65" s="19"/>
      <c r="I65" s="19"/>
      <c r="J65" s="19"/>
      <c r="K65" s="19"/>
      <c r="L65" s="19"/>
      <c r="M65" s="20"/>
      <c r="N65" s="19"/>
      <c r="O65" s="19"/>
      <c r="P65" s="20"/>
      <c r="Q65" s="19"/>
      <c r="R65" s="19"/>
      <c r="S65" s="19"/>
      <c r="T65" s="19"/>
      <c r="U65" s="19"/>
      <c r="V65" s="19"/>
      <c r="W65" s="19"/>
      <c r="X65" s="20"/>
      <c r="Y65" s="19"/>
      <c r="Z65" s="19"/>
      <c r="AA65" s="20"/>
      <c r="AB65" s="19"/>
      <c r="AC65" s="19"/>
      <c r="AD65" s="19"/>
      <c r="AE65" s="19"/>
      <c r="AF65" s="19"/>
      <c r="AG65" s="19"/>
      <c r="AH65" s="19"/>
    </row>
    <row r="66">
      <c r="A66" s="15" t="s">
        <v>190</v>
      </c>
      <c r="B66" s="18"/>
      <c r="C66" s="19"/>
      <c r="D66" s="19"/>
      <c r="E66" s="19"/>
      <c r="F66" s="20"/>
      <c r="G66" s="19"/>
      <c r="H66" s="19"/>
      <c r="I66" s="19"/>
      <c r="J66" s="19"/>
      <c r="K66" s="19"/>
      <c r="L66" s="19"/>
      <c r="M66" s="20"/>
      <c r="N66" s="19"/>
      <c r="O66" s="19"/>
      <c r="P66" s="20"/>
      <c r="Q66" s="19"/>
      <c r="R66" s="19"/>
      <c r="S66" s="19"/>
      <c r="T66" s="19"/>
      <c r="U66" s="19"/>
      <c r="V66" s="19"/>
      <c r="W66" s="19"/>
      <c r="X66" s="20"/>
      <c r="Y66" s="19"/>
      <c r="Z66" s="19"/>
      <c r="AA66" s="20"/>
      <c r="AB66" s="19"/>
      <c r="AC66" s="19"/>
      <c r="AD66" s="19"/>
      <c r="AE66" s="19"/>
      <c r="AF66" s="19"/>
      <c r="AG66" s="19"/>
      <c r="AH66" s="19"/>
    </row>
    <row r="67">
      <c r="A67" s="15" t="s">
        <v>191</v>
      </c>
      <c r="B67" s="18"/>
      <c r="C67" s="19"/>
      <c r="D67" s="19"/>
      <c r="E67" s="19"/>
      <c r="F67" s="20"/>
      <c r="G67" s="19"/>
      <c r="H67" s="19"/>
      <c r="I67" s="19"/>
      <c r="J67" s="19"/>
      <c r="K67" s="19"/>
      <c r="L67" s="19"/>
      <c r="M67" s="20"/>
      <c r="N67" s="19"/>
      <c r="O67" s="19"/>
      <c r="P67" s="20"/>
      <c r="Q67" s="19"/>
      <c r="R67" s="19"/>
      <c r="S67" s="19"/>
      <c r="T67" s="19"/>
      <c r="U67" s="19"/>
      <c r="V67" s="19"/>
      <c r="W67" s="19"/>
      <c r="X67" s="20"/>
      <c r="Y67" s="19"/>
      <c r="Z67" s="19"/>
      <c r="AA67" s="20"/>
      <c r="AB67" s="19"/>
      <c r="AC67" s="19"/>
      <c r="AD67" s="19"/>
      <c r="AE67" s="19"/>
      <c r="AF67" s="19"/>
      <c r="AG67" s="19"/>
      <c r="AH67" s="19"/>
    </row>
    <row r="68">
      <c r="A68" s="15" t="s">
        <v>192</v>
      </c>
      <c r="B68" s="19"/>
      <c r="C68" s="19"/>
      <c r="D68" s="19"/>
      <c r="E68" s="19"/>
      <c r="F68" s="20"/>
      <c r="G68" s="19"/>
      <c r="H68" s="19"/>
      <c r="I68" s="19"/>
      <c r="J68" s="19"/>
      <c r="K68" s="19"/>
      <c r="L68" s="19"/>
      <c r="M68" s="20"/>
      <c r="N68" s="19"/>
      <c r="O68" s="19"/>
      <c r="P68" s="20"/>
      <c r="Q68" s="19"/>
      <c r="R68" s="19"/>
      <c r="S68" s="19"/>
      <c r="T68" s="19"/>
      <c r="U68" s="19"/>
      <c r="V68" s="19"/>
      <c r="W68" s="19"/>
      <c r="X68" s="20"/>
      <c r="Y68" s="19"/>
      <c r="Z68" s="19"/>
      <c r="AA68" s="20"/>
      <c r="AB68" s="19"/>
      <c r="AC68" s="19"/>
      <c r="AD68" s="19"/>
      <c r="AE68" s="19"/>
      <c r="AF68" s="19"/>
      <c r="AG68" s="19"/>
      <c r="AH68" s="19"/>
    </row>
    <row r="69">
      <c r="A69" s="15" t="s">
        <v>193</v>
      </c>
      <c r="B69" s="19"/>
      <c r="C69" s="19"/>
      <c r="D69" s="19"/>
      <c r="E69" s="19"/>
      <c r="F69" s="20"/>
      <c r="G69" s="19"/>
      <c r="H69" s="19"/>
      <c r="I69" s="19"/>
      <c r="J69" s="19"/>
      <c r="K69" s="19"/>
      <c r="L69" s="19"/>
      <c r="M69" s="20"/>
      <c r="N69" s="19"/>
      <c r="O69" s="19"/>
      <c r="P69" s="20"/>
      <c r="Q69" s="19"/>
      <c r="R69" s="19"/>
      <c r="S69" s="19"/>
      <c r="T69" s="19"/>
      <c r="U69" s="19"/>
      <c r="V69" s="19"/>
      <c r="W69" s="19"/>
      <c r="X69" s="20"/>
      <c r="Y69" s="19"/>
      <c r="Z69" s="19"/>
      <c r="AA69" s="20"/>
      <c r="AB69" s="19"/>
      <c r="AC69" s="19"/>
      <c r="AD69" s="19"/>
      <c r="AE69" s="19"/>
      <c r="AF69" s="19"/>
      <c r="AG69" s="19"/>
      <c r="AH69" s="19"/>
    </row>
    <row r="70">
      <c r="A70" s="15" t="s">
        <v>194</v>
      </c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19"/>
      <c r="M70" s="20"/>
      <c r="N70" s="19"/>
      <c r="O70" s="19"/>
      <c r="P70" s="20"/>
      <c r="Q70" s="19"/>
      <c r="R70" s="19"/>
      <c r="S70" s="19"/>
      <c r="T70" s="19"/>
      <c r="U70" s="19"/>
      <c r="V70" s="19"/>
      <c r="W70" s="19"/>
      <c r="X70" s="20"/>
      <c r="Y70" s="19"/>
      <c r="Z70" s="19"/>
      <c r="AA70" s="20"/>
      <c r="AB70" s="19"/>
      <c r="AC70" s="19"/>
      <c r="AD70" s="19"/>
      <c r="AE70" s="19"/>
      <c r="AF70" s="19"/>
      <c r="AG70" s="19"/>
      <c r="AH70" s="19"/>
    </row>
    <row r="71">
      <c r="A71" s="12"/>
      <c r="B71" s="18"/>
      <c r="C71" s="19"/>
      <c r="D71" s="19"/>
      <c r="E71" s="19"/>
      <c r="F71" s="20"/>
      <c r="G71" s="19"/>
      <c r="H71" s="19"/>
      <c r="I71" s="18"/>
      <c r="J71" s="19"/>
      <c r="K71" s="19"/>
      <c r="L71" s="19"/>
      <c r="M71" s="20"/>
      <c r="N71" s="19"/>
      <c r="O71" s="19"/>
      <c r="P71" s="20"/>
      <c r="Q71" s="19"/>
      <c r="R71" s="19"/>
      <c r="S71" s="19"/>
      <c r="T71" s="19"/>
      <c r="U71" s="19"/>
      <c r="V71" s="19"/>
      <c r="W71" s="19"/>
      <c r="X71" s="20"/>
      <c r="Y71" s="19"/>
      <c r="Z71" s="19"/>
      <c r="AA71" s="20"/>
      <c r="AB71" s="19"/>
      <c r="AC71" s="19"/>
      <c r="AD71" s="19"/>
      <c r="AE71" s="19"/>
      <c r="AF71" s="19"/>
      <c r="AG71" s="19"/>
      <c r="AH71" s="19"/>
    </row>
    <row r="72">
      <c r="A72" s="28" t="s">
        <v>132</v>
      </c>
      <c r="B72" s="18">
        <v>15.0</v>
      </c>
      <c r="C72" s="19">
        <v>336.0869565217391</v>
      </c>
      <c r="D72" s="19">
        <v>318.8813559322034</v>
      </c>
      <c r="E72" s="19">
        <v>363.13432835820896</v>
      </c>
      <c r="F72" s="20">
        <f t="shared" ref="F72:F83" si="79">average(C72:E72)</f>
        <v>339.3675469</v>
      </c>
      <c r="G72" s="19">
        <f t="shared" ref="G72:G83" si="80">median(C72:E72)</f>
        <v>336.0869565</v>
      </c>
      <c r="H72" s="19">
        <f t="shared" ref="H72:H83" si="81">min(C72:E72)</f>
        <v>318.8813559</v>
      </c>
      <c r="I72" s="18">
        <f t="shared" ref="I72:I83" si="82">max(C72:E72)</f>
        <v>363.1343284</v>
      </c>
      <c r="J72" s="19">
        <f t="shared" ref="J72:J83" si="83">stdev(C72:E72)</f>
        <v>22.30813971</v>
      </c>
      <c r="K72" s="19">
        <f t="shared" ref="K72:K83" si="84">J72/F72</f>
        <v>0.06573445195</v>
      </c>
      <c r="L72" s="19"/>
      <c r="M72" s="20">
        <v>375.63291139240505</v>
      </c>
      <c r="N72" s="19">
        <v>343.2112676056338</v>
      </c>
      <c r="O72" s="19">
        <v>347.1686746987952</v>
      </c>
      <c r="P72" s="20">
        <f t="shared" ref="P72:P83" si="85">average(M72:O72)</f>
        <v>355.3376179</v>
      </c>
      <c r="Q72" s="19">
        <f t="shared" ref="Q72:Q83" si="86">median(M72:O72)</f>
        <v>347.1686747</v>
      </c>
      <c r="R72" s="19">
        <f t="shared" ref="R72:R83" si="87">min(M72:O72)</f>
        <v>343.2112676</v>
      </c>
      <c r="S72" s="19">
        <f t="shared" ref="S72:S83" si="88">max(M72:O72)</f>
        <v>375.6329114</v>
      </c>
      <c r="T72" s="19">
        <f t="shared" ref="T72:T83" si="89">STDEV(M72:O72)</f>
        <v>17.68726862</v>
      </c>
      <c r="U72" s="19">
        <f t="shared" ref="U72:U83" si="90">T72/P72</f>
        <v>0.04977595315</v>
      </c>
      <c r="V72" s="19"/>
      <c r="W72" s="19"/>
      <c r="X72" s="20">
        <v>414.21176470588233</v>
      </c>
      <c r="Y72" s="19">
        <v>356.2207792207792</v>
      </c>
      <c r="Z72" s="19">
        <v>404.2330097087379</v>
      </c>
      <c r="AA72" s="20">
        <f t="shared" ref="AA72:AA83" si="91">average(X72:Z72)</f>
        <v>391.5551845</v>
      </c>
      <c r="AB72" s="19">
        <f t="shared" ref="AB72:AB83" si="92">median(X72:Z72)</f>
        <v>404.2330097</v>
      </c>
      <c r="AC72" s="19">
        <f t="shared" ref="AC72:AC83" si="93">min(X72:Z72)</f>
        <v>356.2207792</v>
      </c>
      <c r="AD72" s="19">
        <f t="shared" ref="AD72:AD83" si="94">max(X72:Z72)</f>
        <v>414.2117647</v>
      </c>
      <c r="AE72" s="19">
        <f t="shared" ref="AE72:AE83" si="95">STDEV(X72:Z72)</f>
        <v>31.00458091</v>
      </c>
      <c r="AF72" s="19">
        <f t="shared" ref="AF72:AF83" si="96">AE72/AA72</f>
        <v>0.07918317043</v>
      </c>
      <c r="AG72" s="19"/>
      <c r="AH72" s="19"/>
    </row>
    <row r="73">
      <c r="A73" s="28" t="s">
        <v>136</v>
      </c>
      <c r="B73" s="18">
        <v>15.0</v>
      </c>
      <c r="C73" s="19">
        <v>329.4905487857435</v>
      </c>
      <c r="D73" s="19">
        <v>359.690627831549</v>
      </c>
      <c r="E73" s="19">
        <v>384.5189397361721</v>
      </c>
      <c r="F73" s="20">
        <f t="shared" si="79"/>
        <v>357.9000388</v>
      </c>
      <c r="G73" s="19">
        <f t="shared" si="80"/>
        <v>359.6906278</v>
      </c>
      <c r="H73" s="19">
        <f t="shared" si="81"/>
        <v>329.4905488</v>
      </c>
      <c r="I73" s="18">
        <f t="shared" si="82"/>
        <v>384.5189397</v>
      </c>
      <c r="J73" s="19">
        <f t="shared" si="83"/>
        <v>27.55785931</v>
      </c>
      <c r="K73" s="19">
        <f t="shared" si="84"/>
        <v>0.07699876032</v>
      </c>
      <c r="L73" s="19"/>
      <c r="M73" s="20">
        <v>577.2379453653581</v>
      </c>
      <c r="N73" s="19">
        <v>529.9259494223957</v>
      </c>
      <c r="O73" s="19">
        <v>497.9283869382763</v>
      </c>
      <c r="P73" s="20">
        <f t="shared" si="85"/>
        <v>535.0307606</v>
      </c>
      <c r="Q73" s="19">
        <f t="shared" si="86"/>
        <v>529.9259494</v>
      </c>
      <c r="R73" s="19">
        <f t="shared" si="87"/>
        <v>497.9283869</v>
      </c>
      <c r="S73" s="19">
        <f t="shared" si="88"/>
        <v>577.2379454</v>
      </c>
      <c r="T73" s="19">
        <f t="shared" si="89"/>
        <v>39.90044908</v>
      </c>
      <c r="U73" s="19">
        <f t="shared" si="90"/>
        <v>0.07457599081</v>
      </c>
      <c r="V73" s="19"/>
      <c r="W73" s="19"/>
      <c r="X73" s="20">
        <v>712.9179157672002</v>
      </c>
      <c r="Y73" s="19">
        <v>424.9800497910901</v>
      </c>
      <c r="Z73" s="19">
        <v>381.1309332912262</v>
      </c>
      <c r="AA73" s="20">
        <f t="shared" si="91"/>
        <v>506.3429663</v>
      </c>
      <c r="AB73" s="19">
        <f t="shared" si="92"/>
        <v>424.9800498</v>
      </c>
      <c r="AC73" s="19">
        <f t="shared" si="93"/>
        <v>381.1309333</v>
      </c>
      <c r="AD73" s="19">
        <f t="shared" si="94"/>
        <v>712.9179158</v>
      </c>
      <c r="AE73" s="19">
        <f t="shared" si="95"/>
        <v>180.2376031</v>
      </c>
      <c r="AF73" s="19">
        <f t="shared" si="96"/>
        <v>0.3559595276</v>
      </c>
      <c r="AG73" s="19"/>
      <c r="AH73" s="19"/>
    </row>
    <row r="74">
      <c r="A74" s="28" t="s">
        <v>133</v>
      </c>
      <c r="B74" s="18">
        <v>15.0</v>
      </c>
      <c r="C74" s="19">
        <v>217.0</v>
      </c>
      <c r="D74" s="19">
        <v>218.0</v>
      </c>
      <c r="E74" s="19">
        <v>220.0</v>
      </c>
      <c r="F74" s="20">
        <f t="shared" si="79"/>
        <v>218.3333333</v>
      </c>
      <c r="G74" s="19">
        <f t="shared" si="80"/>
        <v>218</v>
      </c>
      <c r="H74" s="19">
        <f t="shared" si="81"/>
        <v>217</v>
      </c>
      <c r="I74" s="18">
        <f t="shared" si="82"/>
        <v>220</v>
      </c>
      <c r="J74" s="19">
        <f t="shared" si="83"/>
        <v>1.527525232</v>
      </c>
      <c r="K74" s="19">
        <f t="shared" si="84"/>
        <v>0.006996298771</v>
      </c>
      <c r="L74" s="19"/>
      <c r="M74" s="20">
        <v>209.0</v>
      </c>
      <c r="N74" s="19">
        <v>211.0</v>
      </c>
      <c r="O74" s="19">
        <v>188.0</v>
      </c>
      <c r="P74" s="20">
        <f t="shared" si="85"/>
        <v>202.6666667</v>
      </c>
      <c r="Q74" s="19">
        <f t="shared" si="86"/>
        <v>209</v>
      </c>
      <c r="R74" s="19">
        <f t="shared" si="87"/>
        <v>188</v>
      </c>
      <c r="S74" s="19">
        <f t="shared" si="88"/>
        <v>211</v>
      </c>
      <c r="T74" s="19">
        <f t="shared" si="89"/>
        <v>12.7410099</v>
      </c>
      <c r="U74" s="19">
        <f t="shared" si="90"/>
        <v>0.06286682518</v>
      </c>
      <c r="V74" s="19"/>
      <c r="W74" s="19"/>
      <c r="X74" s="20">
        <v>218.0</v>
      </c>
      <c r="Y74" s="19">
        <v>221.0</v>
      </c>
      <c r="Z74" s="19">
        <v>262.0</v>
      </c>
      <c r="AA74" s="20">
        <f t="shared" si="91"/>
        <v>233.6666667</v>
      </c>
      <c r="AB74" s="19">
        <f t="shared" si="92"/>
        <v>221</v>
      </c>
      <c r="AC74" s="19">
        <f t="shared" si="93"/>
        <v>218</v>
      </c>
      <c r="AD74" s="19">
        <f t="shared" si="94"/>
        <v>262</v>
      </c>
      <c r="AE74" s="19">
        <f t="shared" si="95"/>
        <v>24.58319209</v>
      </c>
      <c r="AF74" s="19">
        <f t="shared" si="96"/>
        <v>0.1052062429</v>
      </c>
      <c r="AG74" s="19"/>
      <c r="AH74" s="19"/>
    </row>
    <row r="75">
      <c r="A75" s="28" t="s">
        <v>134</v>
      </c>
      <c r="B75" s="18">
        <v>15.0</v>
      </c>
      <c r="C75" s="19">
        <v>40.0</v>
      </c>
      <c r="D75" s="19">
        <v>53.0</v>
      </c>
      <c r="E75" s="19">
        <v>61.0</v>
      </c>
      <c r="F75" s="20">
        <f t="shared" si="79"/>
        <v>51.33333333</v>
      </c>
      <c r="G75" s="19">
        <f t="shared" si="80"/>
        <v>53</v>
      </c>
      <c r="H75" s="19">
        <f t="shared" si="81"/>
        <v>40</v>
      </c>
      <c r="I75" s="18">
        <f t="shared" si="82"/>
        <v>61</v>
      </c>
      <c r="J75" s="19">
        <f t="shared" si="83"/>
        <v>10.59874206</v>
      </c>
      <c r="K75" s="19">
        <f t="shared" si="84"/>
        <v>0.2064690012</v>
      </c>
      <c r="L75" s="19"/>
      <c r="M75" s="20">
        <v>67.0</v>
      </c>
      <c r="N75" s="19">
        <v>49.0</v>
      </c>
      <c r="O75" s="19">
        <v>74.0</v>
      </c>
      <c r="P75" s="20">
        <f t="shared" si="85"/>
        <v>63.33333333</v>
      </c>
      <c r="Q75" s="19">
        <f t="shared" si="86"/>
        <v>67</v>
      </c>
      <c r="R75" s="19">
        <f t="shared" si="87"/>
        <v>49</v>
      </c>
      <c r="S75" s="19">
        <f t="shared" si="88"/>
        <v>74</v>
      </c>
      <c r="T75" s="19">
        <f t="shared" si="89"/>
        <v>12.89702808</v>
      </c>
      <c r="U75" s="19">
        <f t="shared" si="90"/>
        <v>0.2036372855</v>
      </c>
      <c r="V75" s="19"/>
      <c r="W75" s="19"/>
      <c r="X75" s="20">
        <v>93.0</v>
      </c>
      <c r="Y75" s="19">
        <v>33.0</v>
      </c>
      <c r="Z75" s="19">
        <v>74.0</v>
      </c>
      <c r="AA75" s="20">
        <f t="shared" si="91"/>
        <v>66.66666667</v>
      </c>
      <c r="AB75" s="19">
        <f t="shared" si="92"/>
        <v>74</v>
      </c>
      <c r="AC75" s="19">
        <f t="shared" si="93"/>
        <v>33</v>
      </c>
      <c r="AD75" s="19">
        <f t="shared" si="94"/>
        <v>93</v>
      </c>
      <c r="AE75" s="19">
        <f t="shared" si="95"/>
        <v>30.66485502</v>
      </c>
      <c r="AF75" s="19">
        <f t="shared" si="96"/>
        <v>0.4599728253</v>
      </c>
      <c r="AG75" s="19"/>
      <c r="AH75" s="19"/>
    </row>
    <row r="76">
      <c r="A76" s="28" t="s">
        <v>135</v>
      </c>
      <c r="B76" s="18">
        <v>15.0</v>
      </c>
      <c r="C76" s="19">
        <v>1368.0</v>
      </c>
      <c r="D76" s="19">
        <v>2311.0</v>
      </c>
      <c r="E76" s="19">
        <v>2298.0</v>
      </c>
      <c r="F76" s="20">
        <f t="shared" si="79"/>
        <v>1992.333333</v>
      </c>
      <c r="G76" s="19">
        <f t="shared" si="80"/>
        <v>2298</v>
      </c>
      <c r="H76" s="19">
        <f t="shared" si="81"/>
        <v>1368</v>
      </c>
      <c r="I76" s="18">
        <f t="shared" si="82"/>
        <v>2311</v>
      </c>
      <c r="J76" s="19">
        <f t="shared" si="83"/>
        <v>540.7275962</v>
      </c>
      <c r="K76" s="19">
        <f t="shared" si="84"/>
        <v>0.2714041808</v>
      </c>
      <c r="L76" s="19"/>
      <c r="M76" s="20">
        <v>4802.0</v>
      </c>
      <c r="N76" s="19">
        <v>4262.0</v>
      </c>
      <c r="O76" s="19">
        <v>4024.0</v>
      </c>
      <c r="P76" s="20">
        <f t="shared" si="85"/>
        <v>4362.666667</v>
      </c>
      <c r="Q76" s="19">
        <f t="shared" si="86"/>
        <v>4262</v>
      </c>
      <c r="R76" s="19">
        <f t="shared" si="87"/>
        <v>4024</v>
      </c>
      <c r="S76" s="19">
        <f t="shared" si="88"/>
        <v>4802</v>
      </c>
      <c r="T76" s="19">
        <f t="shared" si="89"/>
        <v>398.6493865</v>
      </c>
      <c r="U76" s="19">
        <f t="shared" si="90"/>
        <v>0.09137745717</v>
      </c>
      <c r="V76" s="19"/>
      <c r="W76" s="19"/>
      <c r="X76" s="20">
        <v>5719.0</v>
      </c>
      <c r="Y76" s="19">
        <v>2932.0</v>
      </c>
      <c r="Z76" s="19">
        <v>2166.0</v>
      </c>
      <c r="AA76" s="20">
        <f t="shared" si="91"/>
        <v>3605.666667</v>
      </c>
      <c r="AB76" s="19">
        <f t="shared" si="92"/>
        <v>2932</v>
      </c>
      <c r="AC76" s="19">
        <f t="shared" si="93"/>
        <v>2166</v>
      </c>
      <c r="AD76" s="19">
        <f t="shared" si="94"/>
        <v>5719</v>
      </c>
      <c r="AE76" s="19">
        <f t="shared" si="95"/>
        <v>1869.845537</v>
      </c>
      <c r="AF76" s="19">
        <f t="shared" si="96"/>
        <v>0.5185852465</v>
      </c>
      <c r="AG76" s="19"/>
      <c r="AH76" s="19"/>
    </row>
    <row r="77">
      <c r="A77" s="28" t="s">
        <v>195</v>
      </c>
      <c r="B77" s="18">
        <v>15.0</v>
      </c>
      <c r="C77" s="19">
        <v>23.19</v>
      </c>
      <c r="D77" s="19">
        <v>18.814</v>
      </c>
      <c r="E77" s="19">
        <v>24.33</v>
      </c>
      <c r="F77" s="20">
        <f t="shared" si="79"/>
        <v>22.11133333</v>
      </c>
      <c r="G77" s="19">
        <f t="shared" si="80"/>
        <v>23.19</v>
      </c>
      <c r="H77" s="19">
        <f t="shared" si="81"/>
        <v>18.814</v>
      </c>
      <c r="I77" s="18">
        <f t="shared" si="82"/>
        <v>24.33</v>
      </c>
      <c r="J77" s="19">
        <f t="shared" si="83"/>
        <v>2.911907508</v>
      </c>
      <c r="K77" s="19">
        <f t="shared" si="84"/>
        <v>0.1316929858</v>
      </c>
      <c r="L77" s="19"/>
      <c r="M77" s="20">
        <v>29.675</v>
      </c>
      <c r="N77" s="19">
        <v>24.368</v>
      </c>
      <c r="O77" s="19">
        <v>28.815</v>
      </c>
      <c r="P77" s="20">
        <f t="shared" si="85"/>
        <v>27.61933333</v>
      </c>
      <c r="Q77" s="19">
        <f t="shared" si="86"/>
        <v>28.815</v>
      </c>
      <c r="R77" s="19">
        <f t="shared" si="87"/>
        <v>24.368</v>
      </c>
      <c r="S77" s="19">
        <f t="shared" si="88"/>
        <v>29.675</v>
      </c>
      <c r="T77" s="19">
        <f t="shared" si="89"/>
        <v>2.848381353</v>
      </c>
      <c r="U77" s="19">
        <f t="shared" si="90"/>
        <v>0.1031299821</v>
      </c>
      <c r="V77" s="19"/>
      <c r="W77" s="19"/>
      <c r="X77" s="20">
        <v>35.208</v>
      </c>
      <c r="Y77" s="19">
        <v>27.429</v>
      </c>
      <c r="Z77" s="19">
        <v>41.636</v>
      </c>
      <c r="AA77" s="20">
        <f t="shared" si="91"/>
        <v>34.75766667</v>
      </c>
      <c r="AB77" s="19">
        <f t="shared" si="92"/>
        <v>35.208</v>
      </c>
      <c r="AC77" s="19">
        <f t="shared" si="93"/>
        <v>27.429</v>
      </c>
      <c r="AD77" s="19">
        <f t="shared" si="94"/>
        <v>41.636</v>
      </c>
      <c r="AE77" s="19">
        <f t="shared" si="95"/>
        <v>7.11419794</v>
      </c>
      <c r="AF77" s="19">
        <f t="shared" si="96"/>
        <v>0.2046799634</v>
      </c>
      <c r="AG77" s="19"/>
      <c r="AH77" s="19"/>
    </row>
    <row r="78">
      <c r="A78" s="28" t="s">
        <v>196</v>
      </c>
      <c r="B78" s="18">
        <v>15.0</v>
      </c>
      <c r="C78" s="19">
        <v>70.0</v>
      </c>
      <c r="D78" s="19">
        <v>60.0</v>
      </c>
      <c r="E78" s="19">
        <v>68.0</v>
      </c>
      <c r="F78" s="20">
        <f t="shared" si="79"/>
        <v>66</v>
      </c>
      <c r="G78" s="19">
        <f t="shared" si="80"/>
        <v>68</v>
      </c>
      <c r="H78" s="19">
        <f t="shared" si="81"/>
        <v>60</v>
      </c>
      <c r="I78" s="18">
        <f t="shared" si="82"/>
        <v>70</v>
      </c>
      <c r="J78" s="19">
        <f t="shared" si="83"/>
        <v>5.291502622</v>
      </c>
      <c r="K78" s="19">
        <f t="shared" si="84"/>
        <v>0.08017428215</v>
      </c>
      <c r="L78" s="19"/>
      <c r="M78" s="20">
        <v>80.0</v>
      </c>
      <c r="N78" s="19">
        <v>72.0</v>
      </c>
      <c r="O78" s="19">
        <v>84.0</v>
      </c>
      <c r="P78" s="20">
        <f t="shared" si="85"/>
        <v>78.66666667</v>
      </c>
      <c r="Q78" s="19">
        <f t="shared" si="86"/>
        <v>80</v>
      </c>
      <c r="R78" s="19">
        <f t="shared" si="87"/>
        <v>72</v>
      </c>
      <c r="S78" s="19">
        <f t="shared" si="88"/>
        <v>84</v>
      </c>
      <c r="T78" s="19">
        <f t="shared" si="89"/>
        <v>6.110100927</v>
      </c>
      <c r="U78" s="19">
        <f t="shared" si="90"/>
        <v>0.07767077449</v>
      </c>
      <c r="V78" s="19"/>
      <c r="W78" s="19"/>
      <c r="X78" s="20">
        <v>86.0</v>
      </c>
      <c r="Y78" s="19">
        <v>78.0</v>
      </c>
      <c r="Z78" s="19">
        <v>104.0</v>
      </c>
      <c r="AA78" s="20">
        <f t="shared" si="91"/>
        <v>89.33333333</v>
      </c>
      <c r="AB78" s="19">
        <f t="shared" si="92"/>
        <v>86</v>
      </c>
      <c r="AC78" s="19">
        <f t="shared" si="93"/>
        <v>78</v>
      </c>
      <c r="AD78" s="19">
        <f t="shared" si="94"/>
        <v>104</v>
      </c>
      <c r="AE78" s="19">
        <f t="shared" si="95"/>
        <v>13.31665624</v>
      </c>
      <c r="AF78" s="19">
        <f t="shared" si="96"/>
        <v>0.1490670474</v>
      </c>
      <c r="AG78" s="19"/>
      <c r="AH78" s="19"/>
    </row>
    <row r="79">
      <c r="A79" s="29" t="s">
        <v>197</v>
      </c>
      <c r="B79" s="18">
        <v>15.0</v>
      </c>
      <c r="C79" s="19">
        <v>5.0</v>
      </c>
      <c r="D79" s="19">
        <v>0.0</v>
      </c>
      <c r="E79" s="19">
        <v>4.0</v>
      </c>
      <c r="F79" s="20">
        <f t="shared" si="79"/>
        <v>3</v>
      </c>
      <c r="G79" s="19">
        <f t="shared" si="80"/>
        <v>4</v>
      </c>
      <c r="H79" s="19">
        <f t="shared" si="81"/>
        <v>0</v>
      </c>
      <c r="I79" s="18">
        <f t="shared" si="82"/>
        <v>5</v>
      </c>
      <c r="J79" s="19">
        <f t="shared" si="83"/>
        <v>2.645751311</v>
      </c>
      <c r="K79" s="19">
        <f t="shared" si="84"/>
        <v>0.8819171037</v>
      </c>
      <c r="L79" s="19"/>
      <c r="M79" s="20">
        <v>10.0</v>
      </c>
      <c r="N79" s="19">
        <v>6.0</v>
      </c>
      <c r="O79" s="19">
        <v>12.0</v>
      </c>
      <c r="P79" s="20">
        <f t="shared" si="85"/>
        <v>9.333333333</v>
      </c>
      <c r="Q79" s="19">
        <f t="shared" si="86"/>
        <v>10</v>
      </c>
      <c r="R79" s="19">
        <f t="shared" si="87"/>
        <v>6</v>
      </c>
      <c r="S79" s="19">
        <f t="shared" si="88"/>
        <v>12</v>
      </c>
      <c r="T79" s="19">
        <f t="shared" si="89"/>
        <v>3.055050463</v>
      </c>
      <c r="U79" s="19">
        <f t="shared" si="90"/>
        <v>0.3273268354</v>
      </c>
      <c r="V79" s="19"/>
      <c r="W79" s="19"/>
      <c r="X79" s="20">
        <v>13.0</v>
      </c>
      <c r="Y79" s="19">
        <v>9.0</v>
      </c>
      <c r="Z79" s="19">
        <v>22.0</v>
      </c>
      <c r="AA79" s="20">
        <f t="shared" si="91"/>
        <v>14.66666667</v>
      </c>
      <c r="AB79" s="19">
        <f t="shared" si="92"/>
        <v>13</v>
      </c>
      <c r="AC79" s="19">
        <f t="shared" si="93"/>
        <v>9</v>
      </c>
      <c r="AD79" s="19">
        <f t="shared" si="94"/>
        <v>22</v>
      </c>
      <c r="AE79" s="19">
        <f t="shared" si="95"/>
        <v>6.658328118</v>
      </c>
      <c r="AF79" s="19">
        <f t="shared" si="96"/>
        <v>0.4539769172</v>
      </c>
      <c r="AG79" s="19"/>
      <c r="AH79" s="19"/>
    </row>
    <row r="80">
      <c r="A80" s="12" t="s">
        <v>198</v>
      </c>
      <c r="B80" s="18">
        <v>15.0</v>
      </c>
      <c r="C80" s="19">
        <f t="shared" ref="C80:E80" si="97">C79/C78</f>
        <v>0.07142857143</v>
      </c>
      <c r="D80" s="19">
        <f t="shared" si="97"/>
        <v>0</v>
      </c>
      <c r="E80" s="19">
        <f t="shared" si="97"/>
        <v>0.05882352941</v>
      </c>
      <c r="F80" s="20">
        <f t="shared" si="79"/>
        <v>0.04341736695</v>
      </c>
      <c r="G80" s="19">
        <f t="shared" si="80"/>
        <v>0.05882352941</v>
      </c>
      <c r="H80" s="19">
        <f t="shared" si="81"/>
        <v>0</v>
      </c>
      <c r="I80" s="18">
        <f t="shared" si="82"/>
        <v>0.07142857143</v>
      </c>
      <c r="J80" s="19">
        <f t="shared" si="83"/>
        <v>0.03812509129</v>
      </c>
      <c r="K80" s="19">
        <f t="shared" si="84"/>
        <v>0.8781069412</v>
      </c>
      <c r="L80" s="19"/>
      <c r="M80" s="20">
        <f t="shared" ref="M80:O80" si="98">M79/M78</f>
        <v>0.125</v>
      </c>
      <c r="N80" s="19">
        <f t="shared" si="98"/>
        <v>0.08333333333</v>
      </c>
      <c r="O80" s="19">
        <f t="shared" si="98"/>
        <v>0.1428571429</v>
      </c>
      <c r="P80" s="20">
        <f t="shared" si="85"/>
        <v>0.1170634921</v>
      </c>
      <c r="Q80" s="19">
        <f t="shared" si="86"/>
        <v>0.125</v>
      </c>
      <c r="R80" s="19">
        <f t="shared" si="87"/>
        <v>0.08333333333</v>
      </c>
      <c r="S80" s="19">
        <f t="shared" si="88"/>
        <v>0.1428571429</v>
      </c>
      <c r="T80" s="19">
        <f t="shared" si="89"/>
        <v>0.03054524666</v>
      </c>
      <c r="U80" s="19">
        <f t="shared" si="90"/>
        <v>0.2609288868</v>
      </c>
      <c r="V80" s="19"/>
      <c r="W80" s="19"/>
      <c r="X80" s="20">
        <f t="shared" ref="X80:Z80" si="99">X79/X78</f>
        <v>0.1511627907</v>
      </c>
      <c r="Y80" s="19">
        <f t="shared" si="99"/>
        <v>0.1153846154</v>
      </c>
      <c r="Z80" s="19">
        <f t="shared" si="99"/>
        <v>0.2115384615</v>
      </c>
      <c r="AA80" s="20">
        <f t="shared" si="91"/>
        <v>0.1593619559</v>
      </c>
      <c r="AB80" s="19">
        <f t="shared" si="92"/>
        <v>0.1511627907</v>
      </c>
      <c r="AC80" s="19">
        <f t="shared" si="93"/>
        <v>0.1153846154</v>
      </c>
      <c r="AD80" s="19">
        <f t="shared" si="94"/>
        <v>0.2115384615</v>
      </c>
      <c r="AE80" s="19">
        <f t="shared" si="95"/>
        <v>0.04859845949</v>
      </c>
      <c r="AF80" s="19">
        <f t="shared" si="96"/>
        <v>0.3049564698</v>
      </c>
      <c r="AG80" s="19"/>
      <c r="AH80" s="19"/>
    </row>
    <row r="81">
      <c r="A81" s="12" t="s">
        <v>199</v>
      </c>
      <c r="B81" s="18">
        <v>15.0</v>
      </c>
      <c r="C81" s="19">
        <f t="shared" ref="C81:E81" si="100">(C78-55)/55</f>
        <v>0.2727272727</v>
      </c>
      <c r="D81" s="19">
        <f t="shared" si="100"/>
        <v>0.09090909091</v>
      </c>
      <c r="E81" s="19">
        <f t="shared" si="100"/>
        <v>0.2363636364</v>
      </c>
      <c r="F81" s="20">
        <f t="shared" si="79"/>
        <v>0.2</v>
      </c>
      <c r="G81" s="19">
        <f t="shared" si="80"/>
        <v>0.2363636364</v>
      </c>
      <c r="H81" s="19">
        <f t="shared" si="81"/>
        <v>0.09090909091</v>
      </c>
      <c r="I81" s="18">
        <f t="shared" si="82"/>
        <v>0.2727272727</v>
      </c>
      <c r="J81" s="19">
        <f t="shared" si="83"/>
        <v>0.09620913858</v>
      </c>
      <c r="K81" s="19">
        <f t="shared" si="84"/>
        <v>0.4810456929</v>
      </c>
      <c r="L81" s="19"/>
      <c r="M81" s="20">
        <f t="shared" ref="M81:O81" si="101">(M78-55)/55</f>
        <v>0.4545454545</v>
      </c>
      <c r="N81" s="19">
        <f t="shared" si="101"/>
        <v>0.3090909091</v>
      </c>
      <c r="O81" s="19">
        <f t="shared" si="101"/>
        <v>0.5272727273</v>
      </c>
      <c r="P81" s="20">
        <f t="shared" si="85"/>
        <v>0.4303030303</v>
      </c>
      <c r="Q81" s="19">
        <f t="shared" si="86"/>
        <v>0.4545454545</v>
      </c>
      <c r="R81" s="19">
        <f t="shared" si="87"/>
        <v>0.3090909091</v>
      </c>
      <c r="S81" s="19">
        <f t="shared" si="88"/>
        <v>0.5272727273</v>
      </c>
      <c r="T81" s="19">
        <f t="shared" si="89"/>
        <v>0.1110927441</v>
      </c>
      <c r="U81" s="19">
        <f t="shared" si="90"/>
        <v>0.2581732786</v>
      </c>
      <c r="V81" s="19"/>
      <c r="W81" s="19"/>
      <c r="X81" s="20">
        <f t="shared" ref="X81:Z81" si="102">(X78-55)/55</f>
        <v>0.5636363636</v>
      </c>
      <c r="Y81" s="19">
        <f t="shared" si="102"/>
        <v>0.4181818182</v>
      </c>
      <c r="Z81" s="19">
        <f t="shared" si="102"/>
        <v>0.8909090909</v>
      </c>
      <c r="AA81" s="20">
        <f t="shared" si="91"/>
        <v>0.6242424242</v>
      </c>
      <c r="AB81" s="19">
        <f t="shared" si="92"/>
        <v>0.5636363636</v>
      </c>
      <c r="AC81" s="19">
        <f t="shared" si="93"/>
        <v>0.4181818182</v>
      </c>
      <c r="AD81" s="19">
        <f t="shared" si="94"/>
        <v>0.8909090909</v>
      </c>
      <c r="AE81" s="19">
        <f t="shared" si="95"/>
        <v>0.2421210225</v>
      </c>
      <c r="AF81" s="19">
        <f t="shared" si="96"/>
        <v>0.3878637739</v>
      </c>
      <c r="AG81" s="19"/>
      <c r="AH81" s="19"/>
    </row>
    <row r="82">
      <c r="A82" s="12" t="s">
        <v>200</v>
      </c>
      <c r="B82" s="18">
        <v>15.0</v>
      </c>
      <c r="C82" s="19">
        <f t="shared" ref="C82:E82" si="103">(C78-C79-55)/55</f>
        <v>0.1818181818</v>
      </c>
      <c r="D82" s="19">
        <f t="shared" si="103"/>
        <v>0.09090909091</v>
      </c>
      <c r="E82" s="19">
        <f t="shared" si="103"/>
        <v>0.1636363636</v>
      </c>
      <c r="F82" s="20">
        <f t="shared" si="79"/>
        <v>0.1454545455</v>
      </c>
      <c r="G82" s="19">
        <f t="shared" si="80"/>
        <v>0.1636363636</v>
      </c>
      <c r="H82" s="19">
        <f t="shared" si="81"/>
        <v>0.09090909091</v>
      </c>
      <c r="I82" s="18">
        <f t="shared" si="82"/>
        <v>0.1818181818</v>
      </c>
      <c r="J82" s="19">
        <f t="shared" si="83"/>
        <v>0.04810456929</v>
      </c>
      <c r="K82" s="19">
        <f t="shared" si="84"/>
        <v>0.3307189139</v>
      </c>
      <c r="L82" s="19"/>
      <c r="M82" s="20">
        <f t="shared" ref="M82:O82" si="104">(M78-M79-55)/55</f>
        <v>0.2727272727</v>
      </c>
      <c r="N82" s="19">
        <f t="shared" si="104"/>
        <v>0.2</v>
      </c>
      <c r="O82" s="19">
        <f t="shared" si="104"/>
        <v>0.3090909091</v>
      </c>
      <c r="P82" s="20">
        <f t="shared" si="85"/>
        <v>0.2606060606</v>
      </c>
      <c r="Q82" s="19">
        <f t="shared" si="86"/>
        <v>0.2727272727</v>
      </c>
      <c r="R82" s="19">
        <f t="shared" si="87"/>
        <v>0.2</v>
      </c>
      <c r="S82" s="19">
        <f t="shared" si="88"/>
        <v>0.3090909091</v>
      </c>
      <c r="T82" s="19">
        <f t="shared" si="89"/>
        <v>0.05554637206</v>
      </c>
      <c r="U82" s="19">
        <f t="shared" si="90"/>
        <v>0.2131430556</v>
      </c>
      <c r="V82" s="19"/>
      <c r="W82" s="19"/>
      <c r="X82" s="20">
        <f t="shared" ref="X82:Z82" si="105">(X78-X79-55)/55</f>
        <v>0.3272727273</v>
      </c>
      <c r="Y82" s="19">
        <f t="shared" si="105"/>
        <v>0.2545454545</v>
      </c>
      <c r="Z82" s="19">
        <f t="shared" si="105"/>
        <v>0.4909090909</v>
      </c>
      <c r="AA82" s="20">
        <f t="shared" si="91"/>
        <v>0.3575757576</v>
      </c>
      <c r="AB82" s="19">
        <f t="shared" si="92"/>
        <v>0.3272727273</v>
      </c>
      <c r="AC82" s="19">
        <f t="shared" si="93"/>
        <v>0.2545454545</v>
      </c>
      <c r="AD82" s="19">
        <f t="shared" si="94"/>
        <v>0.4909090909</v>
      </c>
      <c r="AE82" s="19">
        <f t="shared" si="95"/>
        <v>0.1210605112</v>
      </c>
      <c r="AF82" s="19">
        <f t="shared" si="96"/>
        <v>0.3385590569</v>
      </c>
      <c r="AG82" s="19"/>
      <c r="AH82" s="19"/>
    </row>
    <row r="83">
      <c r="A83" s="12" t="s">
        <v>201</v>
      </c>
      <c r="B83" s="18">
        <v>15.0</v>
      </c>
      <c r="C83" s="19">
        <f t="shared" ref="C83:E83" si="106">C78/C77</f>
        <v>3.018542475</v>
      </c>
      <c r="D83" s="19">
        <f t="shared" si="106"/>
        <v>3.189114489</v>
      </c>
      <c r="E83" s="19">
        <f t="shared" si="106"/>
        <v>2.794903411</v>
      </c>
      <c r="F83" s="20">
        <f t="shared" si="79"/>
        <v>3.000853459</v>
      </c>
      <c r="G83" s="19">
        <f t="shared" si="80"/>
        <v>3.018542475</v>
      </c>
      <c r="H83" s="19">
        <f t="shared" si="81"/>
        <v>2.794903411</v>
      </c>
      <c r="I83" s="18">
        <f t="shared" si="82"/>
        <v>3.189114489</v>
      </c>
      <c r="J83" s="19">
        <f t="shared" si="83"/>
        <v>0.197699948</v>
      </c>
      <c r="K83" s="19">
        <f t="shared" si="84"/>
        <v>0.06588124037</v>
      </c>
      <c r="L83" s="19"/>
      <c r="M83" s="20">
        <f t="shared" ref="M83:O83" si="107">M78/M77</f>
        <v>2.695871946</v>
      </c>
      <c r="N83" s="19">
        <f t="shared" si="107"/>
        <v>2.954694682</v>
      </c>
      <c r="O83" s="19">
        <f t="shared" si="107"/>
        <v>2.91514836</v>
      </c>
      <c r="P83" s="20">
        <f t="shared" si="85"/>
        <v>2.855238329</v>
      </c>
      <c r="Q83" s="19">
        <f t="shared" si="86"/>
        <v>2.91514836</v>
      </c>
      <c r="R83" s="19">
        <f t="shared" si="87"/>
        <v>2.695871946</v>
      </c>
      <c r="S83" s="19">
        <f t="shared" si="88"/>
        <v>2.954694682</v>
      </c>
      <c r="T83" s="19">
        <f t="shared" si="89"/>
        <v>0.1394245708</v>
      </c>
      <c r="U83" s="19">
        <f t="shared" si="90"/>
        <v>0.04883114989</v>
      </c>
      <c r="V83" s="19"/>
      <c r="W83" s="19"/>
      <c r="X83" s="20">
        <f t="shared" ref="X83:Z83" si="108">X78/X77</f>
        <v>2.442626676</v>
      </c>
      <c r="Y83" s="19">
        <f t="shared" si="108"/>
        <v>2.843705567</v>
      </c>
      <c r="Z83" s="19">
        <f t="shared" si="108"/>
        <v>2.497838409</v>
      </c>
      <c r="AA83" s="20">
        <f t="shared" si="91"/>
        <v>2.594723551</v>
      </c>
      <c r="AB83" s="19">
        <f t="shared" si="92"/>
        <v>2.497838409</v>
      </c>
      <c r="AC83" s="19">
        <f t="shared" si="93"/>
        <v>2.442626676</v>
      </c>
      <c r="AD83" s="19">
        <f t="shared" si="94"/>
        <v>2.843705567</v>
      </c>
      <c r="AE83" s="19">
        <f t="shared" si="95"/>
        <v>0.2173847218</v>
      </c>
      <c r="AF83" s="19">
        <f t="shared" si="96"/>
        <v>0.08377953086</v>
      </c>
      <c r="AG83" s="19"/>
      <c r="AH83" s="19"/>
    </row>
    <row r="84">
      <c r="A84" s="12"/>
      <c r="B84" s="18"/>
      <c r="C84" s="19"/>
      <c r="D84" s="19"/>
      <c r="E84" s="19"/>
      <c r="F84" s="20"/>
      <c r="G84" s="19"/>
      <c r="H84" s="19"/>
      <c r="I84" s="19"/>
      <c r="J84" s="19"/>
      <c r="K84" s="19"/>
      <c r="L84" s="19"/>
      <c r="M84" s="20"/>
      <c r="N84" s="19"/>
      <c r="O84" s="19"/>
      <c r="P84" s="20"/>
      <c r="Q84" s="19"/>
      <c r="R84" s="19"/>
      <c r="S84" s="19"/>
      <c r="T84" s="19"/>
      <c r="U84" s="19"/>
      <c r="V84" s="19"/>
      <c r="W84" s="19"/>
      <c r="X84" s="20"/>
      <c r="Y84" s="19"/>
      <c r="Z84" s="19"/>
      <c r="AA84" s="20"/>
      <c r="AB84" s="19"/>
      <c r="AC84" s="19"/>
      <c r="AD84" s="19"/>
      <c r="AE84" s="19"/>
      <c r="AF84" s="19"/>
      <c r="AG84" s="19"/>
      <c r="AH84" s="19"/>
    </row>
    <row r="85">
      <c r="A85" s="12"/>
      <c r="B85" s="18"/>
      <c r="C85" s="19"/>
      <c r="D85" s="19"/>
      <c r="E85" s="19"/>
      <c r="F85" s="20"/>
      <c r="G85" s="19"/>
      <c r="H85" s="19"/>
      <c r="I85" s="19"/>
      <c r="J85" s="19"/>
      <c r="K85" s="19"/>
      <c r="L85" s="19"/>
      <c r="M85" s="20"/>
      <c r="N85" s="19"/>
      <c r="O85" s="19"/>
      <c r="P85" s="20"/>
      <c r="Q85" s="19"/>
      <c r="R85" s="19"/>
      <c r="S85" s="19"/>
      <c r="T85" s="19"/>
      <c r="U85" s="19"/>
      <c r="V85" s="19"/>
      <c r="W85" s="19"/>
      <c r="X85" s="20"/>
      <c r="Y85" s="19"/>
      <c r="Z85" s="19"/>
      <c r="AA85" s="20"/>
      <c r="AB85" s="19"/>
      <c r="AC85" s="19"/>
      <c r="AD85" s="19"/>
      <c r="AE85" s="19"/>
      <c r="AF85" s="19"/>
      <c r="AG85" s="19"/>
      <c r="AH85" s="19"/>
    </row>
    <row r="86">
      <c r="A86" s="12"/>
      <c r="B86" s="18"/>
      <c r="C86" s="19"/>
      <c r="D86" s="19"/>
      <c r="E86" s="19"/>
      <c r="F86" s="20"/>
      <c r="G86" s="19"/>
      <c r="H86" s="19"/>
      <c r="I86" s="19"/>
      <c r="J86" s="19"/>
      <c r="K86" s="19"/>
      <c r="L86" s="19"/>
      <c r="M86" s="20"/>
      <c r="N86" s="19"/>
      <c r="O86" s="19"/>
      <c r="P86" s="20"/>
      <c r="Q86" s="19"/>
      <c r="R86" s="19"/>
      <c r="S86" s="19"/>
      <c r="T86" s="19"/>
      <c r="U86" s="19"/>
      <c r="V86" s="19"/>
      <c r="W86" s="19"/>
      <c r="X86" s="20"/>
      <c r="Y86" s="19"/>
      <c r="Z86" s="19"/>
      <c r="AA86" s="20"/>
      <c r="AB86" s="19"/>
      <c r="AC86" s="19"/>
      <c r="AD86" s="19"/>
      <c r="AE86" s="19"/>
      <c r="AF86" s="19"/>
      <c r="AG86" s="19"/>
      <c r="AH86" s="19"/>
    </row>
    <row r="87">
      <c r="A87" s="12" t="s">
        <v>202</v>
      </c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19"/>
      <c r="M87" s="20"/>
      <c r="N87" s="19"/>
      <c r="O87" s="19"/>
      <c r="P87" s="20"/>
      <c r="Q87" s="19"/>
      <c r="R87" s="19"/>
      <c r="S87" s="19"/>
      <c r="T87" s="19"/>
      <c r="U87" s="19"/>
      <c r="V87" s="19"/>
      <c r="W87" s="19"/>
      <c r="X87" s="20"/>
      <c r="Y87" s="19"/>
      <c r="Z87" s="19"/>
      <c r="AA87" s="20"/>
      <c r="AB87" s="19"/>
      <c r="AC87" s="19"/>
      <c r="AD87" s="19"/>
      <c r="AE87" s="19"/>
      <c r="AF87" s="19"/>
      <c r="AG87" s="19"/>
      <c r="AH87" s="19"/>
    </row>
    <row r="88">
      <c r="A88" s="28" t="s">
        <v>132</v>
      </c>
      <c r="B88" s="18">
        <v>16.0</v>
      </c>
      <c r="C88" s="19">
        <v>561.6851851851852</v>
      </c>
      <c r="D88" s="19">
        <v>535.5070422535211</v>
      </c>
      <c r="E88" s="19">
        <v>557.35</v>
      </c>
      <c r="F88" s="20">
        <f t="shared" ref="F88:F99" si="109">average(C88:E88)</f>
        <v>551.5140758</v>
      </c>
      <c r="G88" s="19">
        <f t="shared" ref="G88:G99" si="110">median(C88:E88)</f>
        <v>557.35</v>
      </c>
      <c r="H88" s="19">
        <f t="shared" ref="H88:H99" si="111">min(C88:E88)</f>
        <v>535.5070423</v>
      </c>
      <c r="I88" s="18">
        <f t="shared" ref="I88:I99" si="112">max(C88:E88)</f>
        <v>561.6851852</v>
      </c>
      <c r="J88" s="19">
        <f t="shared" ref="J88:J99" si="113">stdev(C88:E88)</f>
        <v>14.03094082</v>
      </c>
      <c r="K88" s="19">
        <f t="shared" ref="K88:K99" si="114">J88/F88</f>
        <v>0.02544076648</v>
      </c>
      <c r="L88" s="19"/>
      <c r="M88" s="20">
        <v>509.57142857142856</v>
      </c>
      <c r="N88" s="19">
        <v>476.1095890410959</v>
      </c>
      <c r="O88" s="19">
        <v>597.3939393939394</v>
      </c>
      <c r="P88" s="20">
        <f t="shared" ref="P88:P99" si="115">average(M88:O88)</f>
        <v>527.6916523</v>
      </c>
      <c r="Q88" s="19">
        <f t="shared" ref="Q88:Q99" si="116">median(M88:O88)</f>
        <v>509.5714286</v>
      </c>
      <c r="R88" s="19">
        <f t="shared" ref="R88:R99" si="117">min(M88:O88)</f>
        <v>476.109589</v>
      </c>
      <c r="S88" s="19">
        <f t="shared" ref="S88:S99" si="118">max(M88:O88)</f>
        <v>597.3939394</v>
      </c>
      <c r="T88" s="19">
        <f t="shared" ref="T88:T99" si="119">STDEV(M88:O88)</f>
        <v>62.63968624</v>
      </c>
      <c r="U88" s="19">
        <f t="shared" ref="U88:U99" si="120">T88/P88</f>
        <v>0.1187050922</v>
      </c>
      <c r="V88" s="19"/>
      <c r="W88" s="19"/>
      <c r="X88" s="20">
        <v>505.57142857142856</v>
      </c>
      <c r="Y88" s="19">
        <v>559.7974683544304</v>
      </c>
      <c r="Z88" s="19">
        <v>604.4594594594595</v>
      </c>
      <c r="AA88" s="20">
        <f t="shared" ref="AA88:AA99" si="121">average(X88:Z88)</f>
        <v>556.6094521</v>
      </c>
      <c r="AB88" s="19">
        <f t="shared" ref="AB88:AB99" si="122">median(X88:Z88)</f>
        <v>559.7974684</v>
      </c>
      <c r="AC88" s="19">
        <f t="shared" ref="AC88:AC99" si="123">min(X88:Z88)</f>
        <v>505.5714286</v>
      </c>
      <c r="AD88" s="19">
        <f t="shared" ref="AD88:AD99" si="124">max(X88:Z88)</f>
        <v>604.4594595</v>
      </c>
      <c r="AE88" s="19">
        <f t="shared" ref="AE88:AE99" si="125">STDEV(X88:Z88)</f>
        <v>49.52103845</v>
      </c>
      <c r="AF88" s="19">
        <f t="shared" ref="AF88:AF99" si="126">AE88/AA88</f>
        <v>0.0889690936</v>
      </c>
      <c r="AG88" s="19"/>
      <c r="AH88" s="19"/>
    </row>
    <row r="89">
      <c r="A89" s="28" t="s">
        <v>136</v>
      </c>
      <c r="B89" s="18">
        <v>16.0</v>
      </c>
      <c r="C89" s="19">
        <v>788.2131649251273</v>
      </c>
      <c r="D89" s="19">
        <v>671.8874666243157</v>
      </c>
      <c r="E89" s="19">
        <v>690.0363985732436</v>
      </c>
      <c r="F89" s="20">
        <f t="shared" si="109"/>
        <v>716.7123434</v>
      </c>
      <c r="G89" s="19">
        <f t="shared" si="110"/>
        <v>690.0363986</v>
      </c>
      <c r="H89" s="19">
        <f t="shared" si="111"/>
        <v>671.8874666</v>
      </c>
      <c r="I89" s="18">
        <f t="shared" si="112"/>
        <v>788.2131649</v>
      </c>
      <c r="J89" s="19">
        <f t="shared" si="113"/>
        <v>62.58291735</v>
      </c>
      <c r="K89" s="19">
        <f t="shared" si="114"/>
        <v>0.08731943566</v>
      </c>
      <c r="L89" s="19"/>
      <c r="M89" s="20">
        <v>592.5873884812373</v>
      </c>
      <c r="N89" s="19">
        <v>654.5909995656285</v>
      </c>
      <c r="O89" s="19">
        <v>777.7712908598395</v>
      </c>
      <c r="P89" s="20">
        <f t="shared" si="115"/>
        <v>674.9832263</v>
      </c>
      <c r="Q89" s="19">
        <f t="shared" si="116"/>
        <v>654.5909996</v>
      </c>
      <c r="R89" s="19">
        <f t="shared" si="117"/>
        <v>592.5873885</v>
      </c>
      <c r="S89" s="19">
        <f t="shared" si="118"/>
        <v>777.7712909</v>
      </c>
      <c r="T89" s="19">
        <f t="shared" si="119"/>
        <v>94.26108215</v>
      </c>
      <c r="U89" s="19">
        <f t="shared" si="120"/>
        <v>0.1396495179</v>
      </c>
      <c r="V89" s="19"/>
      <c r="W89" s="19"/>
      <c r="X89" s="20">
        <v>985.6222641656627</v>
      </c>
      <c r="Y89" s="19">
        <v>929.9440620032192</v>
      </c>
      <c r="Z89" s="19">
        <v>880.6648203097535</v>
      </c>
      <c r="AA89" s="20">
        <f t="shared" si="121"/>
        <v>932.0770488</v>
      </c>
      <c r="AB89" s="19">
        <f t="shared" si="122"/>
        <v>929.944062</v>
      </c>
      <c r="AC89" s="19">
        <f t="shared" si="123"/>
        <v>880.6648203</v>
      </c>
      <c r="AD89" s="19">
        <f t="shared" si="124"/>
        <v>985.6222642</v>
      </c>
      <c r="AE89" s="19">
        <f t="shared" si="125"/>
        <v>52.51122242</v>
      </c>
      <c r="AF89" s="19">
        <f t="shared" si="126"/>
        <v>0.05633785585</v>
      </c>
      <c r="AG89" s="19"/>
      <c r="AH89" s="19"/>
    </row>
    <row r="90">
      <c r="A90" s="28" t="s">
        <v>133</v>
      </c>
      <c r="B90" s="18">
        <v>16.0</v>
      </c>
      <c r="C90" s="19">
        <v>254.5</v>
      </c>
      <c r="D90" s="19">
        <v>340.0</v>
      </c>
      <c r="E90" s="19">
        <v>289.5</v>
      </c>
      <c r="F90" s="20">
        <f t="shared" si="109"/>
        <v>294.6666667</v>
      </c>
      <c r="G90" s="19">
        <f t="shared" si="110"/>
        <v>289.5</v>
      </c>
      <c r="H90" s="19">
        <f t="shared" si="111"/>
        <v>254.5</v>
      </c>
      <c r="I90" s="18">
        <f t="shared" si="112"/>
        <v>340</v>
      </c>
      <c r="J90" s="19">
        <f t="shared" si="113"/>
        <v>42.98352398</v>
      </c>
      <c r="K90" s="19">
        <f t="shared" si="114"/>
        <v>0.1458716877</v>
      </c>
      <c r="L90" s="19"/>
      <c r="M90" s="20">
        <v>262.5</v>
      </c>
      <c r="N90" s="19">
        <v>283.0</v>
      </c>
      <c r="O90" s="19">
        <v>280.0</v>
      </c>
      <c r="P90" s="20">
        <f t="shared" si="115"/>
        <v>275.1666667</v>
      </c>
      <c r="Q90" s="19">
        <f t="shared" si="116"/>
        <v>280</v>
      </c>
      <c r="R90" s="19">
        <f t="shared" si="117"/>
        <v>262.5</v>
      </c>
      <c r="S90" s="19">
        <f t="shared" si="118"/>
        <v>283</v>
      </c>
      <c r="T90" s="19">
        <f t="shared" si="119"/>
        <v>11.07173579</v>
      </c>
      <c r="U90" s="19">
        <f t="shared" si="120"/>
        <v>0.04023647167</v>
      </c>
      <c r="V90" s="19"/>
      <c r="W90" s="19"/>
      <c r="X90" s="20">
        <v>264.0</v>
      </c>
      <c r="Y90" s="19">
        <v>267.0</v>
      </c>
      <c r="Z90" s="19">
        <v>314.5</v>
      </c>
      <c r="AA90" s="20">
        <f t="shared" si="121"/>
        <v>281.8333333</v>
      </c>
      <c r="AB90" s="19">
        <f t="shared" si="122"/>
        <v>267</v>
      </c>
      <c r="AC90" s="19">
        <f t="shared" si="123"/>
        <v>264</v>
      </c>
      <c r="AD90" s="19">
        <f t="shared" si="124"/>
        <v>314.5</v>
      </c>
      <c r="AE90" s="19">
        <f t="shared" si="125"/>
        <v>28.32990175</v>
      </c>
      <c r="AF90" s="19">
        <f t="shared" si="126"/>
        <v>0.1005200535</v>
      </c>
      <c r="AG90" s="19"/>
      <c r="AH90" s="19"/>
    </row>
    <row r="91">
      <c r="A91" s="28" t="s">
        <v>134</v>
      </c>
      <c r="B91" s="18">
        <v>16.0</v>
      </c>
      <c r="C91" s="19">
        <v>86.0</v>
      </c>
      <c r="D91" s="19">
        <v>45.0</v>
      </c>
      <c r="E91" s="19">
        <v>80.0</v>
      </c>
      <c r="F91" s="20">
        <f t="shared" si="109"/>
        <v>70.33333333</v>
      </c>
      <c r="G91" s="19">
        <f t="shared" si="110"/>
        <v>80</v>
      </c>
      <c r="H91" s="19">
        <f t="shared" si="111"/>
        <v>45</v>
      </c>
      <c r="I91" s="18">
        <f t="shared" si="112"/>
        <v>86</v>
      </c>
      <c r="J91" s="19">
        <f t="shared" si="113"/>
        <v>22.14347157</v>
      </c>
      <c r="K91" s="19">
        <f t="shared" si="114"/>
        <v>0.3148360887</v>
      </c>
      <c r="L91" s="19"/>
      <c r="M91" s="20">
        <v>59.0</v>
      </c>
      <c r="N91" s="19">
        <v>67.0</v>
      </c>
      <c r="O91" s="19">
        <v>89.0</v>
      </c>
      <c r="P91" s="20">
        <f t="shared" si="115"/>
        <v>71.66666667</v>
      </c>
      <c r="Q91" s="19">
        <f t="shared" si="116"/>
        <v>67</v>
      </c>
      <c r="R91" s="19">
        <f t="shared" si="117"/>
        <v>59</v>
      </c>
      <c r="S91" s="19">
        <f t="shared" si="118"/>
        <v>89</v>
      </c>
      <c r="T91" s="19">
        <f t="shared" si="119"/>
        <v>15.53490693</v>
      </c>
      <c r="U91" s="19">
        <f t="shared" si="120"/>
        <v>0.2167661432</v>
      </c>
      <c r="V91" s="19"/>
      <c r="W91" s="19"/>
      <c r="X91" s="20">
        <v>40.0</v>
      </c>
      <c r="Y91" s="19">
        <v>67.0</v>
      </c>
      <c r="Z91" s="19">
        <v>73.0</v>
      </c>
      <c r="AA91" s="20">
        <f t="shared" si="121"/>
        <v>60</v>
      </c>
      <c r="AB91" s="19">
        <f t="shared" si="122"/>
        <v>67</v>
      </c>
      <c r="AC91" s="19">
        <f t="shared" si="123"/>
        <v>40</v>
      </c>
      <c r="AD91" s="19">
        <f t="shared" si="124"/>
        <v>73</v>
      </c>
      <c r="AE91" s="19">
        <f t="shared" si="125"/>
        <v>17.57839583</v>
      </c>
      <c r="AF91" s="19">
        <f t="shared" si="126"/>
        <v>0.2929732639</v>
      </c>
      <c r="AG91" s="19"/>
      <c r="AH91" s="19"/>
    </row>
    <row r="92">
      <c r="A92" s="28" t="s">
        <v>135</v>
      </c>
      <c r="B92" s="18">
        <v>16.0</v>
      </c>
      <c r="C92" s="19">
        <v>4106.0</v>
      </c>
      <c r="D92" s="19">
        <v>3577.0</v>
      </c>
      <c r="E92" s="19">
        <v>2807.0</v>
      </c>
      <c r="F92" s="20">
        <f t="shared" si="109"/>
        <v>3496.666667</v>
      </c>
      <c r="G92" s="19">
        <f t="shared" si="110"/>
        <v>3577</v>
      </c>
      <c r="H92" s="19">
        <f t="shared" si="111"/>
        <v>2807</v>
      </c>
      <c r="I92" s="18">
        <f t="shared" si="112"/>
        <v>4106</v>
      </c>
      <c r="J92" s="19">
        <f t="shared" si="113"/>
        <v>653.2153805</v>
      </c>
      <c r="K92" s="19">
        <f t="shared" si="114"/>
        <v>0.186810881</v>
      </c>
      <c r="L92" s="19"/>
      <c r="M92" s="20">
        <v>2911.0</v>
      </c>
      <c r="N92" s="19">
        <v>4524.0</v>
      </c>
      <c r="O92" s="19">
        <v>4739.0</v>
      </c>
      <c r="P92" s="20">
        <f t="shared" si="115"/>
        <v>4058</v>
      </c>
      <c r="Q92" s="19">
        <f t="shared" si="116"/>
        <v>4524</v>
      </c>
      <c r="R92" s="19">
        <f t="shared" si="117"/>
        <v>2911</v>
      </c>
      <c r="S92" s="19">
        <f t="shared" si="118"/>
        <v>4739</v>
      </c>
      <c r="T92" s="19">
        <f t="shared" si="119"/>
        <v>999.1311225</v>
      </c>
      <c r="U92" s="19">
        <f t="shared" si="120"/>
        <v>0.2462126965</v>
      </c>
      <c r="V92" s="19"/>
      <c r="W92" s="19"/>
      <c r="X92" s="20">
        <v>8972.0</v>
      </c>
      <c r="Y92" s="19">
        <v>6619.0</v>
      </c>
      <c r="Z92" s="19">
        <v>5561.0</v>
      </c>
      <c r="AA92" s="20">
        <f t="shared" si="121"/>
        <v>7050.666667</v>
      </c>
      <c r="AB92" s="19">
        <f t="shared" si="122"/>
        <v>6619</v>
      </c>
      <c r="AC92" s="19">
        <f t="shared" si="123"/>
        <v>5561</v>
      </c>
      <c r="AD92" s="19">
        <f t="shared" si="124"/>
        <v>8972</v>
      </c>
      <c r="AE92" s="19">
        <f t="shared" si="125"/>
        <v>1745.990359</v>
      </c>
      <c r="AF92" s="19">
        <f t="shared" si="126"/>
        <v>0.2476347899</v>
      </c>
      <c r="AG92" s="19"/>
      <c r="AH92" s="19"/>
    </row>
    <row r="93">
      <c r="A93" s="28" t="s">
        <v>195</v>
      </c>
      <c r="B93" s="18">
        <v>16.0</v>
      </c>
      <c r="C93" s="19">
        <v>30.331</v>
      </c>
      <c r="D93" s="19">
        <v>38.021</v>
      </c>
      <c r="E93" s="19">
        <v>33.441</v>
      </c>
      <c r="F93" s="20">
        <f t="shared" si="109"/>
        <v>33.931</v>
      </c>
      <c r="G93" s="19">
        <f t="shared" si="110"/>
        <v>33.441</v>
      </c>
      <c r="H93" s="19">
        <f t="shared" si="111"/>
        <v>30.331</v>
      </c>
      <c r="I93" s="18">
        <f t="shared" si="112"/>
        <v>38.021</v>
      </c>
      <c r="J93" s="19">
        <f t="shared" si="113"/>
        <v>3.8683459</v>
      </c>
      <c r="K93" s="19">
        <f t="shared" si="114"/>
        <v>0.114006245</v>
      </c>
      <c r="L93" s="19"/>
      <c r="M93" s="20">
        <v>28.536</v>
      </c>
      <c r="N93" s="19">
        <v>34.756</v>
      </c>
      <c r="O93" s="19">
        <v>39.428</v>
      </c>
      <c r="P93" s="20">
        <f t="shared" si="115"/>
        <v>34.24</v>
      </c>
      <c r="Q93" s="19">
        <f t="shared" si="116"/>
        <v>34.756</v>
      </c>
      <c r="R93" s="19">
        <f t="shared" si="117"/>
        <v>28.536</v>
      </c>
      <c r="S93" s="19">
        <f t="shared" si="118"/>
        <v>39.428</v>
      </c>
      <c r="T93" s="19">
        <f t="shared" si="119"/>
        <v>5.464303066</v>
      </c>
      <c r="U93" s="19">
        <f t="shared" si="120"/>
        <v>0.1595882905</v>
      </c>
      <c r="V93" s="19"/>
      <c r="W93" s="19"/>
      <c r="X93" s="20">
        <v>46.007</v>
      </c>
      <c r="Y93" s="19">
        <v>44.224</v>
      </c>
      <c r="Z93" s="19">
        <v>44.73</v>
      </c>
      <c r="AA93" s="20">
        <f t="shared" si="121"/>
        <v>44.987</v>
      </c>
      <c r="AB93" s="19">
        <f t="shared" si="122"/>
        <v>44.73</v>
      </c>
      <c r="AC93" s="19">
        <f t="shared" si="123"/>
        <v>44.224</v>
      </c>
      <c r="AD93" s="19">
        <f t="shared" si="124"/>
        <v>46.007</v>
      </c>
      <c r="AE93" s="19">
        <f t="shared" si="125"/>
        <v>0.9188628842</v>
      </c>
      <c r="AF93" s="19">
        <f t="shared" si="126"/>
        <v>0.02042507578</v>
      </c>
      <c r="AG93" s="19"/>
      <c r="AH93" s="19"/>
    </row>
    <row r="94">
      <c r="A94" s="28" t="s">
        <v>196</v>
      </c>
      <c r="B94" s="18">
        <v>16.0</v>
      </c>
      <c r="C94" s="19">
        <v>55.0</v>
      </c>
      <c r="D94" s="19">
        <v>72.0</v>
      </c>
      <c r="E94" s="19">
        <v>61.0</v>
      </c>
      <c r="F94" s="20">
        <f t="shared" si="109"/>
        <v>62.66666667</v>
      </c>
      <c r="G94" s="19">
        <f t="shared" si="110"/>
        <v>61</v>
      </c>
      <c r="H94" s="19">
        <f t="shared" si="111"/>
        <v>55</v>
      </c>
      <c r="I94" s="18">
        <f t="shared" si="112"/>
        <v>72</v>
      </c>
      <c r="J94" s="19">
        <f t="shared" si="113"/>
        <v>8.621678104</v>
      </c>
      <c r="K94" s="19">
        <f t="shared" si="114"/>
        <v>0.1375799697</v>
      </c>
      <c r="L94" s="19"/>
      <c r="M94" s="20">
        <v>57.0</v>
      </c>
      <c r="N94" s="19">
        <v>74.0</v>
      </c>
      <c r="O94" s="19">
        <v>67.0</v>
      </c>
      <c r="P94" s="20">
        <f t="shared" si="115"/>
        <v>66</v>
      </c>
      <c r="Q94" s="19">
        <f t="shared" si="116"/>
        <v>67</v>
      </c>
      <c r="R94" s="19">
        <f t="shared" si="117"/>
        <v>57</v>
      </c>
      <c r="S94" s="19">
        <f t="shared" si="118"/>
        <v>74</v>
      </c>
      <c r="T94" s="19">
        <f t="shared" si="119"/>
        <v>8.544003745</v>
      </c>
      <c r="U94" s="19">
        <f t="shared" si="120"/>
        <v>0.1294546022</v>
      </c>
      <c r="V94" s="19"/>
      <c r="W94" s="19"/>
      <c r="X94" s="20">
        <v>92.0</v>
      </c>
      <c r="Y94" s="19">
        <v>80.0</v>
      </c>
      <c r="Z94" s="19">
        <v>75.0</v>
      </c>
      <c r="AA94" s="20">
        <f t="shared" si="121"/>
        <v>82.33333333</v>
      </c>
      <c r="AB94" s="19">
        <f t="shared" si="122"/>
        <v>80</v>
      </c>
      <c r="AC94" s="19">
        <f t="shared" si="123"/>
        <v>75</v>
      </c>
      <c r="AD94" s="19">
        <f t="shared" si="124"/>
        <v>92</v>
      </c>
      <c r="AE94" s="19">
        <f t="shared" si="125"/>
        <v>8.736894948</v>
      </c>
      <c r="AF94" s="19">
        <f t="shared" si="126"/>
        <v>0.106116133</v>
      </c>
      <c r="AG94" s="19"/>
      <c r="AH94" s="19"/>
    </row>
    <row r="95">
      <c r="A95" s="29" t="s">
        <v>197</v>
      </c>
      <c r="B95" s="18">
        <v>16.0</v>
      </c>
      <c r="C95" s="19">
        <v>0.0</v>
      </c>
      <c r="D95" s="19">
        <v>6.0</v>
      </c>
      <c r="E95" s="19">
        <v>0.0</v>
      </c>
      <c r="F95" s="20">
        <f t="shared" si="109"/>
        <v>2</v>
      </c>
      <c r="G95" s="19">
        <f t="shared" si="110"/>
        <v>0</v>
      </c>
      <c r="H95" s="19">
        <f t="shared" si="111"/>
        <v>0</v>
      </c>
      <c r="I95" s="18">
        <f t="shared" si="112"/>
        <v>6</v>
      </c>
      <c r="J95" s="19">
        <f t="shared" si="113"/>
        <v>3.464101615</v>
      </c>
      <c r="K95" s="19">
        <f t="shared" si="114"/>
        <v>1.732050808</v>
      </c>
      <c r="L95" s="19"/>
      <c r="M95" s="25">
        <v>0.0</v>
      </c>
      <c r="N95" s="19">
        <v>6.0</v>
      </c>
      <c r="O95" s="26">
        <v>5.0</v>
      </c>
      <c r="P95" s="20">
        <f t="shared" si="115"/>
        <v>3.666666667</v>
      </c>
      <c r="Q95" s="19">
        <f t="shared" si="116"/>
        <v>5</v>
      </c>
      <c r="R95" s="19">
        <f t="shared" si="117"/>
        <v>0</v>
      </c>
      <c r="S95" s="19">
        <f t="shared" si="118"/>
        <v>6</v>
      </c>
      <c r="T95" s="19">
        <f t="shared" si="119"/>
        <v>3.214550254</v>
      </c>
      <c r="U95" s="19">
        <f t="shared" si="120"/>
        <v>0.8766955237</v>
      </c>
      <c r="V95" s="19"/>
      <c r="W95" s="19"/>
      <c r="X95" s="20">
        <v>16.0</v>
      </c>
      <c r="Y95" s="19">
        <v>10.0</v>
      </c>
      <c r="Z95" s="26">
        <v>9.0</v>
      </c>
      <c r="AA95" s="20">
        <f t="shared" si="121"/>
        <v>11.66666667</v>
      </c>
      <c r="AB95" s="19">
        <f t="shared" si="122"/>
        <v>10</v>
      </c>
      <c r="AC95" s="19">
        <f t="shared" si="123"/>
        <v>9</v>
      </c>
      <c r="AD95" s="19">
        <f t="shared" si="124"/>
        <v>16</v>
      </c>
      <c r="AE95" s="19">
        <f t="shared" si="125"/>
        <v>3.785938897</v>
      </c>
      <c r="AF95" s="19">
        <f t="shared" si="126"/>
        <v>0.3245090483</v>
      </c>
      <c r="AG95" s="19"/>
      <c r="AH95" s="19"/>
    </row>
    <row r="96">
      <c r="A96" s="12" t="s">
        <v>198</v>
      </c>
      <c r="B96" s="18">
        <v>16.0</v>
      </c>
      <c r="C96" s="19">
        <f t="shared" ref="C96:E96" si="127">C95/C94</f>
        <v>0</v>
      </c>
      <c r="D96" s="19">
        <f t="shared" si="127"/>
        <v>0.08333333333</v>
      </c>
      <c r="E96" s="19">
        <f t="shared" si="127"/>
        <v>0</v>
      </c>
      <c r="F96" s="20">
        <f t="shared" si="109"/>
        <v>0.02777777778</v>
      </c>
      <c r="G96" s="19">
        <f t="shared" si="110"/>
        <v>0</v>
      </c>
      <c r="H96" s="19">
        <f t="shared" si="111"/>
        <v>0</v>
      </c>
      <c r="I96" s="18">
        <f t="shared" si="112"/>
        <v>0.08333333333</v>
      </c>
      <c r="J96" s="19">
        <f t="shared" si="113"/>
        <v>0.04811252243</v>
      </c>
      <c r="K96" s="19">
        <f t="shared" si="114"/>
        <v>1.732050808</v>
      </c>
      <c r="L96" s="19"/>
      <c r="M96" s="20">
        <f t="shared" ref="M96:O96" si="128">M95/M94</f>
        <v>0</v>
      </c>
      <c r="N96" s="19">
        <f t="shared" si="128"/>
        <v>0.08108108108</v>
      </c>
      <c r="O96" s="19">
        <f t="shared" si="128"/>
        <v>0.07462686567</v>
      </c>
      <c r="P96" s="20">
        <f t="shared" si="115"/>
        <v>0.05190264892</v>
      </c>
      <c r="Q96" s="19">
        <f t="shared" si="116"/>
        <v>0.07462686567</v>
      </c>
      <c r="R96" s="19">
        <f t="shared" si="117"/>
        <v>0</v>
      </c>
      <c r="S96" s="19">
        <f t="shared" si="118"/>
        <v>0.08108108108</v>
      </c>
      <c r="T96" s="19">
        <f t="shared" si="119"/>
        <v>0.04506470845</v>
      </c>
      <c r="U96" s="19">
        <f t="shared" si="120"/>
        <v>0.8682544993</v>
      </c>
      <c r="V96" s="19"/>
      <c r="W96" s="19"/>
      <c r="X96" s="20">
        <f t="shared" ref="X96:Z96" si="129">X95/X94</f>
        <v>0.1739130435</v>
      </c>
      <c r="Y96" s="19">
        <f t="shared" si="129"/>
        <v>0.125</v>
      </c>
      <c r="Z96" s="19">
        <f t="shared" si="129"/>
        <v>0.12</v>
      </c>
      <c r="AA96" s="20">
        <f t="shared" si="121"/>
        <v>0.1396376812</v>
      </c>
      <c r="AB96" s="19">
        <f t="shared" si="122"/>
        <v>0.125</v>
      </c>
      <c r="AC96" s="19">
        <f t="shared" si="123"/>
        <v>0.12</v>
      </c>
      <c r="AD96" s="19">
        <f t="shared" si="124"/>
        <v>0.1739130435</v>
      </c>
      <c r="AE96" s="19">
        <f t="shared" si="125"/>
        <v>0.02978842639</v>
      </c>
      <c r="AF96" s="19">
        <f t="shared" si="126"/>
        <v>0.2133265616</v>
      </c>
      <c r="AG96" s="19"/>
      <c r="AH96" s="19"/>
    </row>
    <row r="97">
      <c r="A97" s="12" t="s">
        <v>199</v>
      </c>
      <c r="B97" s="18">
        <v>16.0</v>
      </c>
      <c r="C97" s="19">
        <f t="shared" ref="C97:E97" si="130">(C94-55)/55</f>
        <v>0</v>
      </c>
      <c r="D97" s="19">
        <f t="shared" si="130"/>
        <v>0.3090909091</v>
      </c>
      <c r="E97" s="19">
        <f t="shared" si="130"/>
        <v>0.1090909091</v>
      </c>
      <c r="F97" s="20">
        <f t="shared" si="109"/>
        <v>0.1393939394</v>
      </c>
      <c r="G97" s="19">
        <f t="shared" si="110"/>
        <v>0.1090909091</v>
      </c>
      <c r="H97" s="19">
        <f t="shared" si="111"/>
        <v>0</v>
      </c>
      <c r="I97" s="18">
        <f t="shared" si="112"/>
        <v>0.3090909091</v>
      </c>
      <c r="J97" s="19">
        <f t="shared" si="113"/>
        <v>0.1567577837</v>
      </c>
      <c r="K97" s="19">
        <f t="shared" si="114"/>
        <v>1.124566709</v>
      </c>
      <c r="L97" s="19"/>
      <c r="M97" s="20">
        <f t="shared" ref="M97:O97" si="131">(M94-55)/55</f>
        <v>0.03636363636</v>
      </c>
      <c r="N97" s="19">
        <f t="shared" si="131"/>
        <v>0.3454545455</v>
      </c>
      <c r="O97" s="19">
        <f t="shared" si="131"/>
        <v>0.2181818182</v>
      </c>
      <c r="P97" s="20">
        <f t="shared" si="115"/>
        <v>0.2</v>
      </c>
      <c r="Q97" s="19">
        <f t="shared" si="116"/>
        <v>0.2181818182</v>
      </c>
      <c r="R97" s="19">
        <f t="shared" si="117"/>
        <v>0.03636363636</v>
      </c>
      <c r="S97" s="19">
        <f t="shared" si="118"/>
        <v>0.3454545455</v>
      </c>
      <c r="T97" s="19">
        <f t="shared" si="119"/>
        <v>0.1553455226</v>
      </c>
      <c r="U97" s="19">
        <f t="shared" si="120"/>
        <v>0.7767276132</v>
      </c>
      <c r="V97" s="19"/>
      <c r="W97" s="19"/>
      <c r="X97" s="20">
        <f t="shared" ref="X97:Z97" si="132">(X94-55)/55</f>
        <v>0.6727272727</v>
      </c>
      <c r="Y97" s="19">
        <f t="shared" si="132"/>
        <v>0.4545454545</v>
      </c>
      <c r="Z97" s="19">
        <f t="shared" si="132"/>
        <v>0.3636363636</v>
      </c>
      <c r="AA97" s="20">
        <f t="shared" si="121"/>
        <v>0.496969697</v>
      </c>
      <c r="AB97" s="19">
        <f t="shared" si="122"/>
        <v>0.4545454545</v>
      </c>
      <c r="AC97" s="19">
        <f t="shared" si="123"/>
        <v>0.3636363636</v>
      </c>
      <c r="AD97" s="19">
        <f t="shared" si="124"/>
        <v>0.6727272727</v>
      </c>
      <c r="AE97" s="19">
        <f t="shared" si="125"/>
        <v>0.1588526354</v>
      </c>
      <c r="AF97" s="19">
        <f t="shared" si="126"/>
        <v>0.3196424981</v>
      </c>
      <c r="AG97" s="19"/>
      <c r="AH97" s="19"/>
    </row>
    <row r="98">
      <c r="A98" s="12" t="s">
        <v>200</v>
      </c>
      <c r="B98" s="18">
        <v>16.0</v>
      </c>
      <c r="C98" s="19">
        <f t="shared" ref="C98:E98" si="133">(C94-C95-55)/55</f>
        <v>0</v>
      </c>
      <c r="D98" s="19">
        <f t="shared" si="133"/>
        <v>0.2</v>
      </c>
      <c r="E98" s="19">
        <f t="shared" si="133"/>
        <v>0.1090909091</v>
      </c>
      <c r="F98" s="20">
        <f t="shared" si="109"/>
        <v>0.103030303</v>
      </c>
      <c r="G98" s="19">
        <f t="shared" si="110"/>
        <v>0.1090909091</v>
      </c>
      <c r="H98" s="19">
        <f t="shared" si="111"/>
        <v>0</v>
      </c>
      <c r="I98" s="18">
        <f t="shared" si="112"/>
        <v>0.2</v>
      </c>
      <c r="J98" s="19">
        <f t="shared" si="113"/>
        <v>0.1001376463</v>
      </c>
      <c r="K98" s="19">
        <f t="shared" si="114"/>
        <v>0.9719242142</v>
      </c>
      <c r="L98" s="19"/>
      <c r="M98" s="20">
        <f t="shared" ref="M98:O98" si="134">(M94-M95-55)/55</f>
        <v>0.03636363636</v>
      </c>
      <c r="N98" s="19">
        <f t="shared" si="134"/>
        <v>0.2363636364</v>
      </c>
      <c r="O98" s="19">
        <f t="shared" si="134"/>
        <v>0.1272727273</v>
      </c>
      <c r="P98" s="20">
        <f t="shared" si="115"/>
        <v>0.1333333333</v>
      </c>
      <c r="Q98" s="19">
        <f t="shared" si="116"/>
        <v>0.1272727273</v>
      </c>
      <c r="R98" s="19">
        <f t="shared" si="117"/>
        <v>0.03636363636</v>
      </c>
      <c r="S98" s="19">
        <f t="shared" si="118"/>
        <v>0.2363636364</v>
      </c>
      <c r="T98" s="19">
        <f t="shared" si="119"/>
        <v>0.1001376463</v>
      </c>
      <c r="U98" s="19">
        <f t="shared" si="120"/>
        <v>0.7510323474</v>
      </c>
      <c r="V98" s="19"/>
      <c r="W98" s="19"/>
      <c r="X98" s="20">
        <f t="shared" ref="X98:Z98" si="135">(X94-X95-55)/55</f>
        <v>0.3818181818</v>
      </c>
      <c r="Y98" s="19">
        <f t="shared" si="135"/>
        <v>0.2727272727</v>
      </c>
      <c r="Z98" s="19">
        <f t="shared" si="135"/>
        <v>0.2</v>
      </c>
      <c r="AA98" s="20">
        <f t="shared" si="121"/>
        <v>0.2848484848</v>
      </c>
      <c r="AB98" s="19">
        <f t="shared" si="122"/>
        <v>0.2727272727</v>
      </c>
      <c r="AC98" s="19">
        <f t="shared" si="123"/>
        <v>0.2</v>
      </c>
      <c r="AD98" s="19">
        <f t="shared" si="124"/>
        <v>0.3818181818</v>
      </c>
      <c r="AE98" s="19">
        <f t="shared" si="125"/>
        <v>0.09151314467</v>
      </c>
      <c r="AF98" s="19">
        <f t="shared" si="126"/>
        <v>0.3212695504</v>
      </c>
      <c r="AG98" s="19"/>
      <c r="AH98" s="19"/>
    </row>
    <row r="99">
      <c r="A99" s="12" t="s">
        <v>201</v>
      </c>
      <c r="B99" s="18">
        <v>16.0</v>
      </c>
      <c r="C99" s="19">
        <f t="shared" ref="C99:E99" si="136">C94/C93</f>
        <v>1.8133263</v>
      </c>
      <c r="D99" s="19">
        <f t="shared" si="136"/>
        <v>1.893690329</v>
      </c>
      <c r="E99" s="19">
        <f t="shared" si="136"/>
        <v>1.824108131</v>
      </c>
      <c r="F99" s="20">
        <f t="shared" si="109"/>
        <v>1.843708253</v>
      </c>
      <c r="G99" s="19">
        <f t="shared" si="110"/>
        <v>1.824108131</v>
      </c>
      <c r="H99" s="19">
        <f t="shared" si="111"/>
        <v>1.8133263</v>
      </c>
      <c r="I99" s="18">
        <f t="shared" si="112"/>
        <v>1.893690329</v>
      </c>
      <c r="J99" s="19">
        <f t="shared" si="113"/>
        <v>0.04362015472</v>
      </c>
      <c r="K99" s="19">
        <f t="shared" si="114"/>
        <v>0.02365892469</v>
      </c>
      <c r="L99" s="19"/>
      <c r="M99" s="20">
        <f t="shared" ref="M99:O99" si="137">M94/M93</f>
        <v>1.997476871</v>
      </c>
      <c r="N99" s="19">
        <f t="shared" si="137"/>
        <v>2.129128784</v>
      </c>
      <c r="O99" s="19">
        <f t="shared" si="137"/>
        <v>1.69929999</v>
      </c>
      <c r="P99" s="20">
        <f t="shared" si="115"/>
        <v>1.941968548</v>
      </c>
      <c r="Q99" s="19">
        <f t="shared" si="116"/>
        <v>1.997476871</v>
      </c>
      <c r="R99" s="19">
        <f t="shared" si="117"/>
        <v>1.69929999</v>
      </c>
      <c r="S99" s="19">
        <f t="shared" si="118"/>
        <v>2.129128784</v>
      </c>
      <c r="T99" s="19">
        <f t="shared" si="119"/>
        <v>0.2202250631</v>
      </c>
      <c r="U99" s="19">
        <f t="shared" si="120"/>
        <v>0.113403002</v>
      </c>
      <c r="V99" s="19"/>
      <c r="W99" s="19"/>
      <c r="X99" s="20">
        <f t="shared" ref="X99:Z99" si="138">X94/X93</f>
        <v>1.999695698</v>
      </c>
      <c r="Y99" s="19">
        <f t="shared" si="138"/>
        <v>1.808972504</v>
      </c>
      <c r="Z99" s="19">
        <f t="shared" si="138"/>
        <v>1.676727029</v>
      </c>
      <c r="AA99" s="20">
        <f t="shared" si="121"/>
        <v>1.828465077</v>
      </c>
      <c r="AB99" s="19">
        <f t="shared" si="122"/>
        <v>1.808972504</v>
      </c>
      <c r="AC99" s="19">
        <f t="shared" si="123"/>
        <v>1.676727029</v>
      </c>
      <c r="AD99" s="19">
        <f t="shared" si="124"/>
        <v>1.999695698</v>
      </c>
      <c r="AE99" s="19">
        <f t="shared" si="125"/>
        <v>0.162364284</v>
      </c>
      <c r="AF99" s="19">
        <f t="shared" si="126"/>
        <v>0.08879813238</v>
      </c>
      <c r="AG99" s="19"/>
      <c r="AH99" s="19"/>
    </row>
    <row r="100">
      <c r="A100" s="12"/>
      <c r="B100" s="18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20"/>
      <c r="N100" s="19"/>
      <c r="O100" s="19"/>
      <c r="P100" s="20"/>
      <c r="Q100" s="19"/>
      <c r="R100" s="19"/>
      <c r="S100" s="19"/>
      <c r="T100" s="19"/>
      <c r="U100" s="19"/>
      <c r="V100" s="19"/>
      <c r="W100" s="19"/>
      <c r="X100" s="20"/>
      <c r="Y100" s="19"/>
      <c r="Z100" s="19"/>
      <c r="AA100" s="20"/>
      <c r="AB100" s="19"/>
      <c r="AC100" s="19"/>
      <c r="AD100" s="19"/>
      <c r="AE100" s="19"/>
      <c r="AF100" s="19"/>
      <c r="AG100" s="19"/>
      <c r="AH100" s="19"/>
    </row>
    <row r="101">
      <c r="A101" s="12"/>
      <c r="B101" s="18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20"/>
      <c r="N101" s="19"/>
      <c r="O101" s="19"/>
      <c r="P101" s="20"/>
      <c r="Q101" s="19"/>
      <c r="R101" s="19"/>
      <c r="S101" s="19"/>
      <c r="T101" s="19"/>
      <c r="U101" s="19"/>
      <c r="V101" s="19"/>
      <c r="W101" s="19"/>
      <c r="X101" s="20"/>
      <c r="Y101" s="19"/>
      <c r="Z101" s="19"/>
      <c r="AA101" s="20"/>
      <c r="AB101" s="19"/>
      <c r="AC101" s="19"/>
      <c r="AD101" s="19"/>
      <c r="AE101" s="19"/>
      <c r="AF101" s="19"/>
      <c r="AG101" s="19"/>
      <c r="AH101" s="19"/>
    </row>
    <row r="102">
      <c r="A102" s="12"/>
      <c r="B102" s="18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20"/>
      <c r="N102" s="19"/>
      <c r="O102" s="19"/>
      <c r="P102" s="20"/>
      <c r="Q102" s="19"/>
      <c r="R102" s="19"/>
      <c r="S102" s="19"/>
      <c r="T102" s="19"/>
      <c r="U102" s="19"/>
      <c r="V102" s="19"/>
      <c r="W102" s="19"/>
      <c r="X102" s="20"/>
      <c r="Y102" s="19"/>
      <c r="Z102" s="19"/>
      <c r="AA102" s="20"/>
      <c r="AB102" s="19"/>
      <c r="AC102" s="19"/>
      <c r="AD102" s="19"/>
      <c r="AE102" s="19"/>
      <c r="AF102" s="19"/>
      <c r="AG102" s="19"/>
      <c r="AH102" s="19"/>
    </row>
    <row r="103">
      <c r="A103" s="12" t="s">
        <v>202</v>
      </c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20"/>
      <c r="N103" s="19"/>
      <c r="O103" s="19"/>
      <c r="P103" s="20"/>
      <c r="Q103" s="19"/>
      <c r="R103" s="19"/>
      <c r="S103" s="19"/>
      <c r="T103" s="19"/>
      <c r="U103" s="19"/>
      <c r="V103" s="19"/>
      <c r="W103" s="19"/>
      <c r="X103" s="20"/>
      <c r="Y103" s="19"/>
      <c r="Z103" s="19"/>
      <c r="AA103" s="20"/>
      <c r="AB103" s="19"/>
      <c r="AC103" s="19"/>
      <c r="AD103" s="19"/>
      <c r="AE103" s="19"/>
      <c r="AF103" s="19"/>
      <c r="AG103" s="19"/>
      <c r="AH103" s="19"/>
    </row>
    <row r="104">
      <c r="A104" s="28" t="s">
        <v>132</v>
      </c>
      <c r="B104" s="18">
        <v>17.0</v>
      </c>
      <c r="C104" s="19">
        <v>428.9710144927536</v>
      </c>
      <c r="D104" s="19">
        <v>503.92957746478874</v>
      </c>
      <c r="E104" s="19">
        <v>519.2881355932203</v>
      </c>
      <c r="F104" s="20">
        <f t="shared" ref="F104:F115" si="139">average(C104:E104)</f>
        <v>484.0629092</v>
      </c>
      <c r="G104" s="19">
        <f t="shared" ref="G104:G115" si="140">median(C104:E104)</f>
        <v>503.9295775</v>
      </c>
      <c r="H104" s="19">
        <f t="shared" ref="H104:H115" si="141">min(C104:E104)</f>
        <v>428.9710145</v>
      </c>
      <c r="I104" s="18">
        <f t="shared" ref="I104:I115" si="142">max(C104:E104)</f>
        <v>519.2881356</v>
      </c>
      <c r="J104" s="19">
        <f t="shared" ref="J104:J115" si="143">stdev(C104:E104)</f>
        <v>48.32503463</v>
      </c>
      <c r="K104" s="19">
        <f t="shared" ref="K104:K115" si="144">J104/F104</f>
        <v>0.09983213693</v>
      </c>
      <c r="L104" s="19"/>
      <c r="M104" s="20">
        <v>579.8955223880597</v>
      </c>
      <c r="N104" s="19">
        <v>522.3692307692307</v>
      </c>
      <c r="O104" s="19">
        <v>553.1803278688525</v>
      </c>
      <c r="P104" s="20">
        <f t="shared" ref="P104:P115" si="145">average(M104:O104)</f>
        <v>551.815027</v>
      </c>
      <c r="Q104" s="19">
        <f t="shared" ref="Q104:Q115" si="146">median(M104:O104)</f>
        <v>553.1803279</v>
      </c>
      <c r="R104" s="19">
        <f t="shared" ref="R104:R115" si="147">min(M104:O104)</f>
        <v>522.3692308</v>
      </c>
      <c r="S104" s="19">
        <f t="shared" ref="S104:S115" si="148">max(M104:O104)</f>
        <v>579.8955224</v>
      </c>
      <c r="T104" s="19">
        <f t="shared" ref="T104:T115" si="149">STDEV(M104:O104)</f>
        <v>28.78743809</v>
      </c>
      <c r="U104" s="19">
        <f t="shared" ref="U104:U115" si="150">T104/P104</f>
        <v>0.05216863746</v>
      </c>
      <c r="V104" s="19"/>
      <c r="W104" s="19"/>
      <c r="X104" s="20">
        <v>535.955223880597</v>
      </c>
      <c r="Y104" s="19">
        <v>459.87301587301585</v>
      </c>
      <c r="Z104" s="19">
        <v>464.61538461538464</v>
      </c>
      <c r="AA104" s="20">
        <f t="shared" ref="AA104:AA115" si="151">average(X104:Z104)</f>
        <v>486.8145415</v>
      </c>
      <c r="AB104" s="19">
        <f t="shared" ref="AB104:AB115" si="152">median(X104:Z104)</f>
        <v>464.6153846</v>
      </c>
      <c r="AC104" s="19">
        <f t="shared" ref="AC104:AC115" si="153">min(X104:Z104)</f>
        <v>459.8730159</v>
      </c>
      <c r="AD104" s="19">
        <f t="shared" ref="AD104:AD115" si="154">max(X104:Z104)</f>
        <v>535.9552239</v>
      </c>
      <c r="AE104" s="19">
        <f t="shared" ref="AE104:AE115" si="155">STDEV(X104:Z104)</f>
        <v>42.62308667</v>
      </c>
      <c r="AF104" s="19">
        <f t="shared" ref="AF104:AF115" si="156">AE104/AA104</f>
        <v>0.08755508112</v>
      </c>
      <c r="AG104" s="19"/>
      <c r="AH104" s="19"/>
    </row>
    <row r="105">
      <c r="A105" s="28" t="s">
        <v>136</v>
      </c>
      <c r="B105" s="18">
        <v>17.0</v>
      </c>
      <c r="C105" s="19">
        <v>484.11429043802104</v>
      </c>
      <c r="D105" s="19">
        <v>680.7634857579006</v>
      </c>
      <c r="E105" s="19">
        <v>591.3451367170255</v>
      </c>
      <c r="F105" s="20">
        <f t="shared" si="139"/>
        <v>585.4076376</v>
      </c>
      <c r="G105" s="19">
        <f t="shared" si="140"/>
        <v>591.3451367</v>
      </c>
      <c r="H105" s="19">
        <f t="shared" si="141"/>
        <v>484.1142904</v>
      </c>
      <c r="I105" s="18">
        <f t="shared" si="142"/>
        <v>680.7634858</v>
      </c>
      <c r="J105" s="19">
        <f t="shared" si="143"/>
        <v>98.45896062</v>
      </c>
      <c r="K105" s="19">
        <f t="shared" si="144"/>
        <v>0.1681887189</v>
      </c>
      <c r="L105" s="19"/>
      <c r="M105" s="20">
        <v>828.8086582253737</v>
      </c>
      <c r="N105" s="19">
        <v>637.4491295691456</v>
      </c>
      <c r="O105" s="19">
        <v>600.3374192401225</v>
      </c>
      <c r="P105" s="20">
        <f t="shared" si="145"/>
        <v>688.865069</v>
      </c>
      <c r="Q105" s="19">
        <f t="shared" si="146"/>
        <v>637.4491296</v>
      </c>
      <c r="R105" s="19">
        <f t="shared" si="147"/>
        <v>600.3374192</v>
      </c>
      <c r="S105" s="19">
        <f t="shared" si="148"/>
        <v>828.8086582</v>
      </c>
      <c r="T105" s="19">
        <f t="shared" si="149"/>
        <v>122.6069977</v>
      </c>
      <c r="U105" s="19">
        <f t="shared" si="150"/>
        <v>0.1779840541</v>
      </c>
      <c r="V105" s="19"/>
      <c r="W105" s="19"/>
      <c r="X105" s="20">
        <v>537.4541681047853</v>
      </c>
      <c r="Y105" s="19">
        <v>404.0377055250154</v>
      </c>
      <c r="Z105" s="19">
        <v>363.8964349710167</v>
      </c>
      <c r="AA105" s="20">
        <f t="shared" si="151"/>
        <v>435.1294362</v>
      </c>
      <c r="AB105" s="19">
        <f t="shared" si="152"/>
        <v>404.0377055</v>
      </c>
      <c r="AC105" s="19">
        <f t="shared" si="153"/>
        <v>363.896435</v>
      </c>
      <c r="AD105" s="19">
        <f t="shared" si="154"/>
        <v>537.4541681</v>
      </c>
      <c r="AE105" s="19">
        <f t="shared" si="155"/>
        <v>90.86029644</v>
      </c>
      <c r="AF105" s="19">
        <f t="shared" si="156"/>
        <v>0.2088121117</v>
      </c>
      <c r="AG105" s="19"/>
      <c r="AH105" s="19"/>
    </row>
    <row r="106">
      <c r="A106" s="28" t="s">
        <v>133</v>
      </c>
      <c r="B106" s="18">
        <v>17.0</v>
      </c>
      <c r="C106" s="19">
        <v>201.0</v>
      </c>
      <c r="D106" s="19">
        <v>225.0</v>
      </c>
      <c r="E106" s="19">
        <v>225.0</v>
      </c>
      <c r="F106" s="20">
        <f t="shared" si="139"/>
        <v>217</v>
      </c>
      <c r="G106" s="19">
        <f t="shared" si="140"/>
        <v>225</v>
      </c>
      <c r="H106" s="19">
        <f t="shared" si="141"/>
        <v>201</v>
      </c>
      <c r="I106" s="18">
        <f t="shared" si="142"/>
        <v>225</v>
      </c>
      <c r="J106" s="19">
        <f t="shared" si="143"/>
        <v>13.85640646</v>
      </c>
      <c r="K106" s="19">
        <f t="shared" si="144"/>
        <v>0.06385440765</v>
      </c>
      <c r="L106" s="19"/>
      <c r="M106" s="20">
        <v>315.0</v>
      </c>
      <c r="N106" s="19">
        <v>292.0</v>
      </c>
      <c r="O106" s="19">
        <v>315.0</v>
      </c>
      <c r="P106" s="20">
        <f t="shared" si="145"/>
        <v>307.3333333</v>
      </c>
      <c r="Q106" s="19">
        <f t="shared" si="146"/>
        <v>315</v>
      </c>
      <c r="R106" s="19">
        <f t="shared" si="147"/>
        <v>292</v>
      </c>
      <c r="S106" s="19">
        <f t="shared" si="148"/>
        <v>315</v>
      </c>
      <c r="T106" s="19">
        <f t="shared" si="149"/>
        <v>13.27905619</v>
      </c>
      <c r="U106" s="19">
        <f t="shared" si="150"/>
        <v>0.04320734119</v>
      </c>
      <c r="V106" s="19"/>
      <c r="W106" s="19"/>
      <c r="X106" s="20">
        <v>283.0</v>
      </c>
      <c r="Y106" s="19">
        <v>272.0</v>
      </c>
      <c r="Z106" s="19">
        <v>297.0</v>
      </c>
      <c r="AA106" s="20">
        <f t="shared" si="151"/>
        <v>284</v>
      </c>
      <c r="AB106" s="19">
        <f t="shared" si="152"/>
        <v>283</v>
      </c>
      <c r="AC106" s="19">
        <f t="shared" si="153"/>
        <v>272</v>
      </c>
      <c r="AD106" s="19">
        <f t="shared" si="154"/>
        <v>297</v>
      </c>
      <c r="AE106" s="19">
        <f t="shared" si="155"/>
        <v>12.52996409</v>
      </c>
      <c r="AF106" s="19">
        <f t="shared" si="156"/>
        <v>0.04411959185</v>
      </c>
      <c r="AG106" s="19"/>
      <c r="AH106" s="19"/>
    </row>
    <row r="107">
      <c r="A107" s="28" t="s">
        <v>134</v>
      </c>
      <c r="B107" s="18">
        <v>17.0</v>
      </c>
      <c r="C107" s="19">
        <v>83.0</v>
      </c>
      <c r="D107" s="19">
        <v>90.0</v>
      </c>
      <c r="E107" s="19">
        <v>84.0</v>
      </c>
      <c r="F107" s="20">
        <f t="shared" si="139"/>
        <v>85.66666667</v>
      </c>
      <c r="G107" s="19">
        <f t="shared" si="140"/>
        <v>84</v>
      </c>
      <c r="H107" s="19">
        <f t="shared" si="141"/>
        <v>83</v>
      </c>
      <c r="I107" s="18">
        <f t="shared" si="142"/>
        <v>90</v>
      </c>
      <c r="J107" s="19">
        <f t="shared" si="143"/>
        <v>3.785938897</v>
      </c>
      <c r="K107" s="19">
        <f t="shared" si="144"/>
        <v>0.04419383927</v>
      </c>
      <c r="L107" s="19"/>
      <c r="M107" s="20">
        <v>117.0</v>
      </c>
      <c r="N107" s="19">
        <v>113.0</v>
      </c>
      <c r="O107" s="19">
        <v>117.0</v>
      </c>
      <c r="P107" s="20">
        <f t="shared" si="145"/>
        <v>115.6666667</v>
      </c>
      <c r="Q107" s="19">
        <f t="shared" si="146"/>
        <v>117</v>
      </c>
      <c r="R107" s="19">
        <f t="shared" si="147"/>
        <v>113</v>
      </c>
      <c r="S107" s="19">
        <f t="shared" si="148"/>
        <v>117</v>
      </c>
      <c r="T107" s="19">
        <f t="shared" si="149"/>
        <v>2.309401077</v>
      </c>
      <c r="U107" s="19">
        <f t="shared" si="150"/>
        <v>0.01996600355</v>
      </c>
      <c r="V107" s="19"/>
      <c r="W107" s="19"/>
      <c r="X107" s="20">
        <v>123.0</v>
      </c>
      <c r="Y107" s="19">
        <v>77.0</v>
      </c>
      <c r="Z107" s="19">
        <v>129.0</v>
      </c>
      <c r="AA107" s="20">
        <f t="shared" si="151"/>
        <v>109.6666667</v>
      </c>
      <c r="AB107" s="19">
        <f t="shared" si="152"/>
        <v>123</v>
      </c>
      <c r="AC107" s="19">
        <f t="shared" si="153"/>
        <v>77</v>
      </c>
      <c r="AD107" s="19">
        <f t="shared" si="154"/>
        <v>129</v>
      </c>
      <c r="AE107" s="19">
        <f t="shared" si="155"/>
        <v>28.44878439</v>
      </c>
      <c r="AF107" s="19">
        <f t="shared" si="156"/>
        <v>0.2594114078</v>
      </c>
      <c r="AG107" s="19"/>
      <c r="AH107" s="19"/>
    </row>
    <row r="108">
      <c r="A108" s="28" t="s">
        <v>135</v>
      </c>
      <c r="B108" s="18">
        <v>17.0</v>
      </c>
      <c r="C108" s="19">
        <v>2228.0</v>
      </c>
      <c r="D108" s="19">
        <v>4829.0</v>
      </c>
      <c r="E108" s="19">
        <v>3252.0</v>
      </c>
      <c r="F108" s="20">
        <f t="shared" si="139"/>
        <v>3436.333333</v>
      </c>
      <c r="G108" s="19">
        <f t="shared" si="140"/>
        <v>3252</v>
      </c>
      <c r="H108" s="19">
        <f t="shared" si="141"/>
        <v>2228</v>
      </c>
      <c r="I108" s="18">
        <f t="shared" si="142"/>
        <v>4829</v>
      </c>
      <c r="J108" s="19">
        <f t="shared" si="143"/>
        <v>1310.26117</v>
      </c>
      <c r="K108" s="19">
        <f t="shared" si="144"/>
        <v>0.3812962954</v>
      </c>
      <c r="L108" s="19"/>
      <c r="M108" s="20">
        <v>5875.0</v>
      </c>
      <c r="N108" s="19">
        <v>4481.0</v>
      </c>
      <c r="O108" s="19">
        <v>3427.0</v>
      </c>
      <c r="P108" s="20">
        <f t="shared" si="145"/>
        <v>4594.333333</v>
      </c>
      <c r="Q108" s="19">
        <f t="shared" si="146"/>
        <v>4481</v>
      </c>
      <c r="R108" s="19">
        <f t="shared" si="147"/>
        <v>3427</v>
      </c>
      <c r="S108" s="19">
        <f t="shared" si="148"/>
        <v>5875</v>
      </c>
      <c r="T108" s="19">
        <f t="shared" si="149"/>
        <v>1227.92888</v>
      </c>
      <c r="U108" s="19">
        <f t="shared" si="150"/>
        <v>0.2672703068</v>
      </c>
      <c r="V108" s="19"/>
      <c r="W108" s="19"/>
      <c r="X108" s="20">
        <v>2778.0</v>
      </c>
      <c r="Y108" s="19">
        <v>1464.0</v>
      </c>
      <c r="Z108" s="19">
        <v>1672.0</v>
      </c>
      <c r="AA108" s="20">
        <f t="shared" si="151"/>
        <v>1971.333333</v>
      </c>
      <c r="AB108" s="19">
        <f t="shared" si="152"/>
        <v>1672</v>
      </c>
      <c r="AC108" s="19">
        <f t="shared" si="153"/>
        <v>1464</v>
      </c>
      <c r="AD108" s="19">
        <f t="shared" si="154"/>
        <v>2778</v>
      </c>
      <c r="AE108" s="19">
        <f t="shared" si="155"/>
        <v>706.2926683</v>
      </c>
      <c r="AF108" s="19">
        <f t="shared" si="156"/>
        <v>0.3582817053</v>
      </c>
      <c r="AG108" s="19"/>
      <c r="AH108" s="19"/>
    </row>
    <row r="109">
      <c r="A109" s="28" t="s">
        <v>195</v>
      </c>
      <c r="B109" s="18">
        <v>17.0</v>
      </c>
      <c r="C109" s="19">
        <v>29.599</v>
      </c>
      <c r="D109" s="19">
        <v>35.779</v>
      </c>
      <c r="E109" s="19">
        <v>30.638</v>
      </c>
      <c r="F109" s="20">
        <f t="shared" si="139"/>
        <v>32.00533333</v>
      </c>
      <c r="G109" s="19">
        <f t="shared" si="140"/>
        <v>30.638</v>
      </c>
      <c r="H109" s="19">
        <f t="shared" si="141"/>
        <v>29.599</v>
      </c>
      <c r="I109" s="18">
        <f t="shared" si="142"/>
        <v>35.779</v>
      </c>
      <c r="J109" s="19">
        <f t="shared" si="143"/>
        <v>3.309123801</v>
      </c>
      <c r="K109" s="19">
        <f t="shared" si="144"/>
        <v>0.1033928866</v>
      </c>
      <c r="L109" s="19"/>
      <c r="M109" s="20">
        <v>38.853</v>
      </c>
      <c r="N109" s="19">
        <v>33.954</v>
      </c>
      <c r="O109" s="19">
        <v>33.744</v>
      </c>
      <c r="P109" s="20">
        <f t="shared" si="145"/>
        <v>35.517</v>
      </c>
      <c r="Q109" s="19">
        <f t="shared" si="146"/>
        <v>33.954</v>
      </c>
      <c r="R109" s="19">
        <f t="shared" si="147"/>
        <v>33.744</v>
      </c>
      <c r="S109" s="19">
        <f t="shared" si="148"/>
        <v>38.853</v>
      </c>
      <c r="T109" s="19">
        <f t="shared" si="149"/>
        <v>2.890968177</v>
      </c>
      <c r="U109" s="19">
        <f t="shared" si="150"/>
        <v>0.08139674457</v>
      </c>
      <c r="V109" s="19"/>
      <c r="W109" s="19"/>
      <c r="X109" s="20">
        <v>35.909</v>
      </c>
      <c r="Y109" s="19">
        <v>28.972</v>
      </c>
      <c r="Z109" s="19">
        <v>30.2</v>
      </c>
      <c r="AA109" s="20">
        <f t="shared" si="151"/>
        <v>31.69366667</v>
      </c>
      <c r="AB109" s="19">
        <f t="shared" si="152"/>
        <v>30.2</v>
      </c>
      <c r="AC109" s="19">
        <f t="shared" si="153"/>
        <v>28.972</v>
      </c>
      <c r="AD109" s="19">
        <f t="shared" si="154"/>
        <v>35.909</v>
      </c>
      <c r="AE109" s="19">
        <f t="shared" si="155"/>
        <v>3.701860658</v>
      </c>
      <c r="AF109" s="19">
        <f t="shared" si="156"/>
        <v>0.1168012744</v>
      </c>
      <c r="AG109" s="19"/>
      <c r="AH109" s="19"/>
    </row>
    <row r="110">
      <c r="A110" s="28" t="s">
        <v>196</v>
      </c>
      <c r="B110" s="18">
        <v>17.0</v>
      </c>
      <c r="C110" s="19">
        <v>70.0</v>
      </c>
      <c r="D110" s="19">
        <v>72.0</v>
      </c>
      <c r="E110" s="19">
        <v>60.0</v>
      </c>
      <c r="F110" s="20">
        <f t="shared" si="139"/>
        <v>67.33333333</v>
      </c>
      <c r="G110" s="19">
        <f t="shared" si="140"/>
        <v>70</v>
      </c>
      <c r="H110" s="19">
        <f t="shared" si="141"/>
        <v>60</v>
      </c>
      <c r="I110" s="18">
        <f t="shared" si="142"/>
        <v>72</v>
      </c>
      <c r="J110" s="19">
        <f t="shared" si="143"/>
        <v>6.429100507</v>
      </c>
      <c r="K110" s="19">
        <f t="shared" si="144"/>
        <v>0.0954816907</v>
      </c>
      <c r="L110" s="19"/>
      <c r="M110" s="20">
        <v>68.0</v>
      </c>
      <c r="N110" s="19">
        <v>66.0</v>
      </c>
      <c r="O110" s="19">
        <v>62.0</v>
      </c>
      <c r="P110" s="20">
        <f t="shared" si="145"/>
        <v>65.33333333</v>
      </c>
      <c r="Q110" s="19">
        <f t="shared" si="146"/>
        <v>66</v>
      </c>
      <c r="R110" s="19">
        <f t="shared" si="147"/>
        <v>62</v>
      </c>
      <c r="S110" s="19">
        <f t="shared" si="148"/>
        <v>68</v>
      </c>
      <c r="T110" s="19">
        <f t="shared" si="149"/>
        <v>3.055050463</v>
      </c>
      <c r="U110" s="19">
        <f t="shared" si="150"/>
        <v>0.04676097648</v>
      </c>
      <c r="V110" s="19"/>
      <c r="W110" s="19"/>
      <c r="X110" s="20">
        <v>68.0</v>
      </c>
      <c r="Y110" s="19">
        <v>64.0</v>
      </c>
      <c r="Z110" s="19">
        <v>66.0</v>
      </c>
      <c r="AA110" s="20">
        <f t="shared" si="151"/>
        <v>66</v>
      </c>
      <c r="AB110" s="19">
        <f t="shared" si="152"/>
        <v>66</v>
      </c>
      <c r="AC110" s="19">
        <f t="shared" si="153"/>
        <v>64</v>
      </c>
      <c r="AD110" s="19">
        <f t="shared" si="154"/>
        <v>68</v>
      </c>
      <c r="AE110" s="19">
        <f t="shared" si="155"/>
        <v>2</v>
      </c>
      <c r="AF110" s="19">
        <f t="shared" si="156"/>
        <v>0.0303030303</v>
      </c>
      <c r="AG110" s="19"/>
      <c r="AH110" s="19"/>
    </row>
    <row r="111">
      <c r="A111" s="29" t="s">
        <v>197</v>
      </c>
      <c r="B111" s="18">
        <v>17.0</v>
      </c>
      <c r="C111" s="19">
        <v>5.0</v>
      </c>
      <c r="D111" s="19">
        <v>6.0</v>
      </c>
      <c r="E111" s="19">
        <v>0.0</v>
      </c>
      <c r="F111" s="20">
        <f t="shared" si="139"/>
        <v>3.666666667</v>
      </c>
      <c r="G111" s="19">
        <f t="shared" si="140"/>
        <v>5</v>
      </c>
      <c r="H111" s="19">
        <f t="shared" si="141"/>
        <v>0</v>
      </c>
      <c r="I111" s="18">
        <f t="shared" si="142"/>
        <v>6</v>
      </c>
      <c r="J111" s="19">
        <f t="shared" si="143"/>
        <v>3.214550254</v>
      </c>
      <c r="K111" s="19">
        <f t="shared" si="144"/>
        <v>0.8766955237</v>
      </c>
      <c r="L111" s="19"/>
      <c r="M111" s="20">
        <v>4.0</v>
      </c>
      <c r="N111" s="19">
        <v>3.0</v>
      </c>
      <c r="O111" s="19">
        <v>1.0</v>
      </c>
      <c r="P111" s="20">
        <f t="shared" si="145"/>
        <v>2.666666667</v>
      </c>
      <c r="Q111" s="19">
        <f t="shared" si="146"/>
        <v>3</v>
      </c>
      <c r="R111" s="19">
        <f t="shared" si="147"/>
        <v>1</v>
      </c>
      <c r="S111" s="19">
        <f t="shared" si="148"/>
        <v>4</v>
      </c>
      <c r="T111" s="19">
        <f t="shared" si="149"/>
        <v>1.527525232</v>
      </c>
      <c r="U111" s="19">
        <f t="shared" si="150"/>
        <v>0.5728219619</v>
      </c>
      <c r="V111" s="19"/>
      <c r="W111" s="19"/>
      <c r="X111" s="20">
        <v>4.0</v>
      </c>
      <c r="Y111" s="19">
        <v>2.0</v>
      </c>
      <c r="Z111" s="19">
        <v>3.0</v>
      </c>
      <c r="AA111" s="20">
        <f t="shared" si="151"/>
        <v>3</v>
      </c>
      <c r="AB111" s="19">
        <f t="shared" si="152"/>
        <v>3</v>
      </c>
      <c r="AC111" s="19">
        <f t="shared" si="153"/>
        <v>2</v>
      </c>
      <c r="AD111" s="19">
        <f t="shared" si="154"/>
        <v>4</v>
      </c>
      <c r="AE111" s="19">
        <f t="shared" si="155"/>
        <v>1</v>
      </c>
      <c r="AF111" s="19">
        <f t="shared" si="156"/>
        <v>0.3333333333</v>
      </c>
      <c r="AG111" s="19"/>
      <c r="AH111" s="19"/>
    </row>
    <row r="112">
      <c r="A112" s="12" t="s">
        <v>198</v>
      </c>
      <c r="B112" s="18">
        <v>17.0</v>
      </c>
      <c r="C112" s="19">
        <f t="shared" ref="C112:E112" si="157">C111/C110</f>
        <v>0.07142857143</v>
      </c>
      <c r="D112" s="19">
        <f t="shared" si="157"/>
        <v>0.08333333333</v>
      </c>
      <c r="E112" s="19">
        <f t="shared" si="157"/>
        <v>0</v>
      </c>
      <c r="F112" s="20">
        <f t="shared" si="139"/>
        <v>0.05158730159</v>
      </c>
      <c r="G112" s="19">
        <f t="shared" si="140"/>
        <v>0.07142857143</v>
      </c>
      <c r="H112" s="19">
        <f t="shared" si="141"/>
        <v>0</v>
      </c>
      <c r="I112" s="18">
        <f t="shared" si="142"/>
        <v>0.08333333333</v>
      </c>
      <c r="J112" s="19">
        <f t="shared" si="143"/>
        <v>0.04507070116</v>
      </c>
      <c r="K112" s="19">
        <f t="shared" si="144"/>
        <v>0.873678207</v>
      </c>
      <c r="L112" s="19"/>
      <c r="M112" s="20">
        <f t="shared" ref="M112:O112" si="158">M111/M110</f>
        <v>0.05882352941</v>
      </c>
      <c r="N112" s="19">
        <f t="shared" si="158"/>
        <v>0.04545454545</v>
      </c>
      <c r="O112" s="19">
        <f t="shared" si="158"/>
        <v>0.01612903226</v>
      </c>
      <c r="P112" s="20">
        <f t="shared" si="145"/>
        <v>0.04013570237</v>
      </c>
      <c r="Q112" s="19">
        <f t="shared" si="146"/>
        <v>0.04545454545</v>
      </c>
      <c r="R112" s="19">
        <f t="shared" si="147"/>
        <v>0.01612903226</v>
      </c>
      <c r="S112" s="19">
        <f t="shared" si="148"/>
        <v>0.05882352941</v>
      </c>
      <c r="T112" s="19">
        <f t="shared" si="149"/>
        <v>0.02183855743</v>
      </c>
      <c r="U112" s="19">
        <f t="shared" si="150"/>
        <v>0.5441179832</v>
      </c>
      <c r="V112" s="19"/>
      <c r="W112" s="19"/>
      <c r="X112" s="20">
        <f t="shared" ref="X112:Z112" si="159">X111/X110</f>
        <v>0.05882352941</v>
      </c>
      <c r="Y112" s="19">
        <f t="shared" si="159"/>
        <v>0.03125</v>
      </c>
      <c r="Z112" s="19">
        <f t="shared" si="159"/>
        <v>0.04545454545</v>
      </c>
      <c r="AA112" s="20">
        <f t="shared" si="151"/>
        <v>0.04517602496</v>
      </c>
      <c r="AB112" s="19">
        <f t="shared" si="152"/>
        <v>0.04545454545</v>
      </c>
      <c r="AC112" s="19">
        <f t="shared" si="153"/>
        <v>0.03125</v>
      </c>
      <c r="AD112" s="19">
        <f t="shared" si="154"/>
        <v>0.05882352941</v>
      </c>
      <c r="AE112" s="19">
        <f t="shared" si="155"/>
        <v>0.01378887455</v>
      </c>
      <c r="AF112" s="19">
        <f t="shared" si="156"/>
        <v>0.3052254943</v>
      </c>
      <c r="AG112" s="19"/>
      <c r="AH112" s="19"/>
    </row>
    <row r="113">
      <c r="A113" s="12" t="s">
        <v>199</v>
      </c>
      <c r="B113" s="18">
        <v>17.0</v>
      </c>
      <c r="C113" s="19">
        <f t="shared" ref="C113:E113" si="160">(C110-55)/55</f>
        <v>0.2727272727</v>
      </c>
      <c r="D113" s="19">
        <f t="shared" si="160"/>
        <v>0.3090909091</v>
      </c>
      <c r="E113" s="19">
        <f t="shared" si="160"/>
        <v>0.09090909091</v>
      </c>
      <c r="F113" s="20">
        <f t="shared" si="139"/>
        <v>0.2242424242</v>
      </c>
      <c r="G113" s="19">
        <f t="shared" si="140"/>
        <v>0.2727272727</v>
      </c>
      <c r="H113" s="19">
        <f t="shared" si="141"/>
        <v>0.09090909091</v>
      </c>
      <c r="I113" s="18">
        <f t="shared" si="142"/>
        <v>0.3090909091</v>
      </c>
      <c r="J113" s="19">
        <f t="shared" si="143"/>
        <v>0.1168927365</v>
      </c>
      <c r="K113" s="19">
        <f t="shared" si="144"/>
        <v>0.5212784195</v>
      </c>
      <c r="L113" s="19"/>
      <c r="M113" s="20">
        <f t="shared" ref="M113:O113" si="161">(M110-55)/55</f>
        <v>0.2363636364</v>
      </c>
      <c r="N113" s="19">
        <f t="shared" si="161"/>
        <v>0.2</v>
      </c>
      <c r="O113" s="19">
        <f t="shared" si="161"/>
        <v>0.1272727273</v>
      </c>
      <c r="P113" s="20">
        <f t="shared" si="145"/>
        <v>0.1878787879</v>
      </c>
      <c r="Q113" s="19">
        <f t="shared" si="146"/>
        <v>0.2</v>
      </c>
      <c r="R113" s="19">
        <f t="shared" si="147"/>
        <v>0.1272727273</v>
      </c>
      <c r="S113" s="19">
        <f t="shared" si="148"/>
        <v>0.2363636364</v>
      </c>
      <c r="T113" s="19">
        <f t="shared" si="149"/>
        <v>0.05554637206</v>
      </c>
      <c r="U113" s="19">
        <f t="shared" si="150"/>
        <v>0.2956500448</v>
      </c>
      <c r="V113" s="19"/>
      <c r="W113" s="19"/>
      <c r="X113" s="20">
        <f t="shared" ref="X113:Z113" si="162">(X110-55)/55</f>
        <v>0.2363636364</v>
      </c>
      <c r="Y113" s="19">
        <f t="shared" si="162"/>
        <v>0.1636363636</v>
      </c>
      <c r="Z113" s="19">
        <f t="shared" si="162"/>
        <v>0.2</v>
      </c>
      <c r="AA113" s="20">
        <f t="shared" si="151"/>
        <v>0.2</v>
      </c>
      <c r="AB113" s="19">
        <f t="shared" si="152"/>
        <v>0.2</v>
      </c>
      <c r="AC113" s="19">
        <f t="shared" si="153"/>
        <v>0.1636363636</v>
      </c>
      <c r="AD113" s="19">
        <f t="shared" si="154"/>
        <v>0.2363636364</v>
      </c>
      <c r="AE113" s="19">
        <f t="shared" si="155"/>
        <v>0.03636363636</v>
      </c>
      <c r="AF113" s="19">
        <f t="shared" si="156"/>
        <v>0.1818181818</v>
      </c>
      <c r="AG113" s="19"/>
      <c r="AH113" s="19"/>
    </row>
    <row r="114">
      <c r="A114" s="12" t="s">
        <v>200</v>
      </c>
      <c r="B114" s="18">
        <v>17.0</v>
      </c>
      <c r="C114" s="19">
        <f t="shared" ref="C114:E114" si="163">(C110-C111-55)/55</f>
        <v>0.1818181818</v>
      </c>
      <c r="D114" s="19">
        <f t="shared" si="163"/>
        <v>0.2</v>
      </c>
      <c r="E114" s="19">
        <f t="shared" si="163"/>
        <v>0.09090909091</v>
      </c>
      <c r="F114" s="20">
        <f t="shared" si="139"/>
        <v>0.1575757576</v>
      </c>
      <c r="G114" s="19">
        <f t="shared" si="140"/>
        <v>0.1818181818</v>
      </c>
      <c r="H114" s="19">
        <f t="shared" si="141"/>
        <v>0.09090909091</v>
      </c>
      <c r="I114" s="18">
        <f t="shared" si="142"/>
        <v>0.2</v>
      </c>
      <c r="J114" s="19">
        <f t="shared" si="143"/>
        <v>0.05844636825</v>
      </c>
      <c r="K114" s="19">
        <f t="shared" si="144"/>
        <v>0.3709096447</v>
      </c>
      <c r="L114" s="19"/>
      <c r="M114" s="20">
        <f t="shared" ref="M114:O114" si="164">(M110-M111-55)/55</f>
        <v>0.1636363636</v>
      </c>
      <c r="N114" s="19">
        <f t="shared" si="164"/>
        <v>0.1454545455</v>
      </c>
      <c r="O114" s="19">
        <f t="shared" si="164"/>
        <v>0.1090909091</v>
      </c>
      <c r="P114" s="20">
        <f t="shared" si="145"/>
        <v>0.1393939394</v>
      </c>
      <c r="Q114" s="19">
        <f t="shared" si="146"/>
        <v>0.1454545455</v>
      </c>
      <c r="R114" s="19">
        <f t="shared" si="147"/>
        <v>0.1090909091</v>
      </c>
      <c r="S114" s="19">
        <f t="shared" si="148"/>
        <v>0.1636363636</v>
      </c>
      <c r="T114" s="19">
        <f t="shared" si="149"/>
        <v>0.02777318603</v>
      </c>
      <c r="U114" s="19">
        <f t="shared" si="150"/>
        <v>0.1992424215</v>
      </c>
      <c r="V114" s="19"/>
      <c r="W114" s="19"/>
      <c r="X114" s="20">
        <f t="shared" ref="X114:Z114" si="165">(X110-X111-55)/55</f>
        <v>0.1636363636</v>
      </c>
      <c r="Y114" s="19">
        <f t="shared" si="165"/>
        <v>0.1272727273</v>
      </c>
      <c r="Z114" s="19">
        <f t="shared" si="165"/>
        <v>0.1454545455</v>
      </c>
      <c r="AA114" s="20">
        <f t="shared" si="151"/>
        <v>0.1454545455</v>
      </c>
      <c r="AB114" s="19">
        <f t="shared" si="152"/>
        <v>0.1454545455</v>
      </c>
      <c r="AC114" s="19">
        <f t="shared" si="153"/>
        <v>0.1272727273</v>
      </c>
      <c r="AD114" s="19">
        <f t="shared" si="154"/>
        <v>0.1636363636</v>
      </c>
      <c r="AE114" s="19">
        <f t="shared" si="155"/>
        <v>0.01818181818</v>
      </c>
      <c r="AF114" s="19">
        <f t="shared" si="156"/>
        <v>0.125</v>
      </c>
      <c r="AG114" s="19"/>
      <c r="AH114" s="19"/>
    </row>
    <row r="115">
      <c r="A115" s="12" t="s">
        <v>201</v>
      </c>
      <c r="B115" s="18">
        <v>17.0</v>
      </c>
      <c r="C115" s="19">
        <f t="shared" ref="C115:E115" si="166">C110/C109</f>
        <v>2.364944762</v>
      </c>
      <c r="D115" s="19">
        <f t="shared" si="166"/>
        <v>2.012353615</v>
      </c>
      <c r="E115" s="19">
        <f t="shared" si="166"/>
        <v>1.958352373</v>
      </c>
      <c r="F115" s="20">
        <f t="shared" si="139"/>
        <v>2.111883583</v>
      </c>
      <c r="G115" s="19">
        <f t="shared" si="140"/>
        <v>2.012353615</v>
      </c>
      <c r="H115" s="19">
        <f t="shared" si="141"/>
        <v>1.958352373</v>
      </c>
      <c r="I115" s="18">
        <f t="shared" si="142"/>
        <v>2.364944762</v>
      </c>
      <c r="J115" s="19">
        <f t="shared" si="143"/>
        <v>0.2208144097</v>
      </c>
      <c r="K115" s="19">
        <f t="shared" si="144"/>
        <v>0.1045580407</v>
      </c>
      <c r="L115" s="19"/>
      <c r="M115" s="20">
        <f t="shared" ref="M115:O115" si="167">M110/M109</f>
        <v>1.750186601</v>
      </c>
      <c r="N115" s="19">
        <f t="shared" si="167"/>
        <v>1.943806326</v>
      </c>
      <c r="O115" s="19">
        <f t="shared" si="167"/>
        <v>1.837363679</v>
      </c>
      <c r="P115" s="20">
        <f t="shared" si="145"/>
        <v>1.843785535</v>
      </c>
      <c r="Q115" s="19">
        <f t="shared" si="146"/>
        <v>1.837363679</v>
      </c>
      <c r="R115" s="19">
        <f t="shared" si="147"/>
        <v>1.750186601</v>
      </c>
      <c r="S115" s="19">
        <f t="shared" si="148"/>
        <v>1.943806326</v>
      </c>
      <c r="T115" s="19">
        <f t="shared" si="149"/>
        <v>0.09696947816</v>
      </c>
      <c r="U115" s="19">
        <f t="shared" si="150"/>
        <v>0.05259260163</v>
      </c>
      <c r="V115" s="19"/>
      <c r="W115" s="19"/>
      <c r="X115" s="20">
        <f t="shared" ref="X115:Z115" si="168">X110/X109</f>
        <v>1.89367568</v>
      </c>
      <c r="Y115" s="19">
        <f t="shared" si="168"/>
        <v>2.209029408</v>
      </c>
      <c r="Z115" s="19">
        <f t="shared" si="168"/>
        <v>2.185430464</v>
      </c>
      <c r="AA115" s="20">
        <f t="shared" si="151"/>
        <v>2.096045184</v>
      </c>
      <c r="AB115" s="19">
        <f t="shared" si="152"/>
        <v>2.185430464</v>
      </c>
      <c r="AC115" s="19">
        <f t="shared" si="153"/>
        <v>1.89367568</v>
      </c>
      <c r="AD115" s="19">
        <f t="shared" si="154"/>
        <v>2.209029408</v>
      </c>
      <c r="AE115" s="19">
        <f t="shared" si="155"/>
        <v>0.1756538913</v>
      </c>
      <c r="AF115" s="19">
        <f t="shared" si="156"/>
        <v>0.08380253092</v>
      </c>
      <c r="AG115" s="19"/>
      <c r="AH115" s="19"/>
    </row>
    <row r="116">
      <c r="A116" s="12"/>
      <c r="B116" s="18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20"/>
      <c r="N116" s="19"/>
      <c r="O116" s="19"/>
      <c r="P116" s="20"/>
      <c r="Q116" s="19"/>
      <c r="R116" s="19"/>
      <c r="S116" s="19"/>
      <c r="T116" s="19"/>
      <c r="U116" s="19"/>
      <c r="V116" s="19"/>
      <c r="W116" s="19"/>
      <c r="X116" s="20"/>
      <c r="Y116" s="19"/>
      <c r="Z116" s="19"/>
      <c r="AA116" s="20"/>
      <c r="AB116" s="19"/>
      <c r="AC116" s="19"/>
      <c r="AD116" s="19"/>
      <c r="AE116" s="19"/>
      <c r="AF116" s="19"/>
      <c r="AG116" s="19"/>
      <c r="AH116" s="19"/>
    </row>
    <row r="117">
      <c r="A117" s="12"/>
      <c r="B117" s="18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20"/>
      <c r="N117" s="19"/>
      <c r="O117" s="19"/>
      <c r="P117" s="20"/>
      <c r="Q117" s="19"/>
      <c r="R117" s="19"/>
      <c r="S117" s="19"/>
      <c r="T117" s="19"/>
      <c r="U117" s="19"/>
      <c r="V117" s="19"/>
      <c r="W117" s="19"/>
      <c r="X117" s="20"/>
      <c r="Y117" s="19"/>
      <c r="Z117" s="19"/>
      <c r="AA117" s="20"/>
      <c r="AB117" s="19"/>
      <c r="AC117" s="19"/>
      <c r="AD117" s="19"/>
      <c r="AE117" s="19"/>
      <c r="AF117" s="19"/>
      <c r="AG117" s="19"/>
      <c r="AH117" s="19"/>
    </row>
    <row r="118">
      <c r="A118" s="12"/>
      <c r="B118" s="18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20"/>
      <c r="N118" s="19"/>
      <c r="O118" s="19"/>
      <c r="P118" s="20"/>
      <c r="Q118" s="19"/>
      <c r="R118" s="19"/>
      <c r="S118" s="19"/>
      <c r="T118" s="19"/>
      <c r="U118" s="19"/>
      <c r="V118" s="19"/>
      <c r="W118" s="19"/>
      <c r="X118" s="20"/>
      <c r="Y118" s="19"/>
      <c r="Z118" s="19"/>
      <c r="AA118" s="20"/>
      <c r="AB118" s="19"/>
      <c r="AC118" s="19"/>
      <c r="AD118" s="19"/>
      <c r="AE118" s="19"/>
      <c r="AF118" s="19"/>
      <c r="AG118" s="19"/>
      <c r="AH118" s="19"/>
    </row>
    <row r="119">
      <c r="A119" s="12" t="s">
        <v>202</v>
      </c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20"/>
      <c r="N119" s="19"/>
      <c r="O119" s="19"/>
      <c r="P119" s="20"/>
      <c r="Q119" s="19"/>
      <c r="R119" s="19"/>
      <c r="S119" s="19"/>
      <c r="T119" s="19"/>
      <c r="U119" s="19"/>
      <c r="V119" s="19"/>
      <c r="W119" s="19"/>
      <c r="X119" s="20"/>
      <c r="Y119" s="19"/>
      <c r="Z119" s="19"/>
      <c r="AA119" s="20"/>
      <c r="AB119" s="19"/>
      <c r="AC119" s="19"/>
      <c r="AD119" s="19"/>
      <c r="AE119" s="19"/>
      <c r="AF119" s="19"/>
      <c r="AG119" s="19"/>
      <c r="AH119" s="19"/>
    </row>
    <row r="120">
      <c r="A120" s="28" t="s">
        <v>132</v>
      </c>
      <c r="B120" s="18">
        <v>18.0</v>
      </c>
      <c r="C120" s="19">
        <v>587.2537313432836</v>
      </c>
      <c r="D120" s="19">
        <v>639.344262295082</v>
      </c>
      <c r="E120" s="19">
        <v>606.4590163934427</v>
      </c>
      <c r="F120" s="20">
        <f t="shared" ref="F120:F131" si="169">average(C120:E120)</f>
        <v>611.0190033</v>
      </c>
      <c r="G120" s="19">
        <f t="shared" ref="G120:G131" si="170">median(C120:E120)</f>
        <v>606.4590164</v>
      </c>
      <c r="H120" s="19">
        <f t="shared" ref="H120:H131" si="171">min(C120:E120)</f>
        <v>587.2537313</v>
      </c>
      <c r="I120" s="18">
        <f t="shared" ref="I120:I131" si="172">max(C120:E120)</f>
        <v>639.3442623</v>
      </c>
      <c r="J120" s="19">
        <f t="shared" ref="J120:J131" si="173">stdev(C120:E120)</f>
        <v>26.34294905</v>
      </c>
      <c r="K120" s="19">
        <f t="shared" ref="K120:K131" si="174">J120/F120</f>
        <v>0.04311314198</v>
      </c>
      <c r="L120" s="19"/>
      <c r="M120" s="20">
        <v>545.2631578947369</v>
      </c>
      <c r="N120" s="19">
        <v>690.1044776119403</v>
      </c>
      <c r="O120" s="19">
        <v>661.1044776119403</v>
      </c>
      <c r="P120" s="20">
        <f t="shared" ref="P120:P131" si="175">average(M120:O120)</f>
        <v>632.157371</v>
      </c>
      <c r="Q120" s="19">
        <f t="shared" ref="Q120:Q131" si="176">median(M120:O120)</f>
        <v>661.1044776</v>
      </c>
      <c r="R120" s="19">
        <f t="shared" ref="R120:R131" si="177">min(M120:O120)</f>
        <v>545.2631579</v>
      </c>
      <c r="S120" s="19">
        <f t="shared" ref="S120:S131" si="178">max(M120:O120)</f>
        <v>690.1044776</v>
      </c>
      <c r="T120" s="19">
        <f t="shared" ref="T120:T131" si="179">STDEV(M120:O120)</f>
        <v>76.63682671</v>
      </c>
      <c r="U120" s="19">
        <f t="shared" ref="U120:U131" si="180">T120/P120</f>
        <v>0.1212306148</v>
      </c>
      <c r="V120" s="19"/>
      <c r="W120" s="19"/>
      <c r="X120" s="20">
        <v>605.0153846153846</v>
      </c>
      <c r="Y120" s="19">
        <v>710.6825396825396</v>
      </c>
      <c r="Z120" s="19">
        <v>553.4925373134329</v>
      </c>
      <c r="AA120" s="20">
        <f t="shared" ref="AA120:AA131" si="181">average(X120:Z120)</f>
        <v>623.0634872</v>
      </c>
      <c r="AB120" s="19">
        <f t="shared" ref="AB120:AB131" si="182">median(X120:Z120)</f>
        <v>605.0153846</v>
      </c>
      <c r="AC120" s="19">
        <f t="shared" ref="AC120:AC131" si="183">min(X120:Z120)</f>
        <v>553.4925373</v>
      </c>
      <c r="AD120" s="19">
        <f t="shared" ref="AD120:AD131" si="184">max(X120:Z120)</f>
        <v>710.6825397</v>
      </c>
      <c r="AE120" s="19">
        <f t="shared" ref="AE120:AE131" si="185">STDEV(X120:Z120)</f>
        <v>80.13410458</v>
      </c>
      <c r="AF120" s="19">
        <f t="shared" ref="AF120:AF131" si="186">AE120/AA120</f>
        <v>0.1286130647</v>
      </c>
      <c r="AG120" s="19"/>
      <c r="AH120" s="19"/>
    </row>
    <row r="121">
      <c r="A121" s="28" t="s">
        <v>136</v>
      </c>
      <c r="B121" s="18">
        <v>18.0</v>
      </c>
      <c r="C121" s="19">
        <v>857.8702901050702</v>
      </c>
      <c r="D121" s="19">
        <v>869.4392807100047</v>
      </c>
      <c r="E121" s="19">
        <v>898.6399459511114</v>
      </c>
      <c r="F121" s="20">
        <f t="shared" si="169"/>
        <v>875.3165056</v>
      </c>
      <c r="G121" s="19">
        <f t="shared" si="170"/>
        <v>869.4392807</v>
      </c>
      <c r="H121" s="19">
        <f t="shared" si="171"/>
        <v>857.8702901</v>
      </c>
      <c r="I121" s="18">
        <f t="shared" si="172"/>
        <v>898.639946</v>
      </c>
      <c r="J121" s="19">
        <f t="shared" si="173"/>
        <v>21.01065298</v>
      </c>
      <c r="K121" s="19">
        <f t="shared" si="174"/>
        <v>0.02400349228</v>
      </c>
      <c r="L121" s="19"/>
      <c r="M121" s="20">
        <v>632.4936624842234</v>
      </c>
      <c r="N121" s="19">
        <v>877.6302827281346</v>
      </c>
      <c r="O121" s="19">
        <v>844.9887059372245</v>
      </c>
      <c r="P121" s="20">
        <f t="shared" si="175"/>
        <v>785.0375504</v>
      </c>
      <c r="Q121" s="19">
        <f t="shared" si="176"/>
        <v>844.9887059</v>
      </c>
      <c r="R121" s="19">
        <f t="shared" si="177"/>
        <v>632.4936625</v>
      </c>
      <c r="S121" s="19">
        <f t="shared" si="178"/>
        <v>877.6302827</v>
      </c>
      <c r="T121" s="19">
        <f t="shared" si="179"/>
        <v>133.1112183</v>
      </c>
      <c r="U121" s="19">
        <f t="shared" si="180"/>
        <v>0.16956032</v>
      </c>
      <c r="V121" s="19"/>
      <c r="W121" s="19"/>
      <c r="X121" s="20">
        <v>670.4188637595271</v>
      </c>
      <c r="Y121" s="19">
        <v>800.8491627419072</v>
      </c>
      <c r="Z121" s="19">
        <v>615.6047377378464</v>
      </c>
      <c r="AA121" s="20">
        <f t="shared" si="181"/>
        <v>695.6242547</v>
      </c>
      <c r="AB121" s="19">
        <f t="shared" si="182"/>
        <v>670.4188638</v>
      </c>
      <c r="AC121" s="19">
        <f t="shared" si="183"/>
        <v>615.6047377</v>
      </c>
      <c r="AD121" s="19">
        <f t="shared" si="184"/>
        <v>800.8491627</v>
      </c>
      <c r="AE121" s="19">
        <f t="shared" si="185"/>
        <v>95.15964507</v>
      </c>
      <c r="AF121" s="19">
        <f t="shared" si="186"/>
        <v>0.13679748</v>
      </c>
      <c r="AG121" s="19"/>
      <c r="AH121" s="19"/>
    </row>
    <row r="122">
      <c r="A122" s="28" t="s">
        <v>133</v>
      </c>
      <c r="B122" s="18">
        <v>18.0</v>
      </c>
      <c r="C122" s="19">
        <v>276.0</v>
      </c>
      <c r="D122" s="19">
        <v>268.0</v>
      </c>
      <c r="E122" s="19">
        <v>251.0</v>
      </c>
      <c r="F122" s="20">
        <f t="shared" si="169"/>
        <v>265</v>
      </c>
      <c r="G122" s="19">
        <f t="shared" si="170"/>
        <v>268</v>
      </c>
      <c r="H122" s="19">
        <f t="shared" si="171"/>
        <v>251</v>
      </c>
      <c r="I122" s="18">
        <f t="shared" si="172"/>
        <v>276</v>
      </c>
      <c r="J122" s="19">
        <f t="shared" si="173"/>
        <v>12.76714533</v>
      </c>
      <c r="K122" s="19">
        <f t="shared" si="174"/>
        <v>0.04817790692</v>
      </c>
      <c r="L122" s="19"/>
      <c r="M122" s="20">
        <v>310.0</v>
      </c>
      <c r="N122" s="19">
        <v>360.0</v>
      </c>
      <c r="O122" s="19">
        <v>290.0</v>
      </c>
      <c r="P122" s="20">
        <f t="shared" si="175"/>
        <v>320</v>
      </c>
      <c r="Q122" s="19">
        <f t="shared" si="176"/>
        <v>310</v>
      </c>
      <c r="R122" s="19">
        <f t="shared" si="177"/>
        <v>290</v>
      </c>
      <c r="S122" s="19">
        <f t="shared" si="178"/>
        <v>360</v>
      </c>
      <c r="T122" s="19">
        <f t="shared" si="179"/>
        <v>36.05551275</v>
      </c>
      <c r="U122" s="19">
        <f t="shared" si="180"/>
        <v>0.1126734774</v>
      </c>
      <c r="V122" s="19"/>
      <c r="W122" s="19"/>
      <c r="X122" s="20">
        <v>352.0</v>
      </c>
      <c r="Y122" s="19">
        <v>325.0</v>
      </c>
      <c r="Z122" s="19">
        <v>319.0</v>
      </c>
      <c r="AA122" s="20">
        <f t="shared" si="181"/>
        <v>332</v>
      </c>
      <c r="AB122" s="19">
        <f t="shared" si="182"/>
        <v>325</v>
      </c>
      <c r="AC122" s="19">
        <f t="shared" si="183"/>
        <v>319</v>
      </c>
      <c r="AD122" s="19">
        <f t="shared" si="184"/>
        <v>352</v>
      </c>
      <c r="AE122" s="19">
        <f t="shared" si="185"/>
        <v>17.57839583</v>
      </c>
      <c r="AF122" s="19">
        <f t="shared" si="186"/>
        <v>0.0529469754</v>
      </c>
      <c r="AG122" s="19"/>
      <c r="AH122" s="19"/>
    </row>
    <row r="123">
      <c r="A123" s="28" t="s">
        <v>134</v>
      </c>
      <c r="B123" s="18">
        <v>18.0</v>
      </c>
      <c r="C123" s="19">
        <v>70.0</v>
      </c>
      <c r="D123" s="19">
        <v>30.0</v>
      </c>
      <c r="E123" s="19">
        <v>60.0</v>
      </c>
      <c r="F123" s="20">
        <f t="shared" si="169"/>
        <v>53.33333333</v>
      </c>
      <c r="G123" s="19">
        <f t="shared" si="170"/>
        <v>60</v>
      </c>
      <c r="H123" s="19">
        <f t="shared" si="171"/>
        <v>30</v>
      </c>
      <c r="I123" s="18">
        <f t="shared" si="172"/>
        <v>70</v>
      </c>
      <c r="J123" s="19">
        <f t="shared" si="173"/>
        <v>20.81665999</v>
      </c>
      <c r="K123" s="19">
        <f t="shared" si="174"/>
        <v>0.3903123749</v>
      </c>
      <c r="L123" s="19"/>
      <c r="M123" s="20">
        <v>105.0</v>
      </c>
      <c r="N123" s="19">
        <v>67.0</v>
      </c>
      <c r="O123" s="19">
        <v>58.0</v>
      </c>
      <c r="P123" s="20">
        <f t="shared" si="175"/>
        <v>76.66666667</v>
      </c>
      <c r="Q123" s="19">
        <f t="shared" si="176"/>
        <v>67</v>
      </c>
      <c r="R123" s="19">
        <f t="shared" si="177"/>
        <v>58</v>
      </c>
      <c r="S123" s="19">
        <f t="shared" si="178"/>
        <v>105</v>
      </c>
      <c r="T123" s="19">
        <f t="shared" si="179"/>
        <v>24.94660966</v>
      </c>
      <c r="U123" s="19">
        <f t="shared" si="180"/>
        <v>0.3253905607</v>
      </c>
      <c r="V123" s="19"/>
      <c r="W123" s="19"/>
      <c r="X123" s="20">
        <v>57.0</v>
      </c>
      <c r="Y123" s="19">
        <v>58.0</v>
      </c>
      <c r="Z123" s="19">
        <v>70.0</v>
      </c>
      <c r="AA123" s="20">
        <f t="shared" si="181"/>
        <v>61.66666667</v>
      </c>
      <c r="AB123" s="19">
        <f t="shared" si="182"/>
        <v>58</v>
      </c>
      <c r="AC123" s="19">
        <f t="shared" si="183"/>
        <v>57</v>
      </c>
      <c r="AD123" s="19">
        <f t="shared" si="184"/>
        <v>70</v>
      </c>
      <c r="AE123" s="19">
        <f t="shared" si="185"/>
        <v>7.234178138</v>
      </c>
      <c r="AF123" s="19">
        <f t="shared" si="186"/>
        <v>0.1173109968</v>
      </c>
      <c r="AG123" s="19"/>
      <c r="AH123" s="19"/>
    </row>
    <row r="124">
      <c r="A124" s="28" t="s">
        <v>135</v>
      </c>
      <c r="B124" s="18">
        <v>18.0</v>
      </c>
      <c r="C124" s="19">
        <v>4183.0</v>
      </c>
      <c r="D124" s="19">
        <v>5168.0</v>
      </c>
      <c r="E124" s="19">
        <v>5047.0</v>
      </c>
      <c r="F124" s="20">
        <f t="shared" si="169"/>
        <v>4799.333333</v>
      </c>
      <c r="G124" s="19">
        <f t="shared" si="170"/>
        <v>5047</v>
      </c>
      <c r="H124" s="19">
        <f t="shared" si="171"/>
        <v>4183</v>
      </c>
      <c r="I124" s="18">
        <f t="shared" si="172"/>
        <v>5168</v>
      </c>
      <c r="J124" s="19">
        <f t="shared" si="173"/>
        <v>537.1781207</v>
      </c>
      <c r="K124" s="19">
        <f t="shared" si="174"/>
        <v>0.111927654</v>
      </c>
      <c r="L124" s="19"/>
      <c r="M124" s="20">
        <v>3805.0</v>
      </c>
      <c r="N124" s="19">
        <v>4788.0</v>
      </c>
      <c r="O124" s="19">
        <v>4117.0</v>
      </c>
      <c r="P124" s="20">
        <f t="shared" si="175"/>
        <v>4236.666667</v>
      </c>
      <c r="Q124" s="19">
        <f t="shared" si="176"/>
        <v>4117</v>
      </c>
      <c r="R124" s="19">
        <f t="shared" si="177"/>
        <v>3805</v>
      </c>
      <c r="S124" s="19">
        <f t="shared" si="178"/>
        <v>4788</v>
      </c>
      <c r="T124" s="19">
        <f t="shared" si="179"/>
        <v>502.307011</v>
      </c>
      <c r="U124" s="19">
        <f t="shared" si="180"/>
        <v>0.1185618437</v>
      </c>
      <c r="V124" s="19"/>
      <c r="W124" s="19"/>
      <c r="X124" s="20">
        <v>3214.0</v>
      </c>
      <c r="Y124" s="19">
        <v>3531.0</v>
      </c>
      <c r="Z124" s="19">
        <v>2685.0</v>
      </c>
      <c r="AA124" s="20">
        <f t="shared" si="181"/>
        <v>3143.333333</v>
      </c>
      <c r="AB124" s="19">
        <f t="shared" si="182"/>
        <v>3214</v>
      </c>
      <c r="AC124" s="19">
        <f t="shared" si="183"/>
        <v>2685</v>
      </c>
      <c r="AD124" s="19">
        <f t="shared" si="184"/>
        <v>3531</v>
      </c>
      <c r="AE124" s="19">
        <f t="shared" si="185"/>
        <v>427.4041803</v>
      </c>
      <c r="AF124" s="19">
        <f t="shared" si="186"/>
        <v>0.1359716374</v>
      </c>
      <c r="AG124" s="19"/>
      <c r="AH124" s="19"/>
    </row>
    <row r="125">
      <c r="A125" s="28" t="s">
        <v>195</v>
      </c>
      <c r="B125" s="18">
        <v>18.0</v>
      </c>
      <c r="C125" s="19">
        <v>39.346</v>
      </c>
      <c r="D125" s="19">
        <v>39.0</v>
      </c>
      <c r="E125" s="19">
        <v>36.994</v>
      </c>
      <c r="F125" s="20">
        <f t="shared" si="169"/>
        <v>38.44666667</v>
      </c>
      <c r="G125" s="19">
        <f t="shared" si="170"/>
        <v>39</v>
      </c>
      <c r="H125" s="19">
        <f t="shared" si="171"/>
        <v>36.994</v>
      </c>
      <c r="I125" s="18">
        <f t="shared" si="172"/>
        <v>39.346</v>
      </c>
      <c r="J125" s="19">
        <f t="shared" si="173"/>
        <v>1.269885559</v>
      </c>
      <c r="K125" s="19">
        <f t="shared" si="174"/>
        <v>0.03302979606</v>
      </c>
      <c r="L125" s="19"/>
      <c r="M125" s="20">
        <v>31.08</v>
      </c>
      <c r="N125" s="19">
        <v>46.237</v>
      </c>
      <c r="O125" s="19">
        <v>44.294</v>
      </c>
      <c r="P125" s="20">
        <f t="shared" si="175"/>
        <v>40.537</v>
      </c>
      <c r="Q125" s="19">
        <f t="shared" si="176"/>
        <v>44.294</v>
      </c>
      <c r="R125" s="19">
        <f t="shared" si="177"/>
        <v>31.08</v>
      </c>
      <c r="S125" s="19">
        <f t="shared" si="178"/>
        <v>46.237</v>
      </c>
      <c r="T125" s="19">
        <f t="shared" si="179"/>
        <v>8.247420748</v>
      </c>
      <c r="U125" s="19">
        <f t="shared" si="180"/>
        <v>0.2034541468</v>
      </c>
      <c r="V125" s="19"/>
      <c r="W125" s="19"/>
      <c r="X125" s="20">
        <v>39.326</v>
      </c>
      <c r="Y125" s="19">
        <v>44.773</v>
      </c>
      <c r="Z125" s="19">
        <v>37.084</v>
      </c>
      <c r="AA125" s="20">
        <f t="shared" si="181"/>
        <v>40.39433333</v>
      </c>
      <c r="AB125" s="19">
        <f t="shared" si="182"/>
        <v>39.326</v>
      </c>
      <c r="AC125" s="19">
        <f t="shared" si="183"/>
        <v>37.084</v>
      </c>
      <c r="AD125" s="19">
        <f t="shared" si="184"/>
        <v>44.773</v>
      </c>
      <c r="AE125" s="19">
        <f t="shared" si="185"/>
        <v>3.954261288</v>
      </c>
      <c r="AF125" s="19">
        <f t="shared" si="186"/>
        <v>0.09789148531</v>
      </c>
      <c r="AG125" s="19"/>
      <c r="AH125" s="19"/>
    </row>
    <row r="126">
      <c r="A126" s="28" t="s">
        <v>196</v>
      </c>
      <c r="B126" s="18">
        <v>18.0</v>
      </c>
      <c r="C126" s="19">
        <v>68.0</v>
      </c>
      <c r="D126" s="19">
        <v>62.0</v>
      </c>
      <c r="E126" s="19">
        <v>62.0</v>
      </c>
      <c r="F126" s="20">
        <f t="shared" si="169"/>
        <v>64</v>
      </c>
      <c r="G126" s="19">
        <f t="shared" si="170"/>
        <v>62</v>
      </c>
      <c r="H126" s="19">
        <f t="shared" si="171"/>
        <v>62</v>
      </c>
      <c r="I126" s="18">
        <f t="shared" si="172"/>
        <v>68</v>
      </c>
      <c r="J126" s="19">
        <f t="shared" si="173"/>
        <v>3.464101615</v>
      </c>
      <c r="K126" s="19">
        <f t="shared" si="174"/>
        <v>0.05412658774</v>
      </c>
      <c r="L126" s="19"/>
      <c r="M126" s="20">
        <v>58.0</v>
      </c>
      <c r="N126" s="19">
        <v>68.0</v>
      </c>
      <c r="O126" s="19">
        <v>68.0</v>
      </c>
      <c r="P126" s="20">
        <f t="shared" si="175"/>
        <v>64.66666667</v>
      </c>
      <c r="Q126" s="19">
        <f t="shared" si="176"/>
        <v>68</v>
      </c>
      <c r="R126" s="19">
        <f t="shared" si="177"/>
        <v>58</v>
      </c>
      <c r="S126" s="19">
        <f t="shared" si="178"/>
        <v>68</v>
      </c>
      <c r="T126" s="19">
        <f t="shared" si="179"/>
        <v>5.773502692</v>
      </c>
      <c r="U126" s="19">
        <f t="shared" si="180"/>
        <v>0.08928096946</v>
      </c>
      <c r="V126" s="19"/>
      <c r="W126" s="19"/>
      <c r="X126" s="20">
        <v>66.0</v>
      </c>
      <c r="Y126" s="19">
        <v>64.0</v>
      </c>
      <c r="Z126" s="19">
        <v>68.0</v>
      </c>
      <c r="AA126" s="20">
        <f t="shared" si="181"/>
        <v>66</v>
      </c>
      <c r="AB126" s="19">
        <f t="shared" si="182"/>
        <v>66</v>
      </c>
      <c r="AC126" s="19">
        <f t="shared" si="183"/>
        <v>64</v>
      </c>
      <c r="AD126" s="19">
        <f t="shared" si="184"/>
        <v>68</v>
      </c>
      <c r="AE126" s="19">
        <f t="shared" si="185"/>
        <v>2</v>
      </c>
      <c r="AF126" s="19">
        <f t="shared" si="186"/>
        <v>0.0303030303</v>
      </c>
      <c r="AG126" s="19"/>
      <c r="AH126" s="19"/>
    </row>
    <row r="127">
      <c r="A127" s="29" t="s">
        <v>197</v>
      </c>
      <c r="B127" s="18">
        <v>18.0</v>
      </c>
      <c r="C127" s="19">
        <v>4.0</v>
      </c>
      <c r="D127" s="19">
        <v>1.0</v>
      </c>
      <c r="E127" s="19">
        <v>1.0</v>
      </c>
      <c r="F127" s="20">
        <f t="shared" si="169"/>
        <v>2</v>
      </c>
      <c r="G127" s="19">
        <f t="shared" si="170"/>
        <v>1</v>
      </c>
      <c r="H127" s="19">
        <f t="shared" si="171"/>
        <v>1</v>
      </c>
      <c r="I127" s="18">
        <f t="shared" si="172"/>
        <v>4</v>
      </c>
      <c r="J127" s="19">
        <f t="shared" si="173"/>
        <v>1.732050808</v>
      </c>
      <c r="K127" s="19">
        <f t="shared" si="174"/>
        <v>0.8660254038</v>
      </c>
      <c r="L127" s="19"/>
      <c r="M127" s="25">
        <v>2.0</v>
      </c>
      <c r="N127" s="26">
        <v>7.0</v>
      </c>
      <c r="O127" s="19">
        <v>4.0</v>
      </c>
      <c r="P127" s="20">
        <f t="shared" si="175"/>
        <v>4.333333333</v>
      </c>
      <c r="Q127" s="19">
        <f t="shared" si="176"/>
        <v>4</v>
      </c>
      <c r="R127" s="19">
        <f t="shared" si="177"/>
        <v>2</v>
      </c>
      <c r="S127" s="19">
        <f t="shared" si="178"/>
        <v>7</v>
      </c>
      <c r="T127" s="19">
        <f t="shared" si="179"/>
        <v>2.516611478</v>
      </c>
      <c r="U127" s="19">
        <f t="shared" si="180"/>
        <v>0.580756495</v>
      </c>
      <c r="V127" s="19"/>
      <c r="W127" s="19"/>
      <c r="X127" s="20">
        <v>3.0</v>
      </c>
      <c r="Y127" s="19">
        <v>2.0</v>
      </c>
      <c r="Z127" s="19">
        <v>4.0</v>
      </c>
      <c r="AA127" s="20">
        <f t="shared" si="181"/>
        <v>3</v>
      </c>
      <c r="AB127" s="19">
        <f t="shared" si="182"/>
        <v>3</v>
      </c>
      <c r="AC127" s="19">
        <f t="shared" si="183"/>
        <v>2</v>
      </c>
      <c r="AD127" s="19">
        <f t="shared" si="184"/>
        <v>4</v>
      </c>
      <c r="AE127" s="19">
        <f t="shared" si="185"/>
        <v>1</v>
      </c>
      <c r="AF127" s="19">
        <f t="shared" si="186"/>
        <v>0.3333333333</v>
      </c>
      <c r="AG127" s="19"/>
      <c r="AH127" s="19"/>
    </row>
    <row r="128">
      <c r="A128" s="12" t="s">
        <v>198</v>
      </c>
      <c r="B128" s="18">
        <v>18.0</v>
      </c>
      <c r="C128" s="19">
        <f t="shared" ref="C128:E128" si="187">C127/C126</f>
        <v>0.05882352941</v>
      </c>
      <c r="D128" s="19">
        <f t="shared" si="187"/>
        <v>0.01612903226</v>
      </c>
      <c r="E128" s="19">
        <f t="shared" si="187"/>
        <v>0.01612903226</v>
      </c>
      <c r="F128" s="20">
        <f t="shared" si="169"/>
        <v>0.03036053131</v>
      </c>
      <c r="G128" s="19">
        <f t="shared" si="170"/>
        <v>0.01612903226</v>
      </c>
      <c r="H128" s="19">
        <f t="shared" si="171"/>
        <v>0.01612903226</v>
      </c>
      <c r="I128" s="18">
        <f t="shared" si="172"/>
        <v>0.05882352941</v>
      </c>
      <c r="J128" s="19">
        <f t="shared" si="173"/>
        <v>0.02464967942</v>
      </c>
      <c r="K128" s="19">
        <f t="shared" si="174"/>
        <v>0.811898816</v>
      </c>
      <c r="L128" s="19"/>
      <c r="M128" s="20">
        <f t="shared" ref="M128:O128" si="188">M127/M126</f>
        <v>0.03448275862</v>
      </c>
      <c r="N128" s="19">
        <f t="shared" si="188"/>
        <v>0.1029411765</v>
      </c>
      <c r="O128" s="19">
        <f t="shared" si="188"/>
        <v>0.05882352941</v>
      </c>
      <c r="P128" s="20">
        <f t="shared" si="175"/>
        <v>0.0654158215</v>
      </c>
      <c r="Q128" s="19">
        <f t="shared" si="176"/>
        <v>0.05882352941</v>
      </c>
      <c r="R128" s="19">
        <f t="shared" si="177"/>
        <v>0.03448275862</v>
      </c>
      <c r="S128" s="19">
        <f t="shared" si="178"/>
        <v>0.1029411765</v>
      </c>
      <c r="T128" s="19">
        <f t="shared" si="179"/>
        <v>0.03470205296</v>
      </c>
      <c r="U128" s="19">
        <f t="shared" si="180"/>
        <v>0.5304840965</v>
      </c>
      <c r="V128" s="19"/>
      <c r="W128" s="19"/>
      <c r="X128" s="20">
        <f t="shared" ref="X128:Z128" si="189">X127/X126</f>
        <v>0.04545454545</v>
      </c>
      <c r="Y128" s="19">
        <f t="shared" si="189"/>
        <v>0.03125</v>
      </c>
      <c r="Z128" s="19">
        <f t="shared" si="189"/>
        <v>0.05882352941</v>
      </c>
      <c r="AA128" s="20">
        <f t="shared" si="181"/>
        <v>0.04517602496</v>
      </c>
      <c r="AB128" s="19">
        <f t="shared" si="182"/>
        <v>0.04545454545</v>
      </c>
      <c r="AC128" s="19">
        <f t="shared" si="183"/>
        <v>0.03125</v>
      </c>
      <c r="AD128" s="19">
        <f t="shared" si="184"/>
        <v>0.05882352941</v>
      </c>
      <c r="AE128" s="19">
        <f t="shared" si="185"/>
        <v>0.01378887455</v>
      </c>
      <c r="AF128" s="19">
        <f t="shared" si="186"/>
        <v>0.3052254943</v>
      </c>
      <c r="AG128" s="19"/>
      <c r="AH128" s="19"/>
    </row>
    <row r="129">
      <c r="A129" s="12" t="s">
        <v>199</v>
      </c>
      <c r="B129" s="18">
        <v>18.0</v>
      </c>
      <c r="C129" s="19">
        <f t="shared" ref="C129:E129" si="190">(C126-55)/55</f>
        <v>0.2363636364</v>
      </c>
      <c r="D129" s="19">
        <f t="shared" si="190"/>
        <v>0.1272727273</v>
      </c>
      <c r="E129" s="19">
        <f t="shared" si="190"/>
        <v>0.1272727273</v>
      </c>
      <c r="F129" s="20">
        <f t="shared" si="169"/>
        <v>0.1636363636</v>
      </c>
      <c r="G129" s="19">
        <f t="shared" si="170"/>
        <v>0.1272727273</v>
      </c>
      <c r="H129" s="19">
        <f t="shared" si="171"/>
        <v>0.1272727273</v>
      </c>
      <c r="I129" s="18">
        <f t="shared" si="172"/>
        <v>0.2363636364</v>
      </c>
      <c r="J129" s="19">
        <f t="shared" si="173"/>
        <v>0.06298366573</v>
      </c>
      <c r="K129" s="19">
        <f t="shared" si="174"/>
        <v>0.3849001795</v>
      </c>
      <c r="L129" s="19"/>
      <c r="M129" s="20">
        <f t="shared" ref="M129:O129" si="191">(M126-55)/55</f>
        <v>0.05454545455</v>
      </c>
      <c r="N129" s="19">
        <f t="shared" si="191"/>
        <v>0.2363636364</v>
      </c>
      <c r="O129" s="19">
        <f t="shared" si="191"/>
        <v>0.2363636364</v>
      </c>
      <c r="P129" s="20">
        <f t="shared" si="175"/>
        <v>0.1757575758</v>
      </c>
      <c r="Q129" s="19">
        <f t="shared" si="176"/>
        <v>0.2363636364</v>
      </c>
      <c r="R129" s="19">
        <f t="shared" si="177"/>
        <v>0.05454545455</v>
      </c>
      <c r="S129" s="19">
        <f t="shared" si="178"/>
        <v>0.2363636364</v>
      </c>
      <c r="T129" s="19">
        <f t="shared" si="179"/>
        <v>0.1049727762</v>
      </c>
      <c r="U129" s="19">
        <f t="shared" si="180"/>
        <v>0.5972588992</v>
      </c>
      <c r="V129" s="19"/>
      <c r="W129" s="19"/>
      <c r="X129" s="20">
        <f t="shared" ref="X129:Z129" si="192">(X126-55)/55</f>
        <v>0.2</v>
      </c>
      <c r="Y129" s="19">
        <f t="shared" si="192"/>
        <v>0.1636363636</v>
      </c>
      <c r="Z129" s="19">
        <f t="shared" si="192"/>
        <v>0.2363636364</v>
      </c>
      <c r="AA129" s="20">
        <f t="shared" si="181"/>
        <v>0.2</v>
      </c>
      <c r="AB129" s="19">
        <f t="shared" si="182"/>
        <v>0.2</v>
      </c>
      <c r="AC129" s="19">
        <f t="shared" si="183"/>
        <v>0.1636363636</v>
      </c>
      <c r="AD129" s="19">
        <f t="shared" si="184"/>
        <v>0.2363636364</v>
      </c>
      <c r="AE129" s="19">
        <f t="shared" si="185"/>
        <v>0.03636363636</v>
      </c>
      <c r="AF129" s="19">
        <f t="shared" si="186"/>
        <v>0.1818181818</v>
      </c>
      <c r="AG129" s="19"/>
      <c r="AH129" s="19"/>
    </row>
    <row r="130">
      <c r="A130" s="12" t="s">
        <v>200</v>
      </c>
      <c r="B130" s="18">
        <v>18.0</v>
      </c>
      <c r="C130" s="19">
        <f t="shared" ref="C130:E130" si="193">(C126-C127-55)/55</f>
        <v>0.1636363636</v>
      </c>
      <c r="D130" s="19">
        <f t="shared" si="193"/>
        <v>0.1090909091</v>
      </c>
      <c r="E130" s="19">
        <f t="shared" si="193"/>
        <v>0.1090909091</v>
      </c>
      <c r="F130" s="20">
        <f t="shared" si="169"/>
        <v>0.1272727273</v>
      </c>
      <c r="G130" s="19">
        <f t="shared" si="170"/>
        <v>0.1090909091</v>
      </c>
      <c r="H130" s="19">
        <f t="shared" si="171"/>
        <v>0.1090909091</v>
      </c>
      <c r="I130" s="18">
        <f t="shared" si="172"/>
        <v>0.1636363636</v>
      </c>
      <c r="J130" s="19">
        <f t="shared" si="173"/>
        <v>0.03149183286</v>
      </c>
      <c r="K130" s="19">
        <f t="shared" si="174"/>
        <v>0.2474358297</v>
      </c>
      <c r="L130" s="19"/>
      <c r="M130" s="20">
        <f t="shared" ref="M130:O130" si="194">(M126-M127-55)/55</f>
        <v>0.01818181818</v>
      </c>
      <c r="N130" s="19">
        <f t="shared" si="194"/>
        <v>0.1090909091</v>
      </c>
      <c r="O130" s="19">
        <f t="shared" si="194"/>
        <v>0.1636363636</v>
      </c>
      <c r="P130" s="20">
        <f t="shared" si="175"/>
        <v>0.09696969697</v>
      </c>
      <c r="Q130" s="19">
        <f t="shared" si="176"/>
        <v>0.1090909091</v>
      </c>
      <c r="R130" s="19">
        <f t="shared" si="177"/>
        <v>0.01818181818</v>
      </c>
      <c r="S130" s="19">
        <f t="shared" si="178"/>
        <v>0.1636363636</v>
      </c>
      <c r="T130" s="19">
        <f t="shared" si="179"/>
        <v>0.07348094335</v>
      </c>
      <c r="U130" s="19">
        <f t="shared" si="180"/>
        <v>0.7577722283</v>
      </c>
      <c r="V130" s="19"/>
      <c r="W130" s="19"/>
      <c r="X130" s="20">
        <f t="shared" ref="X130:Z130" si="195">(X126-X127-55)/55</f>
        <v>0.1454545455</v>
      </c>
      <c r="Y130" s="19">
        <f t="shared" si="195"/>
        <v>0.1272727273</v>
      </c>
      <c r="Z130" s="19">
        <f t="shared" si="195"/>
        <v>0.1636363636</v>
      </c>
      <c r="AA130" s="20">
        <f t="shared" si="181"/>
        <v>0.1454545455</v>
      </c>
      <c r="AB130" s="19">
        <f t="shared" si="182"/>
        <v>0.1454545455</v>
      </c>
      <c r="AC130" s="19">
        <f t="shared" si="183"/>
        <v>0.1272727273</v>
      </c>
      <c r="AD130" s="19">
        <f t="shared" si="184"/>
        <v>0.1636363636</v>
      </c>
      <c r="AE130" s="19">
        <f t="shared" si="185"/>
        <v>0.01818181818</v>
      </c>
      <c r="AF130" s="19">
        <f t="shared" si="186"/>
        <v>0.125</v>
      </c>
      <c r="AG130" s="19"/>
      <c r="AH130" s="19"/>
    </row>
    <row r="131">
      <c r="A131" s="12" t="s">
        <v>201</v>
      </c>
      <c r="B131" s="18">
        <v>18.0</v>
      </c>
      <c r="C131" s="19">
        <f t="shared" ref="C131:E131" si="196">C126/C125</f>
        <v>1.728257002</v>
      </c>
      <c r="D131" s="19">
        <f t="shared" si="196"/>
        <v>1.58974359</v>
      </c>
      <c r="E131" s="19">
        <f t="shared" si="196"/>
        <v>1.675947451</v>
      </c>
      <c r="F131" s="20">
        <f t="shared" si="169"/>
        <v>1.664649348</v>
      </c>
      <c r="G131" s="19">
        <f t="shared" si="170"/>
        <v>1.675947451</v>
      </c>
      <c r="H131" s="19">
        <f t="shared" si="171"/>
        <v>1.58974359</v>
      </c>
      <c r="I131" s="18">
        <f t="shared" si="172"/>
        <v>1.728257002</v>
      </c>
      <c r="J131" s="19">
        <f t="shared" si="173"/>
        <v>0.06994445437</v>
      </c>
      <c r="K131" s="19">
        <f t="shared" si="174"/>
        <v>0.04201753028</v>
      </c>
      <c r="L131" s="19"/>
      <c r="M131" s="20">
        <f t="shared" ref="M131:O131" si="197">M126/M125</f>
        <v>1.866151866</v>
      </c>
      <c r="N131" s="19">
        <f t="shared" si="197"/>
        <v>1.470683652</v>
      </c>
      <c r="O131" s="19">
        <f t="shared" si="197"/>
        <v>1.535196641</v>
      </c>
      <c r="P131" s="20">
        <f t="shared" si="175"/>
        <v>1.624010719</v>
      </c>
      <c r="Q131" s="19">
        <f t="shared" si="176"/>
        <v>1.535196641</v>
      </c>
      <c r="R131" s="19">
        <f t="shared" si="177"/>
        <v>1.470683652</v>
      </c>
      <c r="S131" s="19">
        <f t="shared" si="178"/>
        <v>1.866151866</v>
      </c>
      <c r="T131" s="19">
        <f t="shared" si="179"/>
        <v>0.2121667566</v>
      </c>
      <c r="U131" s="19">
        <f t="shared" si="180"/>
        <v>0.1306436923</v>
      </c>
      <c r="V131" s="19"/>
      <c r="W131" s="19"/>
      <c r="X131" s="20">
        <f t="shared" ref="X131:Z131" si="198">X126/X125</f>
        <v>1.678279001</v>
      </c>
      <c r="Y131" s="19">
        <f t="shared" si="198"/>
        <v>1.429432917</v>
      </c>
      <c r="Z131" s="19">
        <f t="shared" si="198"/>
        <v>1.8336749</v>
      </c>
      <c r="AA131" s="20">
        <f t="shared" si="181"/>
        <v>1.64712894</v>
      </c>
      <c r="AB131" s="19">
        <f t="shared" si="182"/>
        <v>1.678279001</v>
      </c>
      <c r="AC131" s="19">
        <f t="shared" si="183"/>
        <v>1.429432917</v>
      </c>
      <c r="AD131" s="19">
        <f t="shared" si="184"/>
        <v>1.8336749</v>
      </c>
      <c r="AE131" s="19">
        <f t="shared" si="185"/>
        <v>0.2039133149</v>
      </c>
      <c r="AF131" s="19">
        <f t="shared" si="186"/>
        <v>0.1237992424</v>
      </c>
      <c r="AG131" s="19"/>
      <c r="AH131" s="19"/>
    </row>
    <row r="132">
      <c r="A132" s="12"/>
      <c r="B132" s="18"/>
      <c r="C132" s="19"/>
      <c r="D132" s="19"/>
      <c r="E132" s="19"/>
      <c r="F132" s="20"/>
      <c r="G132" s="19"/>
      <c r="H132" s="19"/>
      <c r="I132" s="19"/>
      <c r="J132" s="19"/>
      <c r="K132" s="19"/>
      <c r="L132" s="19"/>
      <c r="M132" s="20"/>
      <c r="N132" s="19"/>
      <c r="O132" s="19"/>
      <c r="P132" s="20"/>
      <c r="Q132" s="19"/>
      <c r="R132" s="19"/>
      <c r="S132" s="19"/>
      <c r="T132" s="19"/>
      <c r="U132" s="19"/>
      <c r="V132" s="19"/>
      <c r="W132" s="19"/>
      <c r="X132" s="20"/>
      <c r="Y132" s="19"/>
      <c r="Z132" s="19"/>
      <c r="AA132" s="20"/>
      <c r="AB132" s="19"/>
      <c r="AC132" s="19"/>
      <c r="AD132" s="19"/>
      <c r="AE132" s="19"/>
      <c r="AF132" s="19"/>
      <c r="AG132" s="19"/>
      <c r="AH132" s="19"/>
    </row>
    <row r="133">
      <c r="A133" s="12"/>
      <c r="B133" s="18"/>
      <c r="C133" s="19"/>
      <c r="D133" s="19"/>
      <c r="E133" s="19"/>
      <c r="F133" s="20"/>
      <c r="G133" s="19"/>
      <c r="H133" s="19"/>
      <c r="I133" s="19"/>
      <c r="J133" s="19"/>
      <c r="K133" s="19"/>
      <c r="L133" s="19"/>
      <c r="M133" s="20"/>
      <c r="N133" s="19"/>
      <c r="O133" s="19"/>
      <c r="P133" s="20"/>
      <c r="Q133" s="19"/>
      <c r="R133" s="19"/>
      <c r="S133" s="19"/>
      <c r="T133" s="19"/>
      <c r="U133" s="19"/>
      <c r="V133" s="19"/>
      <c r="W133" s="19"/>
      <c r="X133" s="20"/>
      <c r="Y133" s="19"/>
      <c r="Z133" s="19"/>
      <c r="AA133" s="20"/>
      <c r="AB133" s="19"/>
      <c r="AC133" s="19"/>
      <c r="AD133" s="19"/>
      <c r="AE133" s="19"/>
      <c r="AF133" s="19"/>
      <c r="AG133" s="19"/>
      <c r="AH133" s="19"/>
    </row>
    <row r="134">
      <c r="A134" s="12"/>
      <c r="B134" s="18"/>
      <c r="C134" s="19"/>
      <c r="D134" s="19"/>
      <c r="E134" s="19"/>
      <c r="F134" s="20"/>
      <c r="G134" s="19"/>
      <c r="H134" s="19"/>
      <c r="I134" s="19"/>
      <c r="J134" s="19"/>
      <c r="K134" s="19"/>
      <c r="L134" s="19"/>
      <c r="M134" s="20"/>
      <c r="N134" s="19"/>
      <c r="O134" s="19"/>
      <c r="P134" s="20"/>
      <c r="Q134" s="19"/>
      <c r="R134" s="19"/>
      <c r="S134" s="19"/>
      <c r="T134" s="19"/>
      <c r="U134" s="19"/>
      <c r="V134" s="19"/>
      <c r="W134" s="19"/>
      <c r="X134" s="20"/>
      <c r="Y134" s="19"/>
      <c r="Z134" s="19"/>
      <c r="AA134" s="20"/>
      <c r="AB134" s="19"/>
      <c r="AC134" s="19"/>
      <c r="AD134" s="19"/>
      <c r="AE134" s="19"/>
      <c r="AF134" s="19"/>
      <c r="AG134" s="19"/>
      <c r="AH134" s="19"/>
    </row>
    <row r="135">
      <c r="A135" s="12" t="s">
        <v>202</v>
      </c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19"/>
      <c r="M135" s="20"/>
      <c r="N135" s="19"/>
      <c r="O135" s="19"/>
      <c r="P135" s="20"/>
      <c r="Q135" s="19"/>
      <c r="R135" s="19"/>
      <c r="S135" s="19"/>
      <c r="T135" s="19"/>
      <c r="U135" s="19"/>
      <c r="V135" s="19"/>
      <c r="W135" s="19"/>
      <c r="X135" s="20"/>
      <c r="Y135" s="19"/>
      <c r="Z135" s="19"/>
      <c r="AA135" s="20"/>
      <c r="AB135" s="19"/>
      <c r="AC135" s="19"/>
      <c r="AD135" s="19"/>
      <c r="AE135" s="19"/>
      <c r="AF135" s="19"/>
      <c r="AG135" s="19"/>
      <c r="AH135" s="19"/>
    </row>
    <row r="136">
      <c r="A136" s="28" t="s">
        <v>132</v>
      </c>
      <c r="B136" s="18">
        <v>19.0</v>
      </c>
      <c r="C136" s="19">
        <v>479.92753623188406</v>
      </c>
      <c r="D136" s="19">
        <v>465.38028169014086</v>
      </c>
      <c r="E136" s="19">
        <v>423.39344262295083</v>
      </c>
      <c r="F136" s="20">
        <f t="shared" ref="F136:F147" si="199">average(C136:E136)</f>
        <v>456.2337535</v>
      </c>
      <c r="G136" s="19">
        <f t="shared" ref="G136:G147" si="200">median(C136:E136)</f>
        <v>465.3802817</v>
      </c>
      <c r="H136" s="19">
        <f t="shared" ref="H136:H147" si="201">min(C136:E136)</f>
        <v>423.3934426</v>
      </c>
      <c r="I136" s="18">
        <f t="shared" ref="I136:I147" si="202">max(C136:E136)</f>
        <v>479.9275362</v>
      </c>
      <c r="J136" s="19">
        <f t="shared" ref="J136:J147" si="203">stdev(C136:E136)</f>
        <v>29.3559222</v>
      </c>
      <c r="K136" s="19">
        <f t="shared" ref="K136:K147" si="204">J136/F136</f>
        <v>0.0643440385</v>
      </c>
      <c r="L136" s="19"/>
      <c r="M136" s="20">
        <v>418.1803278688525</v>
      </c>
      <c r="N136" s="19">
        <v>502.041095890411</v>
      </c>
      <c r="O136" s="19">
        <v>354.52054794520546</v>
      </c>
      <c r="P136" s="20">
        <f t="shared" ref="P136:P147" si="205">average(M136:O136)</f>
        <v>424.9139906</v>
      </c>
      <c r="Q136" s="19">
        <f t="shared" ref="Q136:Q147" si="206">median(M136:O136)</f>
        <v>418.1803279</v>
      </c>
      <c r="R136" s="19">
        <f t="shared" ref="R136:R147" si="207">min(M136:O136)</f>
        <v>354.5205479</v>
      </c>
      <c r="S136" s="19">
        <f t="shared" ref="S136:S147" si="208">max(M136:O136)</f>
        <v>502.0410959</v>
      </c>
      <c r="T136" s="19">
        <f t="shared" ref="T136:T147" si="209">STDEV(M136:O136)</f>
        <v>73.99043639</v>
      </c>
      <c r="U136" s="19">
        <f t="shared" ref="U136:U147" si="210">T136/P136</f>
        <v>0.1741303841</v>
      </c>
      <c r="V136" s="19"/>
      <c r="W136" s="19"/>
      <c r="X136" s="20">
        <v>511.31168831168833</v>
      </c>
      <c r="Y136" s="19">
        <v>495.4533333333333</v>
      </c>
      <c r="Z136" s="19">
        <v>417.6119402985075</v>
      </c>
      <c r="AA136" s="20">
        <f t="shared" ref="AA136:AA147" si="211">average(X136:Z136)</f>
        <v>474.7923206</v>
      </c>
      <c r="AB136" s="19">
        <f t="shared" ref="AB136:AB147" si="212">median(X136:Z136)</f>
        <v>495.4533333</v>
      </c>
      <c r="AC136" s="19">
        <f t="shared" ref="AC136:AC147" si="213">min(X136:Z136)</f>
        <v>417.6119403</v>
      </c>
      <c r="AD136" s="19">
        <f t="shared" ref="AD136:AD147" si="214">max(X136:Z136)</f>
        <v>511.3116883</v>
      </c>
      <c r="AE136" s="19">
        <f t="shared" ref="AE136:AE147" si="215">STDEV(X136:Z136)</f>
        <v>50.1504614</v>
      </c>
      <c r="AF136" s="19">
        <f t="shared" ref="AF136:AF147" si="216">AE136/AA136</f>
        <v>0.1056261005</v>
      </c>
      <c r="AG136" s="19"/>
      <c r="AH136" s="19"/>
    </row>
    <row r="137">
      <c r="A137" s="28" t="s">
        <v>136</v>
      </c>
      <c r="B137" s="18">
        <v>19.0</v>
      </c>
      <c r="C137" s="19">
        <v>580.9657608327852</v>
      </c>
      <c r="D137" s="19">
        <v>554.5644975035349</v>
      </c>
      <c r="E137" s="19">
        <v>453.01318151125673</v>
      </c>
      <c r="F137" s="20">
        <f t="shared" si="199"/>
        <v>529.5144799</v>
      </c>
      <c r="G137" s="19">
        <f t="shared" si="200"/>
        <v>554.5644975</v>
      </c>
      <c r="H137" s="19">
        <f t="shared" si="201"/>
        <v>453.0131815</v>
      </c>
      <c r="I137" s="18">
        <f t="shared" si="202"/>
        <v>580.9657608</v>
      </c>
      <c r="J137" s="19">
        <f t="shared" si="203"/>
        <v>67.55437198</v>
      </c>
      <c r="K137" s="19">
        <f t="shared" si="204"/>
        <v>0.1275779502</v>
      </c>
      <c r="L137" s="19"/>
      <c r="M137" s="20">
        <v>499.53470043620666</v>
      </c>
      <c r="N137" s="19">
        <v>885.0039616728052</v>
      </c>
      <c r="O137" s="19">
        <v>391.95674044143357</v>
      </c>
      <c r="P137" s="20">
        <f t="shared" si="205"/>
        <v>592.1651342</v>
      </c>
      <c r="Q137" s="19">
        <f t="shared" si="206"/>
        <v>499.5347004</v>
      </c>
      <c r="R137" s="19">
        <f t="shared" si="207"/>
        <v>391.9567404</v>
      </c>
      <c r="S137" s="19">
        <f t="shared" si="208"/>
        <v>885.0039617</v>
      </c>
      <c r="T137" s="19">
        <f t="shared" si="209"/>
        <v>259.2473501</v>
      </c>
      <c r="U137" s="19">
        <f t="shared" si="210"/>
        <v>0.4377957011</v>
      </c>
      <c r="V137" s="19"/>
      <c r="W137" s="19"/>
      <c r="X137" s="20">
        <v>764.3150573129317</v>
      </c>
      <c r="Y137" s="19">
        <v>621.2709356597131</v>
      </c>
      <c r="Z137" s="19">
        <v>519.4742667299922</v>
      </c>
      <c r="AA137" s="20">
        <f t="shared" si="211"/>
        <v>635.0200866</v>
      </c>
      <c r="AB137" s="19">
        <f t="shared" si="212"/>
        <v>621.2709357</v>
      </c>
      <c r="AC137" s="19">
        <f t="shared" si="213"/>
        <v>519.4742667</v>
      </c>
      <c r="AD137" s="19">
        <f t="shared" si="214"/>
        <v>764.3150573</v>
      </c>
      <c r="AE137" s="19">
        <f t="shared" si="215"/>
        <v>122.9980998</v>
      </c>
      <c r="AF137" s="19">
        <f t="shared" si="216"/>
        <v>0.193691668</v>
      </c>
      <c r="AG137" s="19"/>
      <c r="AH137" s="19"/>
    </row>
    <row r="138">
      <c r="A138" s="28" t="s">
        <v>133</v>
      </c>
      <c r="B138" s="18">
        <v>19.0</v>
      </c>
      <c r="C138" s="19">
        <v>251.0</v>
      </c>
      <c r="D138" s="19">
        <v>280.0</v>
      </c>
      <c r="E138" s="19">
        <v>284.0</v>
      </c>
      <c r="F138" s="20">
        <f t="shared" si="199"/>
        <v>271.6666667</v>
      </c>
      <c r="G138" s="19">
        <f t="shared" si="200"/>
        <v>280</v>
      </c>
      <c r="H138" s="19">
        <f t="shared" si="201"/>
        <v>251</v>
      </c>
      <c r="I138" s="18">
        <f t="shared" si="202"/>
        <v>284</v>
      </c>
      <c r="J138" s="19">
        <f t="shared" si="203"/>
        <v>18.00925688</v>
      </c>
      <c r="K138" s="19">
        <f t="shared" si="204"/>
        <v>0.06629174311</v>
      </c>
      <c r="L138" s="19"/>
      <c r="M138" s="20">
        <v>285.0</v>
      </c>
      <c r="N138" s="19">
        <v>222.0</v>
      </c>
      <c r="O138" s="19">
        <v>230.0</v>
      </c>
      <c r="P138" s="20">
        <f t="shared" si="205"/>
        <v>245.6666667</v>
      </c>
      <c r="Q138" s="19">
        <f t="shared" si="206"/>
        <v>230</v>
      </c>
      <c r="R138" s="19">
        <f t="shared" si="207"/>
        <v>222</v>
      </c>
      <c r="S138" s="19">
        <f t="shared" si="208"/>
        <v>285</v>
      </c>
      <c r="T138" s="19">
        <f t="shared" si="209"/>
        <v>34.29771615</v>
      </c>
      <c r="U138" s="19">
        <f t="shared" si="210"/>
        <v>0.1396107849</v>
      </c>
      <c r="V138" s="19"/>
      <c r="W138" s="19"/>
      <c r="X138" s="20">
        <v>269.0</v>
      </c>
      <c r="Y138" s="19">
        <v>244.0</v>
      </c>
      <c r="Z138" s="19">
        <v>243.0</v>
      </c>
      <c r="AA138" s="20">
        <f t="shared" si="211"/>
        <v>252</v>
      </c>
      <c r="AB138" s="19">
        <f t="shared" si="212"/>
        <v>244</v>
      </c>
      <c r="AC138" s="19">
        <f t="shared" si="213"/>
        <v>243</v>
      </c>
      <c r="AD138" s="19">
        <f t="shared" si="214"/>
        <v>269</v>
      </c>
      <c r="AE138" s="19">
        <f t="shared" si="215"/>
        <v>14.73091986</v>
      </c>
      <c r="AF138" s="19">
        <f t="shared" si="216"/>
        <v>0.0584560312</v>
      </c>
      <c r="AG138" s="19"/>
      <c r="AH138" s="19"/>
    </row>
    <row r="139">
      <c r="A139" s="28" t="s">
        <v>134</v>
      </c>
      <c r="B139" s="18">
        <v>19.0</v>
      </c>
      <c r="C139" s="19">
        <v>66.0</v>
      </c>
      <c r="D139" s="19">
        <v>84.0</v>
      </c>
      <c r="E139" s="19">
        <v>75.0</v>
      </c>
      <c r="F139" s="20">
        <f t="shared" si="199"/>
        <v>75</v>
      </c>
      <c r="G139" s="19">
        <f t="shared" si="200"/>
        <v>75</v>
      </c>
      <c r="H139" s="19">
        <f t="shared" si="201"/>
        <v>66</v>
      </c>
      <c r="I139" s="18">
        <f t="shared" si="202"/>
        <v>84</v>
      </c>
      <c r="J139" s="19">
        <f t="shared" si="203"/>
        <v>9</v>
      </c>
      <c r="K139" s="19">
        <f t="shared" si="204"/>
        <v>0.12</v>
      </c>
      <c r="L139" s="19"/>
      <c r="M139" s="20">
        <v>88.0</v>
      </c>
      <c r="N139" s="19">
        <v>75.0</v>
      </c>
      <c r="O139" s="19">
        <v>67.0</v>
      </c>
      <c r="P139" s="20">
        <f t="shared" si="205"/>
        <v>76.66666667</v>
      </c>
      <c r="Q139" s="19">
        <f t="shared" si="206"/>
        <v>75</v>
      </c>
      <c r="R139" s="19">
        <f t="shared" si="207"/>
        <v>67</v>
      </c>
      <c r="S139" s="19">
        <f t="shared" si="208"/>
        <v>88</v>
      </c>
      <c r="T139" s="19">
        <f t="shared" si="209"/>
        <v>10.59874206</v>
      </c>
      <c r="U139" s="19">
        <f t="shared" si="210"/>
        <v>0.1382444617</v>
      </c>
      <c r="V139" s="19"/>
      <c r="W139" s="19"/>
      <c r="X139" s="20">
        <v>55.0</v>
      </c>
      <c r="Y139" s="19">
        <v>49.0</v>
      </c>
      <c r="Z139" s="19">
        <v>82.0</v>
      </c>
      <c r="AA139" s="20">
        <f t="shared" si="211"/>
        <v>62</v>
      </c>
      <c r="AB139" s="19">
        <f t="shared" si="212"/>
        <v>55</v>
      </c>
      <c r="AC139" s="19">
        <f t="shared" si="213"/>
        <v>49</v>
      </c>
      <c r="AD139" s="19">
        <f t="shared" si="214"/>
        <v>82</v>
      </c>
      <c r="AE139" s="19">
        <f t="shared" si="215"/>
        <v>17.57839583</v>
      </c>
      <c r="AF139" s="19">
        <f t="shared" si="216"/>
        <v>0.2835225134</v>
      </c>
      <c r="AG139" s="19"/>
      <c r="AH139" s="19"/>
    </row>
    <row r="140">
      <c r="A140" s="28" t="s">
        <v>135</v>
      </c>
      <c r="B140" s="18">
        <v>19.0</v>
      </c>
      <c r="C140" s="19">
        <v>2890.0</v>
      </c>
      <c r="D140" s="19">
        <v>3843.0</v>
      </c>
      <c r="E140" s="19">
        <v>3000.0</v>
      </c>
      <c r="F140" s="20">
        <f t="shared" si="199"/>
        <v>3244.333333</v>
      </c>
      <c r="G140" s="19">
        <f t="shared" si="200"/>
        <v>3000</v>
      </c>
      <c r="H140" s="19">
        <f t="shared" si="201"/>
        <v>2890</v>
      </c>
      <c r="I140" s="18">
        <f t="shared" si="202"/>
        <v>3843</v>
      </c>
      <c r="J140" s="19">
        <f t="shared" si="203"/>
        <v>521.3696705</v>
      </c>
      <c r="K140" s="19">
        <f t="shared" si="204"/>
        <v>0.1607016348</v>
      </c>
      <c r="L140" s="19"/>
      <c r="M140" s="20">
        <v>3075.0</v>
      </c>
      <c r="N140" s="19">
        <v>5581.0</v>
      </c>
      <c r="O140" s="19">
        <v>2924.0</v>
      </c>
      <c r="P140" s="20">
        <f t="shared" si="205"/>
        <v>3860</v>
      </c>
      <c r="Q140" s="19">
        <f t="shared" si="206"/>
        <v>3075</v>
      </c>
      <c r="R140" s="19">
        <f t="shared" si="207"/>
        <v>2924</v>
      </c>
      <c r="S140" s="19">
        <f t="shared" si="208"/>
        <v>5581</v>
      </c>
      <c r="T140" s="19">
        <f t="shared" si="209"/>
        <v>1492.340779</v>
      </c>
      <c r="U140" s="19">
        <f t="shared" si="210"/>
        <v>0.3866167821</v>
      </c>
      <c r="V140" s="19"/>
      <c r="W140" s="19"/>
      <c r="X140" s="20">
        <v>5893.0</v>
      </c>
      <c r="Y140" s="19">
        <v>4052.0</v>
      </c>
      <c r="Z140" s="19">
        <v>3268.0</v>
      </c>
      <c r="AA140" s="20">
        <f t="shared" si="211"/>
        <v>4404.333333</v>
      </c>
      <c r="AB140" s="19">
        <f t="shared" si="212"/>
        <v>4052</v>
      </c>
      <c r="AC140" s="19">
        <f t="shared" si="213"/>
        <v>3268</v>
      </c>
      <c r="AD140" s="19">
        <f t="shared" si="214"/>
        <v>5893</v>
      </c>
      <c r="AE140" s="19">
        <f t="shared" si="215"/>
        <v>1347.501515</v>
      </c>
      <c r="AF140" s="19">
        <f t="shared" si="216"/>
        <v>0.3059490309</v>
      </c>
      <c r="AG140" s="19"/>
      <c r="AH140" s="19"/>
    </row>
    <row r="141">
      <c r="A141" s="28" t="s">
        <v>195</v>
      </c>
      <c r="B141" s="18">
        <v>19.0</v>
      </c>
      <c r="C141" s="19">
        <v>33.115</v>
      </c>
      <c r="D141" s="19">
        <v>33.042</v>
      </c>
      <c r="E141" s="19">
        <v>25.827</v>
      </c>
      <c r="F141" s="20">
        <f t="shared" si="199"/>
        <v>30.66133333</v>
      </c>
      <c r="G141" s="19">
        <f t="shared" si="200"/>
        <v>33.042</v>
      </c>
      <c r="H141" s="19">
        <f t="shared" si="201"/>
        <v>25.827</v>
      </c>
      <c r="I141" s="18">
        <f t="shared" si="202"/>
        <v>33.115</v>
      </c>
      <c r="J141" s="19">
        <f t="shared" si="203"/>
        <v>4.186814581</v>
      </c>
      <c r="K141" s="19">
        <f t="shared" si="204"/>
        <v>0.1365503103</v>
      </c>
      <c r="L141" s="19"/>
      <c r="M141" s="20">
        <v>25.509</v>
      </c>
      <c r="N141" s="19">
        <v>36.649</v>
      </c>
      <c r="O141" s="19">
        <v>25.88</v>
      </c>
      <c r="P141" s="20">
        <f t="shared" si="205"/>
        <v>29.346</v>
      </c>
      <c r="Q141" s="19">
        <f t="shared" si="206"/>
        <v>25.88</v>
      </c>
      <c r="R141" s="19">
        <f t="shared" si="207"/>
        <v>25.509</v>
      </c>
      <c r="S141" s="19">
        <f t="shared" si="208"/>
        <v>36.649</v>
      </c>
      <c r="T141" s="19">
        <f t="shared" si="209"/>
        <v>6.327303296</v>
      </c>
      <c r="U141" s="19">
        <f t="shared" si="210"/>
        <v>0.215610417</v>
      </c>
      <c r="V141" s="19"/>
      <c r="W141" s="19"/>
      <c r="X141" s="20">
        <v>39.371</v>
      </c>
      <c r="Y141" s="19">
        <v>37.159</v>
      </c>
      <c r="Z141" s="19">
        <v>27.98</v>
      </c>
      <c r="AA141" s="20">
        <f t="shared" si="211"/>
        <v>34.83666667</v>
      </c>
      <c r="AB141" s="19">
        <f t="shared" si="212"/>
        <v>37.159</v>
      </c>
      <c r="AC141" s="19">
        <f t="shared" si="213"/>
        <v>27.98</v>
      </c>
      <c r="AD141" s="19">
        <f t="shared" si="214"/>
        <v>39.371</v>
      </c>
      <c r="AE141" s="19">
        <f t="shared" si="215"/>
        <v>6.040169231</v>
      </c>
      <c r="AF141" s="19">
        <f t="shared" si="216"/>
        <v>0.1733853956</v>
      </c>
      <c r="AG141" s="19"/>
      <c r="AH141" s="19"/>
    </row>
    <row r="142">
      <c r="A142" s="28" t="s">
        <v>196</v>
      </c>
      <c r="B142" s="18">
        <v>19.0</v>
      </c>
      <c r="C142" s="19">
        <v>70.0</v>
      </c>
      <c r="D142" s="19">
        <v>72.0</v>
      </c>
      <c r="E142" s="19">
        <v>62.0</v>
      </c>
      <c r="F142" s="20">
        <f t="shared" si="199"/>
        <v>68</v>
      </c>
      <c r="G142" s="19">
        <f t="shared" si="200"/>
        <v>70</v>
      </c>
      <c r="H142" s="19">
        <f t="shared" si="201"/>
        <v>62</v>
      </c>
      <c r="I142" s="18">
        <f t="shared" si="202"/>
        <v>72</v>
      </c>
      <c r="J142" s="19">
        <f t="shared" si="203"/>
        <v>5.291502622</v>
      </c>
      <c r="K142" s="19">
        <f t="shared" si="204"/>
        <v>0.07781621503</v>
      </c>
      <c r="L142" s="19"/>
      <c r="M142" s="20">
        <v>62.0</v>
      </c>
      <c r="N142" s="19">
        <v>74.0</v>
      </c>
      <c r="O142" s="19">
        <v>74.0</v>
      </c>
      <c r="P142" s="20">
        <f t="shared" si="205"/>
        <v>70</v>
      </c>
      <c r="Q142" s="19">
        <f t="shared" si="206"/>
        <v>74</v>
      </c>
      <c r="R142" s="19">
        <f t="shared" si="207"/>
        <v>62</v>
      </c>
      <c r="S142" s="19">
        <f t="shared" si="208"/>
        <v>74</v>
      </c>
      <c r="T142" s="19">
        <f t="shared" si="209"/>
        <v>6.92820323</v>
      </c>
      <c r="U142" s="19">
        <f t="shared" si="210"/>
        <v>0.09897433186</v>
      </c>
      <c r="V142" s="19"/>
      <c r="W142" s="19"/>
      <c r="X142" s="20">
        <v>78.0</v>
      </c>
      <c r="Y142" s="19">
        <v>76.0</v>
      </c>
      <c r="Z142" s="19">
        <v>68.0</v>
      </c>
      <c r="AA142" s="20">
        <f t="shared" si="211"/>
        <v>74</v>
      </c>
      <c r="AB142" s="19">
        <f t="shared" si="212"/>
        <v>76</v>
      </c>
      <c r="AC142" s="19">
        <f t="shared" si="213"/>
        <v>68</v>
      </c>
      <c r="AD142" s="19">
        <f t="shared" si="214"/>
        <v>78</v>
      </c>
      <c r="AE142" s="19">
        <f t="shared" si="215"/>
        <v>5.291502622</v>
      </c>
      <c r="AF142" s="19">
        <f t="shared" si="216"/>
        <v>0.07150679219</v>
      </c>
      <c r="AG142" s="19"/>
      <c r="AH142" s="19"/>
    </row>
    <row r="143">
      <c r="A143" s="29" t="s">
        <v>197</v>
      </c>
      <c r="B143" s="18">
        <v>19.0</v>
      </c>
      <c r="C143" s="19">
        <v>5.0</v>
      </c>
      <c r="D143" s="19">
        <v>6.0</v>
      </c>
      <c r="E143" s="19">
        <v>1.0</v>
      </c>
      <c r="F143" s="20">
        <f t="shared" si="199"/>
        <v>4</v>
      </c>
      <c r="G143" s="19">
        <f t="shared" si="200"/>
        <v>5</v>
      </c>
      <c r="H143" s="19">
        <f t="shared" si="201"/>
        <v>1</v>
      </c>
      <c r="I143" s="18">
        <f t="shared" si="202"/>
        <v>6</v>
      </c>
      <c r="J143" s="19">
        <f t="shared" si="203"/>
        <v>2.645751311</v>
      </c>
      <c r="K143" s="19">
        <f t="shared" si="204"/>
        <v>0.6614378278</v>
      </c>
      <c r="L143" s="19"/>
      <c r="M143" s="20">
        <v>1.0</v>
      </c>
      <c r="N143" s="19">
        <v>7.0</v>
      </c>
      <c r="O143" s="19">
        <v>7.0</v>
      </c>
      <c r="P143" s="20">
        <f t="shared" si="205"/>
        <v>5</v>
      </c>
      <c r="Q143" s="19">
        <f t="shared" si="206"/>
        <v>7</v>
      </c>
      <c r="R143" s="19">
        <f t="shared" si="207"/>
        <v>1</v>
      </c>
      <c r="S143" s="19">
        <f t="shared" si="208"/>
        <v>7</v>
      </c>
      <c r="T143" s="19">
        <f t="shared" si="209"/>
        <v>3.464101615</v>
      </c>
      <c r="U143" s="19">
        <f t="shared" si="210"/>
        <v>0.692820323</v>
      </c>
      <c r="V143" s="19"/>
      <c r="W143" s="19"/>
      <c r="X143" s="20">
        <v>9.0</v>
      </c>
      <c r="Y143" s="19">
        <v>8.0</v>
      </c>
      <c r="Z143" s="19">
        <v>4.0</v>
      </c>
      <c r="AA143" s="20">
        <f t="shared" si="211"/>
        <v>7</v>
      </c>
      <c r="AB143" s="19">
        <f t="shared" si="212"/>
        <v>8</v>
      </c>
      <c r="AC143" s="19">
        <f t="shared" si="213"/>
        <v>4</v>
      </c>
      <c r="AD143" s="19">
        <f t="shared" si="214"/>
        <v>9</v>
      </c>
      <c r="AE143" s="19">
        <f t="shared" si="215"/>
        <v>2.645751311</v>
      </c>
      <c r="AF143" s="19">
        <f t="shared" si="216"/>
        <v>0.377964473</v>
      </c>
      <c r="AG143" s="19"/>
      <c r="AH143" s="19"/>
    </row>
    <row r="144">
      <c r="A144" s="12" t="s">
        <v>198</v>
      </c>
      <c r="B144" s="18">
        <v>19.0</v>
      </c>
      <c r="C144" s="19">
        <f t="shared" ref="C144:E144" si="217">C143/C142</f>
        <v>0.07142857143</v>
      </c>
      <c r="D144" s="19">
        <f t="shared" si="217"/>
        <v>0.08333333333</v>
      </c>
      <c r="E144" s="19">
        <f t="shared" si="217"/>
        <v>0.01612903226</v>
      </c>
      <c r="F144" s="20">
        <f t="shared" si="199"/>
        <v>0.05696364567</v>
      </c>
      <c r="G144" s="19">
        <f t="shared" si="200"/>
        <v>0.07142857143</v>
      </c>
      <c r="H144" s="19">
        <f t="shared" si="201"/>
        <v>0.01612903226</v>
      </c>
      <c r="I144" s="18">
        <f t="shared" si="202"/>
        <v>0.08333333333</v>
      </c>
      <c r="J144" s="19">
        <f t="shared" si="203"/>
        <v>0.03586126153</v>
      </c>
      <c r="K144" s="19">
        <f t="shared" si="204"/>
        <v>0.6295464609</v>
      </c>
      <c r="L144" s="19"/>
      <c r="M144" s="20">
        <f t="shared" ref="M144:O144" si="218">M143/M142</f>
        <v>0.01612903226</v>
      </c>
      <c r="N144" s="19">
        <f t="shared" si="218"/>
        <v>0.09459459459</v>
      </c>
      <c r="O144" s="19">
        <f t="shared" si="218"/>
        <v>0.09459459459</v>
      </c>
      <c r="P144" s="20">
        <f t="shared" si="205"/>
        <v>0.06843940715</v>
      </c>
      <c r="Q144" s="19">
        <f t="shared" si="206"/>
        <v>0.09459459459</v>
      </c>
      <c r="R144" s="19">
        <f t="shared" si="207"/>
        <v>0.01612903226</v>
      </c>
      <c r="S144" s="19">
        <f t="shared" si="208"/>
        <v>0.09459459459</v>
      </c>
      <c r="T144" s="19">
        <f t="shared" si="209"/>
        <v>0.04530211354</v>
      </c>
      <c r="U144" s="19">
        <f t="shared" si="210"/>
        <v>0.6619302449</v>
      </c>
      <c r="V144" s="19"/>
      <c r="W144" s="19"/>
      <c r="X144" s="20">
        <f t="shared" ref="X144:Z144" si="219">X143/X142</f>
        <v>0.1153846154</v>
      </c>
      <c r="Y144" s="19">
        <f t="shared" si="219"/>
        <v>0.1052631579</v>
      </c>
      <c r="Z144" s="19">
        <f t="shared" si="219"/>
        <v>0.05882352941</v>
      </c>
      <c r="AA144" s="20">
        <f t="shared" si="211"/>
        <v>0.0931571009</v>
      </c>
      <c r="AB144" s="19">
        <f t="shared" si="212"/>
        <v>0.1052631579</v>
      </c>
      <c r="AC144" s="19">
        <f t="shared" si="213"/>
        <v>0.05882352941</v>
      </c>
      <c r="AD144" s="19">
        <f t="shared" si="214"/>
        <v>0.1153846154</v>
      </c>
      <c r="AE144" s="19">
        <f t="shared" si="215"/>
        <v>0.03016134237</v>
      </c>
      <c r="AF144" s="19">
        <f t="shared" si="216"/>
        <v>0.323768581</v>
      </c>
      <c r="AG144" s="19"/>
      <c r="AH144" s="19"/>
    </row>
    <row r="145">
      <c r="A145" s="12" t="s">
        <v>199</v>
      </c>
      <c r="B145" s="18">
        <v>19.0</v>
      </c>
      <c r="C145" s="19">
        <f t="shared" ref="C145:E145" si="220">(C142-55)/55</f>
        <v>0.2727272727</v>
      </c>
      <c r="D145" s="19">
        <f t="shared" si="220"/>
        <v>0.3090909091</v>
      </c>
      <c r="E145" s="19">
        <f t="shared" si="220"/>
        <v>0.1272727273</v>
      </c>
      <c r="F145" s="20">
        <f t="shared" si="199"/>
        <v>0.2363636364</v>
      </c>
      <c r="G145" s="19">
        <f t="shared" si="200"/>
        <v>0.2727272727</v>
      </c>
      <c r="H145" s="19">
        <f t="shared" si="201"/>
        <v>0.1272727273</v>
      </c>
      <c r="I145" s="18">
        <f t="shared" si="202"/>
        <v>0.3090909091</v>
      </c>
      <c r="J145" s="19">
        <f t="shared" si="203"/>
        <v>0.09620913858</v>
      </c>
      <c r="K145" s="19">
        <f t="shared" si="204"/>
        <v>0.4070386632</v>
      </c>
      <c r="L145" s="19"/>
      <c r="M145" s="20">
        <f t="shared" ref="M145:O145" si="221">(M142-55)/55</f>
        <v>0.1272727273</v>
      </c>
      <c r="N145" s="19">
        <f t="shared" si="221"/>
        <v>0.3454545455</v>
      </c>
      <c r="O145" s="19">
        <f t="shared" si="221"/>
        <v>0.3454545455</v>
      </c>
      <c r="P145" s="20">
        <f t="shared" si="205"/>
        <v>0.2727272727</v>
      </c>
      <c r="Q145" s="19">
        <f t="shared" si="206"/>
        <v>0.3454545455</v>
      </c>
      <c r="R145" s="19">
        <f t="shared" si="207"/>
        <v>0.1272727273</v>
      </c>
      <c r="S145" s="19">
        <f t="shared" si="208"/>
        <v>0.3454545455</v>
      </c>
      <c r="T145" s="19">
        <f t="shared" si="209"/>
        <v>0.1259673315</v>
      </c>
      <c r="U145" s="19">
        <f t="shared" si="210"/>
        <v>0.4618802154</v>
      </c>
      <c r="V145" s="19"/>
      <c r="W145" s="19"/>
      <c r="X145" s="20">
        <f t="shared" ref="X145:Z145" si="222">(X142-55)/55</f>
        <v>0.4181818182</v>
      </c>
      <c r="Y145" s="19">
        <f t="shared" si="222"/>
        <v>0.3818181818</v>
      </c>
      <c r="Z145" s="19">
        <f t="shared" si="222"/>
        <v>0.2363636364</v>
      </c>
      <c r="AA145" s="20">
        <f t="shared" si="211"/>
        <v>0.3454545455</v>
      </c>
      <c r="AB145" s="19">
        <f t="shared" si="212"/>
        <v>0.3818181818</v>
      </c>
      <c r="AC145" s="19">
        <f t="shared" si="213"/>
        <v>0.2363636364</v>
      </c>
      <c r="AD145" s="19">
        <f t="shared" si="214"/>
        <v>0.4181818182</v>
      </c>
      <c r="AE145" s="19">
        <f t="shared" si="215"/>
        <v>0.09620913858</v>
      </c>
      <c r="AF145" s="19">
        <f t="shared" si="216"/>
        <v>0.278500138</v>
      </c>
      <c r="AG145" s="19"/>
      <c r="AH145" s="19"/>
    </row>
    <row r="146">
      <c r="A146" s="12" t="s">
        <v>200</v>
      </c>
      <c r="B146" s="18">
        <v>19.0</v>
      </c>
      <c r="C146" s="19">
        <f t="shared" ref="C146:E146" si="223">(C142-C143-55)/55</f>
        <v>0.1818181818</v>
      </c>
      <c r="D146" s="19">
        <f t="shared" si="223"/>
        <v>0.2</v>
      </c>
      <c r="E146" s="19">
        <f t="shared" si="223"/>
        <v>0.1090909091</v>
      </c>
      <c r="F146" s="20">
        <f t="shared" si="199"/>
        <v>0.1636363636</v>
      </c>
      <c r="G146" s="19">
        <f t="shared" si="200"/>
        <v>0.1818181818</v>
      </c>
      <c r="H146" s="19">
        <f t="shared" si="201"/>
        <v>0.1090909091</v>
      </c>
      <c r="I146" s="18">
        <f t="shared" si="202"/>
        <v>0.2</v>
      </c>
      <c r="J146" s="19">
        <f t="shared" si="203"/>
        <v>0.04810456929</v>
      </c>
      <c r="K146" s="19">
        <f t="shared" si="204"/>
        <v>0.2939723679</v>
      </c>
      <c r="L146" s="19"/>
      <c r="M146" s="20">
        <f t="shared" ref="M146:O146" si="224">(M142-M143-55)/55</f>
        <v>0.1090909091</v>
      </c>
      <c r="N146" s="19">
        <f t="shared" si="224"/>
        <v>0.2181818182</v>
      </c>
      <c r="O146" s="19">
        <f t="shared" si="224"/>
        <v>0.2181818182</v>
      </c>
      <c r="P146" s="20">
        <f t="shared" si="205"/>
        <v>0.1818181818</v>
      </c>
      <c r="Q146" s="19">
        <f t="shared" si="206"/>
        <v>0.2181818182</v>
      </c>
      <c r="R146" s="19">
        <f t="shared" si="207"/>
        <v>0.1090909091</v>
      </c>
      <c r="S146" s="19">
        <f t="shared" si="208"/>
        <v>0.2181818182</v>
      </c>
      <c r="T146" s="19">
        <f t="shared" si="209"/>
        <v>0.06298366573</v>
      </c>
      <c r="U146" s="19">
        <f t="shared" si="210"/>
        <v>0.3464101615</v>
      </c>
      <c r="V146" s="19"/>
      <c r="W146" s="19"/>
      <c r="X146" s="20">
        <f t="shared" ref="X146:Z146" si="225">(X142-X143-55)/55</f>
        <v>0.2545454545</v>
      </c>
      <c r="Y146" s="19">
        <f t="shared" si="225"/>
        <v>0.2363636364</v>
      </c>
      <c r="Z146" s="19">
        <f t="shared" si="225"/>
        <v>0.1636363636</v>
      </c>
      <c r="AA146" s="20">
        <f t="shared" si="211"/>
        <v>0.2181818182</v>
      </c>
      <c r="AB146" s="19">
        <f t="shared" si="212"/>
        <v>0.2363636364</v>
      </c>
      <c r="AC146" s="19">
        <f t="shared" si="213"/>
        <v>0.1636363636</v>
      </c>
      <c r="AD146" s="19">
        <f t="shared" si="214"/>
        <v>0.2545454545</v>
      </c>
      <c r="AE146" s="19">
        <f t="shared" si="215"/>
        <v>0.04810456929</v>
      </c>
      <c r="AF146" s="19">
        <f t="shared" si="216"/>
        <v>0.2204792759</v>
      </c>
      <c r="AG146" s="19"/>
      <c r="AH146" s="19"/>
    </row>
    <row r="147">
      <c r="A147" s="12" t="s">
        <v>201</v>
      </c>
      <c r="B147" s="18">
        <v>19.0</v>
      </c>
      <c r="C147" s="19">
        <f t="shared" ref="C147:E147" si="226">C142/C141</f>
        <v>2.113845689</v>
      </c>
      <c r="D147" s="19">
        <f t="shared" si="226"/>
        <v>2.179044852</v>
      </c>
      <c r="E147" s="19">
        <f t="shared" si="226"/>
        <v>2.400588531</v>
      </c>
      <c r="F147" s="20">
        <f t="shared" si="199"/>
        <v>2.231159691</v>
      </c>
      <c r="G147" s="19">
        <f t="shared" si="200"/>
        <v>2.179044852</v>
      </c>
      <c r="H147" s="19">
        <f t="shared" si="201"/>
        <v>2.113845689</v>
      </c>
      <c r="I147" s="18">
        <f t="shared" si="202"/>
        <v>2.400588531</v>
      </c>
      <c r="J147" s="19">
        <f t="shared" si="203"/>
        <v>0.1503074572</v>
      </c>
      <c r="K147" s="19">
        <f t="shared" si="204"/>
        <v>0.06736741339</v>
      </c>
      <c r="L147" s="19"/>
      <c r="M147" s="20">
        <f t="shared" ref="M147:O147" si="227">M142/M141</f>
        <v>2.43051472</v>
      </c>
      <c r="N147" s="19">
        <f t="shared" si="227"/>
        <v>2.019154684</v>
      </c>
      <c r="O147" s="19">
        <f t="shared" si="227"/>
        <v>2.85935085</v>
      </c>
      <c r="P147" s="20">
        <f t="shared" si="205"/>
        <v>2.436340085</v>
      </c>
      <c r="Q147" s="19">
        <f t="shared" si="206"/>
        <v>2.43051472</v>
      </c>
      <c r="R147" s="19">
        <f t="shared" si="207"/>
        <v>2.019154684</v>
      </c>
      <c r="S147" s="19">
        <f t="shared" si="208"/>
        <v>2.85935085</v>
      </c>
      <c r="T147" s="19">
        <f t="shared" si="209"/>
        <v>0.4201283741</v>
      </c>
      <c r="U147" s="19">
        <f t="shared" si="210"/>
        <v>0.1724424175</v>
      </c>
      <c r="V147" s="19"/>
      <c r="W147" s="19"/>
      <c r="X147" s="20">
        <f t="shared" ref="X147:Z147" si="228">X142/X141</f>
        <v>1.981153641</v>
      </c>
      <c r="Y147" s="19">
        <f t="shared" si="228"/>
        <v>2.045264943</v>
      </c>
      <c r="Z147" s="19">
        <f t="shared" si="228"/>
        <v>2.430307362</v>
      </c>
      <c r="AA147" s="20">
        <f t="shared" si="211"/>
        <v>2.152241982</v>
      </c>
      <c r="AB147" s="19">
        <f t="shared" si="212"/>
        <v>2.045264943</v>
      </c>
      <c r="AC147" s="19">
        <f t="shared" si="213"/>
        <v>1.981153641</v>
      </c>
      <c r="AD147" s="19">
        <f t="shared" si="214"/>
        <v>2.430307362</v>
      </c>
      <c r="AE147" s="19">
        <f t="shared" si="215"/>
        <v>0.242935859</v>
      </c>
      <c r="AF147" s="19">
        <f t="shared" si="216"/>
        <v>0.112875718</v>
      </c>
      <c r="AG147" s="19"/>
      <c r="AH147" s="19"/>
    </row>
    <row r="148">
      <c r="A148" s="12"/>
      <c r="B148" s="18"/>
      <c r="C148" s="19"/>
      <c r="D148" s="19"/>
      <c r="E148" s="19"/>
      <c r="F148" s="20"/>
      <c r="G148" s="19"/>
      <c r="H148" s="19"/>
      <c r="I148" s="19"/>
      <c r="J148" s="19"/>
      <c r="K148" s="19"/>
      <c r="L148" s="19"/>
      <c r="M148" s="20"/>
      <c r="N148" s="19"/>
      <c r="O148" s="19"/>
      <c r="P148" s="20"/>
      <c r="Q148" s="19"/>
      <c r="R148" s="19"/>
      <c r="S148" s="19"/>
      <c r="T148" s="19"/>
      <c r="U148" s="19"/>
      <c r="V148" s="19"/>
      <c r="W148" s="19"/>
      <c r="X148" s="20"/>
      <c r="Y148" s="19"/>
      <c r="Z148" s="19"/>
      <c r="AA148" s="20"/>
      <c r="AB148" s="19"/>
      <c r="AC148" s="19"/>
      <c r="AD148" s="19"/>
      <c r="AE148" s="19"/>
      <c r="AF148" s="19"/>
      <c r="AG148" s="19"/>
      <c r="AH148" s="19"/>
    </row>
    <row r="149">
      <c r="A149" s="12"/>
      <c r="B149" s="18"/>
      <c r="C149" s="19"/>
      <c r="D149" s="19"/>
      <c r="E149" s="19"/>
      <c r="F149" s="20"/>
      <c r="G149" s="19"/>
      <c r="H149" s="19"/>
      <c r="I149" s="19"/>
      <c r="J149" s="19"/>
      <c r="K149" s="19"/>
      <c r="L149" s="19"/>
      <c r="M149" s="20"/>
      <c r="N149" s="19"/>
      <c r="O149" s="19"/>
      <c r="P149" s="20"/>
      <c r="Q149" s="19"/>
      <c r="R149" s="19"/>
      <c r="S149" s="19"/>
      <c r="T149" s="19"/>
      <c r="U149" s="19"/>
      <c r="V149" s="19"/>
      <c r="W149" s="19"/>
      <c r="X149" s="20"/>
      <c r="Y149" s="19"/>
      <c r="Z149" s="19"/>
      <c r="AA149" s="20"/>
      <c r="AB149" s="19"/>
      <c r="AC149" s="19"/>
      <c r="AD149" s="19"/>
      <c r="AE149" s="19"/>
      <c r="AF149" s="19"/>
      <c r="AG149" s="19"/>
      <c r="AH149" s="19"/>
    </row>
    <row r="150">
      <c r="A150" s="12"/>
      <c r="B150" s="18"/>
      <c r="C150" s="19"/>
      <c r="D150" s="19"/>
      <c r="E150" s="19"/>
      <c r="F150" s="20"/>
      <c r="G150" s="19"/>
      <c r="H150" s="19"/>
      <c r="I150" s="19"/>
      <c r="J150" s="19"/>
      <c r="K150" s="19"/>
      <c r="L150" s="19"/>
      <c r="M150" s="20"/>
      <c r="N150" s="19"/>
      <c r="O150" s="19"/>
      <c r="P150" s="20"/>
      <c r="Q150" s="19"/>
      <c r="R150" s="19"/>
      <c r="S150" s="19"/>
      <c r="T150" s="19"/>
      <c r="U150" s="19"/>
      <c r="V150" s="19"/>
      <c r="W150" s="19"/>
      <c r="X150" s="20"/>
      <c r="Y150" s="19"/>
      <c r="Z150" s="19"/>
      <c r="AA150" s="20"/>
      <c r="AB150" s="19"/>
      <c r="AC150" s="19"/>
      <c r="AD150" s="19"/>
      <c r="AE150" s="19"/>
      <c r="AF150" s="19"/>
      <c r="AG150" s="19"/>
      <c r="AH150" s="19"/>
    </row>
    <row r="151">
      <c r="A151" s="12" t="s">
        <v>202</v>
      </c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19"/>
      <c r="M151" s="20"/>
      <c r="N151" s="19"/>
      <c r="O151" s="19"/>
      <c r="P151" s="20"/>
      <c r="Q151" s="19"/>
      <c r="R151" s="19"/>
      <c r="S151" s="19"/>
      <c r="T151" s="19"/>
      <c r="U151" s="19"/>
      <c r="V151" s="19"/>
      <c r="W151" s="19"/>
      <c r="X151" s="20"/>
      <c r="Y151" s="19"/>
      <c r="Z151" s="19"/>
      <c r="AA151" s="20"/>
      <c r="AB151" s="19"/>
      <c r="AC151" s="19"/>
      <c r="AD151" s="19"/>
      <c r="AE151" s="19"/>
      <c r="AF151" s="19"/>
      <c r="AG151" s="19"/>
      <c r="AH151" s="19"/>
    </row>
    <row r="152">
      <c r="A152" s="28" t="s">
        <v>132</v>
      </c>
      <c r="B152" s="18">
        <v>20.0</v>
      </c>
      <c r="C152" s="19">
        <v>520.983870967742</v>
      </c>
      <c r="D152" s="19">
        <v>551.639344262295</v>
      </c>
      <c r="E152" s="19">
        <v>523.4603174603175</v>
      </c>
      <c r="F152" s="20">
        <f t="shared" ref="F152:F163" si="229">average(C152:E152)</f>
        <v>532.0278442</v>
      </c>
      <c r="G152" s="19">
        <f t="shared" ref="G152:G163" si="230">median(C152:E152)</f>
        <v>523.4603175</v>
      </c>
      <c r="H152" s="19">
        <f t="shared" ref="H152:H163" si="231">min(C152:E152)</f>
        <v>520.983871</v>
      </c>
      <c r="I152" s="18">
        <f t="shared" ref="I152:I163" si="232">max(C152:E152)</f>
        <v>551.6393443</v>
      </c>
      <c r="J152" s="19">
        <f t="shared" ref="J152:J163" si="233">stdev(C152:E152)</f>
        <v>17.02913377</v>
      </c>
      <c r="K152" s="19">
        <f t="shared" ref="K152:K163" si="234">J152/F152</f>
        <v>0.03200797468</v>
      </c>
      <c r="L152" s="19"/>
      <c r="M152" s="20">
        <v>574.7142857142857</v>
      </c>
      <c r="N152" s="19">
        <v>491.741935483871</v>
      </c>
      <c r="O152" s="19">
        <v>430.14285714285717</v>
      </c>
      <c r="P152" s="20">
        <f t="shared" ref="P152:P163" si="235">average(M152:O152)</f>
        <v>498.8663594</v>
      </c>
      <c r="Q152" s="19">
        <f t="shared" ref="Q152:Q163" si="236">median(M152:O152)</f>
        <v>491.7419355</v>
      </c>
      <c r="R152" s="19">
        <f t="shared" ref="R152:R163" si="237">min(M152:O152)</f>
        <v>430.1428571</v>
      </c>
      <c r="S152" s="19">
        <f t="shared" ref="S152:S163" si="238">max(M152:O152)</f>
        <v>574.7142857</v>
      </c>
      <c r="T152" s="19">
        <f t="shared" ref="T152:T163" si="239">STDEV(M152:O152)</f>
        <v>72.54855307</v>
      </c>
      <c r="U152" s="19">
        <f t="shared" ref="U152:U163" si="240">T152/P152</f>
        <v>0.1454268296</v>
      </c>
      <c r="V152" s="19"/>
      <c r="W152" s="19"/>
      <c r="X152" s="20">
        <v>498.2567567567568</v>
      </c>
      <c r="Y152" s="19">
        <v>523.7802197802198</v>
      </c>
      <c r="Z152" s="19">
        <v>604.8823529411765</v>
      </c>
      <c r="AA152" s="20">
        <f t="shared" ref="AA152:AA163" si="241">average(X152:Z152)</f>
        <v>542.3064432</v>
      </c>
      <c r="AB152" s="19">
        <f t="shared" ref="AB152:AB163" si="242">median(X152:Z152)</f>
        <v>523.7802198</v>
      </c>
      <c r="AC152" s="19">
        <f t="shared" ref="AC152:AC163" si="243">min(X152:Z152)</f>
        <v>498.2567568</v>
      </c>
      <c r="AD152" s="19">
        <f t="shared" ref="AD152:AD163" si="244">max(X152:Z152)</f>
        <v>604.8823529</v>
      </c>
      <c r="AE152" s="19">
        <f t="shared" ref="AE152:AE163" si="245">STDEV(X152:Z152)</f>
        <v>55.67468145</v>
      </c>
      <c r="AF152" s="19">
        <f t="shared" ref="AF152:AF163" si="246">AE152/AA152</f>
        <v>0.1026627696</v>
      </c>
      <c r="AG152" s="19"/>
      <c r="AH152" s="19"/>
    </row>
    <row r="153">
      <c r="A153" s="28" t="s">
        <v>136</v>
      </c>
      <c r="B153" s="18">
        <v>20.0</v>
      </c>
      <c r="C153" s="19">
        <v>600.6393722303714</v>
      </c>
      <c r="D153" s="19">
        <v>806.165823156892</v>
      </c>
      <c r="E153" s="19">
        <v>567.4045557197355</v>
      </c>
      <c r="F153" s="20">
        <f t="shared" si="229"/>
        <v>658.069917</v>
      </c>
      <c r="G153" s="19">
        <f t="shared" si="230"/>
        <v>600.6393722</v>
      </c>
      <c r="H153" s="19">
        <f t="shared" si="231"/>
        <v>567.4045557</v>
      </c>
      <c r="I153" s="18">
        <f t="shared" si="232"/>
        <v>806.1658232</v>
      </c>
      <c r="J153" s="19">
        <f t="shared" si="233"/>
        <v>129.3268584</v>
      </c>
      <c r="K153" s="19">
        <f t="shared" si="234"/>
        <v>0.1965244955</v>
      </c>
      <c r="L153" s="19"/>
      <c r="M153" s="20">
        <v>737.150289203077</v>
      </c>
      <c r="N153" s="19">
        <v>864.6393721005056</v>
      </c>
      <c r="O153" s="19">
        <v>431.57673623895994</v>
      </c>
      <c r="P153" s="20">
        <f t="shared" si="235"/>
        <v>677.7887992</v>
      </c>
      <c r="Q153" s="19">
        <f t="shared" si="236"/>
        <v>737.1502892</v>
      </c>
      <c r="R153" s="19">
        <f t="shared" si="237"/>
        <v>431.5767362</v>
      </c>
      <c r="S153" s="19">
        <f t="shared" si="238"/>
        <v>864.6393721</v>
      </c>
      <c r="T153" s="19">
        <f t="shared" si="239"/>
        <v>222.5503348</v>
      </c>
      <c r="U153" s="19">
        <f t="shared" si="240"/>
        <v>0.3283476137</v>
      </c>
      <c r="V153" s="19"/>
      <c r="W153" s="19"/>
      <c r="X153" s="20">
        <v>523.5454752738757</v>
      </c>
      <c r="Y153" s="19">
        <v>710.6047940889322</v>
      </c>
      <c r="Z153" s="19">
        <v>649.386749273262</v>
      </c>
      <c r="AA153" s="20">
        <f t="shared" si="241"/>
        <v>627.8456729</v>
      </c>
      <c r="AB153" s="19">
        <f t="shared" si="242"/>
        <v>649.3867493</v>
      </c>
      <c r="AC153" s="19">
        <f t="shared" si="243"/>
        <v>523.5454753</v>
      </c>
      <c r="AD153" s="19">
        <f t="shared" si="244"/>
        <v>710.6047941</v>
      </c>
      <c r="AE153" s="19">
        <f t="shared" si="245"/>
        <v>95.37195955</v>
      </c>
      <c r="AF153" s="19">
        <f t="shared" si="246"/>
        <v>0.151903507</v>
      </c>
      <c r="AG153" s="19"/>
      <c r="AH153" s="19"/>
    </row>
    <row r="154">
      <c r="A154" s="28" t="s">
        <v>133</v>
      </c>
      <c r="B154" s="18">
        <v>20.0</v>
      </c>
      <c r="C154" s="19">
        <v>261.5</v>
      </c>
      <c r="D154" s="19">
        <v>262.0</v>
      </c>
      <c r="E154" s="19">
        <v>284.0</v>
      </c>
      <c r="F154" s="20">
        <f t="shared" si="229"/>
        <v>269.1666667</v>
      </c>
      <c r="G154" s="19">
        <f t="shared" si="230"/>
        <v>262</v>
      </c>
      <c r="H154" s="19">
        <f t="shared" si="231"/>
        <v>261.5</v>
      </c>
      <c r="I154" s="18">
        <f t="shared" si="232"/>
        <v>284</v>
      </c>
      <c r="J154" s="19">
        <f t="shared" si="233"/>
        <v>12.84847591</v>
      </c>
      <c r="K154" s="19">
        <f t="shared" si="234"/>
        <v>0.04773427584</v>
      </c>
      <c r="L154" s="19"/>
      <c r="M154" s="20">
        <v>292.0</v>
      </c>
      <c r="N154" s="19">
        <v>248.5</v>
      </c>
      <c r="O154" s="19">
        <v>278.0</v>
      </c>
      <c r="P154" s="20">
        <f t="shared" si="235"/>
        <v>272.8333333</v>
      </c>
      <c r="Q154" s="19">
        <f t="shared" si="236"/>
        <v>278</v>
      </c>
      <c r="R154" s="19">
        <f t="shared" si="237"/>
        <v>248.5</v>
      </c>
      <c r="S154" s="19">
        <f t="shared" si="238"/>
        <v>292</v>
      </c>
      <c r="T154" s="19">
        <f t="shared" si="239"/>
        <v>22.2054798</v>
      </c>
      <c r="U154" s="19">
        <f t="shared" si="240"/>
        <v>0.08138844155</v>
      </c>
      <c r="V154" s="19"/>
      <c r="W154" s="19"/>
      <c r="X154" s="20">
        <v>292.5</v>
      </c>
      <c r="Y154" s="19">
        <v>291.0</v>
      </c>
      <c r="Z154" s="19">
        <v>315.0</v>
      </c>
      <c r="AA154" s="20">
        <f t="shared" si="241"/>
        <v>299.5</v>
      </c>
      <c r="AB154" s="19">
        <f t="shared" si="242"/>
        <v>292.5</v>
      </c>
      <c r="AC154" s="19">
        <f t="shared" si="243"/>
        <v>291</v>
      </c>
      <c r="AD154" s="19">
        <f t="shared" si="244"/>
        <v>315</v>
      </c>
      <c r="AE154" s="19">
        <f t="shared" si="245"/>
        <v>13.44432966</v>
      </c>
      <c r="AF154" s="19">
        <f t="shared" si="246"/>
        <v>0.04488924761</v>
      </c>
      <c r="AG154" s="19"/>
      <c r="AH154" s="19"/>
    </row>
    <row r="155">
      <c r="A155" s="28" t="s">
        <v>134</v>
      </c>
      <c r="B155" s="18">
        <v>20.0</v>
      </c>
      <c r="C155" s="19">
        <v>51.0</v>
      </c>
      <c r="D155" s="19">
        <v>61.0</v>
      </c>
      <c r="E155" s="19">
        <v>63.0</v>
      </c>
      <c r="F155" s="20">
        <f t="shared" si="229"/>
        <v>58.33333333</v>
      </c>
      <c r="G155" s="19">
        <f t="shared" si="230"/>
        <v>61</v>
      </c>
      <c r="H155" s="19">
        <f t="shared" si="231"/>
        <v>51</v>
      </c>
      <c r="I155" s="18">
        <f t="shared" si="232"/>
        <v>63</v>
      </c>
      <c r="J155" s="19">
        <f t="shared" si="233"/>
        <v>6.429100507</v>
      </c>
      <c r="K155" s="19">
        <f t="shared" si="234"/>
        <v>0.1102131516</v>
      </c>
      <c r="L155" s="19"/>
      <c r="M155" s="20">
        <v>61.0</v>
      </c>
      <c r="N155" s="19">
        <v>68.0</v>
      </c>
      <c r="O155" s="19">
        <v>55.0</v>
      </c>
      <c r="P155" s="20">
        <f t="shared" si="235"/>
        <v>61.33333333</v>
      </c>
      <c r="Q155" s="19">
        <f t="shared" si="236"/>
        <v>61</v>
      </c>
      <c r="R155" s="19">
        <f t="shared" si="237"/>
        <v>55</v>
      </c>
      <c r="S155" s="19">
        <f t="shared" si="238"/>
        <v>68</v>
      </c>
      <c r="T155" s="19">
        <f t="shared" si="239"/>
        <v>6.506407099</v>
      </c>
      <c r="U155" s="19">
        <f t="shared" si="240"/>
        <v>0.1060827244</v>
      </c>
      <c r="V155" s="19"/>
      <c r="W155" s="19"/>
      <c r="X155" s="20">
        <v>78.0</v>
      </c>
      <c r="Y155" s="19">
        <v>52.0</v>
      </c>
      <c r="Z155" s="19">
        <v>69.0</v>
      </c>
      <c r="AA155" s="20">
        <f t="shared" si="241"/>
        <v>66.33333333</v>
      </c>
      <c r="AB155" s="19">
        <f t="shared" si="242"/>
        <v>69</v>
      </c>
      <c r="AC155" s="19">
        <f t="shared" si="243"/>
        <v>52</v>
      </c>
      <c r="AD155" s="19">
        <f t="shared" si="244"/>
        <v>78</v>
      </c>
      <c r="AE155" s="19">
        <f t="shared" si="245"/>
        <v>13.20353488</v>
      </c>
      <c r="AF155" s="19">
        <f t="shared" si="246"/>
        <v>0.1990482645</v>
      </c>
      <c r="AG155" s="19"/>
      <c r="AH155" s="19"/>
    </row>
    <row r="156">
      <c r="A156" s="28" t="s">
        <v>135</v>
      </c>
      <c r="B156" s="18">
        <v>20.0</v>
      </c>
      <c r="C156" s="19">
        <v>3459.0</v>
      </c>
      <c r="D156" s="19">
        <v>5032.0</v>
      </c>
      <c r="E156" s="19">
        <v>2979.0</v>
      </c>
      <c r="F156" s="20">
        <f t="shared" si="229"/>
        <v>3823.333333</v>
      </c>
      <c r="G156" s="19">
        <f t="shared" si="230"/>
        <v>3459</v>
      </c>
      <c r="H156" s="19">
        <f t="shared" si="231"/>
        <v>2979</v>
      </c>
      <c r="I156" s="18">
        <f t="shared" si="232"/>
        <v>5032</v>
      </c>
      <c r="J156" s="19">
        <f t="shared" si="233"/>
        <v>1073.897729</v>
      </c>
      <c r="K156" s="19">
        <f t="shared" si="234"/>
        <v>0.2808799641</v>
      </c>
      <c r="L156" s="19"/>
      <c r="M156" s="20">
        <v>4209.0</v>
      </c>
      <c r="N156" s="19">
        <v>6505.0</v>
      </c>
      <c r="O156" s="19">
        <v>2079.0</v>
      </c>
      <c r="P156" s="20">
        <f t="shared" si="235"/>
        <v>4264.333333</v>
      </c>
      <c r="Q156" s="19">
        <f t="shared" si="236"/>
        <v>4209</v>
      </c>
      <c r="R156" s="19">
        <f t="shared" si="237"/>
        <v>2079</v>
      </c>
      <c r="S156" s="19">
        <f t="shared" si="238"/>
        <v>6505</v>
      </c>
      <c r="T156" s="19">
        <f t="shared" si="239"/>
        <v>2213.518767</v>
      </c>
      <c r="U156" s="19">
        <f t="shared" si="240"/>
        <v>0.5190773315</v>
      </c>
      <c r="V156" s="19"/>
      <c r="W156" s="19"/>
      <c r="X156" s="20">
        <v>3128.0</v>
      </c>
      <c r="Y156" s="19">
        <v>5755.0</v>
      </c>
      <c r="Z156" s="19">
        <v>2891.0</v>
      </c>
      <c r="AA156" s="20">
        <f t="shared" si="241"/>
        <v>3924.666667</v>
      </c>
      <c r="AB156" s="19">
        <f t="shared" si="242"/>
        <v>3128</v>
      </c>
      <c r="AC156" s="19">
        <f t="shared" si="243"/>
        <v>2891</v>
      </c>
      <c r="AD156" s="19">
        <f t="shared" si="244"/>
        <v>5755</v>
      </c>
      <c r="AE156" s="19">
        <f t="shared" si="245"/>
        <v>1589.538403</v>
      </c>
      <c r="AF156" s="19">
        <f t="shared" si="246"/>
        <v>0.4050123329</v>
      </c>
      <c r="AG156" s="19"/>
      <c r="AH156" s="19"/>
    </row>
    <row r="157">
      <c r="A157" s="28" t="s">
        <v>195</v>
      </c>
      <c r="B157" s="18">
        <v>20.0</v>
      </c>
      <c r="C157" s="19">
        <v>32.301</v>
      </c>
      <c r="D157" s="19">
        <v>33.65</v>
      </c>
      <c r="E157" s="19">
        <v>32.978</v>
      </c>
      <c r="F157" s="20">
        <f t="shared" si="229"/>
        <v>32.97633333</v>
      </c>
      <c r="G157" s="19">
        <f t="shared" si="230"/>
        <v>32.978</v>
      </c>
      <c r="H157" s="19">
        <f t="shared" si="231"/>
        <v>32.301</v>
      </c>
      <c r="I157" s="18">
        <f t="shared" si="232"/>
        <v>33.65</v>
      </c>
      <c r="J157" s="19">
        <f t="shared" si="233"/>
        <v>0.6745015444</v>
      </c>
      <c r="K157" s="19">
        <f t="shared" si="234"/>
        <v>0.02045410985</v>
      </c>
      <c r="L157" s="19"/>
      <c r="M157" s="20">
        <v>44.253</v>
      </c>
      <c r="N157" s="19">
        <v>30.488</v>
      </c>
      <c r="O157" s="19">
        <v>27.099</v>
      </c>
      <c r="P157" s="20">
        <f t="shared" si="235"/>
        <v>33.94666667</v>
      </c>
      <c r="Q157" s="19">
        <f t="shared" si="236"/>
        <v>30.488</v>
      </c>
      <c r="R157" s="19">
        <f t="shared" si="237"/>
        <v>27.099</v>
      </c>
      <c r="S157" s="19">
        <f t="shared" si="238"/>
        <v>44.253</v>
      </c>
      <c r="T157" s="19">
        <f t="shared" si="239"/>
        <v>9.084971675</v>
      </c>
      <c r="U157" s="19">
        <f t="shared" si="240"/>
        <v>0.267624853</v>
      </c>
      <c r="V157" s="19"/>
      <c r="W157" s="19"/>
      <c r="X157" s="20">
        <v>36.871</v>
      </c>
      <c r="Y157" s="19">
        <v>47.664</v>
      </c>
      <c r="Z157" s="19">
        <v>41.132</v>
      </c>
      <c r="AA157" s="20">
        <f t="shared" si="241"/>
        <v>41.889</v>
      </c>
      <c r="AB157" s="19">
        <f t="shared" si="242"/>
        <v>41.132</v>
      </c>
      <c r="AC157" s="19">
        <f t="shared" si="243"/>
        <v>36.871</v>
      </c>
      <c r="AD157" s="19">
        <f t="shared" si="244"/>
        <v>47.664</v>
      </c>
      <c r="AE157" s="19">
        <f t="shared" si="245"/>
        <v>5.436175034</v>
      </c>
      <c r="AF157" s="19">
        <f t="shared" si="246"/>
        <v>0.1297757176</v>
      </c>
      <c r="AG157" s="19"/>
      <c r="AH157" s="19"/>
    </row>
    <row r="158">
      <c r="A158" s="28" t="s">
        <v>196</v>
      </c>
      <c r="B158" s="18">
        <v>20.0</v>
      </c>
      <c r="C158" s="19">
        <v>63.0</v>
      </c>
      <c r="D158" s="19">
        <v>62.0</v>
      </c>
      <c r="E158" s="19">
        <v>64.0</v>
      </c>
      <c r="F158" s="20">
        <f t="shared" si="229"/>
        <v>63</v>
      </c>
      <c r="G158" s="19">
        <f t="shared" si="230"/>
        <v>63</v>
      </c>
      <c r="H158" s="19">
        <f t="shared" si="231"/>
        <v>62</v>
      </c>
      <c r="I158" s="18">
        <f t="shared" si="232"/>
        <v>64</v>
      </c>
      <c r="J158" s="19">
        <f t="shared" si="233"/>
        <v>1</v>
      </c>
      <c r="K158" s="19">
        <f t="shared" si="234"/>
        <v>0.01587301587</v>
      </c>
      <c r="L158" s="19"/>
      <c r="M158" s="20">
        <v>78.0</v>
      </c>
      <c r="N158" s="19">
        <v>63.0</v>
      </c>
      <c r="O158" s="19">
        <v>64.0</v>
      </c>
      <c r="P158" s="20">
        <f t="shared" si="235"/>
        <v>68.33333333</v>
      </c>
      <c r="Q158" s="19">
        <f t="shared" si="236"/>
        <v>64</v>
      </c>
      <c r="R158" s="19">
        <f t="shared" si="237"/>
        <v>63</v>
      </c>
      <c r="S158" s="19">
        <f t="shared" si="238"/>
        <v>78</v>
      </c>
      <c r="T158" s="19">
        <f t="shared" si="239"/>
        <v>8.386497084</v>
      </c>
      <c r="U158" s="19">
        <f t="shared" si="240"/>
        <v>0.1227292256</v>
      </c>
      <c r="V158" s="19"/>
      <c r="W158" s="19"/>
      <c r="X158" s="20">
        <v>75.0</v>
      </c>
      <c r="Y158" s="19">
        <v>92.0</v>
      </c>
      <c r="Z158" s="19">
        <v>69.0</v>
      </c>
      <c r="AA158" s="20">
        <f t="shared" si="241"/>
        <v>78.66666667</v>
      </c>
      <c r="AB158" s="19">
        <f t="shared" si="242"/>
        <v>75</v>
      </c>
      <c r="AC158" s="19">
        <f t="shared" si="243"/>
        <v>69</v>
      </c>
      <c r="AD158" s="19">
        <f t="shared" si="244"/>
        <v>92</v>
      </c>
      <c r="AE158" s="19">
        <f t="shared" si="245"/>
        <v>11.93035345</v>
      </c>
      <c r="AF158" s="19">
        <f t="shared" si="246"/>
        <v>0.1516570353</v>
      </c>
      <c r="AG158" s="19"/>
      <c r="AH158" s="19"/>
    </row>
    <row r="159">
      <c r="A159" s="29" t="s">
        <v>197</v>
      </c>
      <c r="B159" s="18">
        <v>20.0</v>
      </c>
      <c r="C159" s="26">
        <v>3.0</v>
      </c>
      <c r="D159" s="19">
        <v>1.0</v>
      </c>
      <c r="E159" s="19">
        <v>2.0</v>
      </c>
      <c r="F159" s="20">
        <f t="shared" si="229"/>
        <v>2</v>
      </c>
      <c r="G159" s="19">
        <f t="shared" si="230"/>
        <v>2</v>
      </c>
      <c r="H159" s="19">
        <f t="shared" si="231"/>
        <v>1</v>
      </c>
      <c r="I159" s="18">
        <f t="shared" si="232"/>
        <v>3</v>
      </c>
      <c r="J159" s="19">
        <f t="shared" si="233"/>
        <v>1</v>
      </c>
      <c r="K159" s="19">
        <f t="shared" si="234"/>
        <v>0.5</v>
      </c>
      <c r="L159" s="19"/>
      <c r="M159" s="20">
        <v>9.0</v>
      </c>
      <c r="N159" s="26">
        <v>2.0</v>
      </c>
      <c r="O159" s="19">
        <v>2.0</v>
      </c>
      <c r="P159" s="20">
        <f t="shared" si="235"/>
        <v>4.333333333</v>
      </c>
      <c r="Q159" s="19">
        <f t="shared" si="236"/>
        <v>2</v>
      </c>
      <c r="R159" s="19">
        <f t="shared" si="237"/>
        <v>2</v>
      </c>
      <c r="S159" s="19">
        <f t="shared" si="238"/>
        <v>9</v>
      </c>
      <c r="T159" s="19">
        <f t="shared" si="239"/>
        <v>4.041451884</v>
      </c>
      <c r="U159" s="19">
        <f t="shared" si="240"/>
        <v>0.9326427425</v>
      </c>
      <c r="V159" s="19"/>
      <c r="W159" s="19"/>
      <c r="X159" s="25">
        <v>6.0</v>
      </c>
      <c r="Y159" s="19">
        <v>16.0</v>
      </c>
      <c r="Z159" s="26">
        <v>5.0</v>
      </c>
      <c r="AA159" s="20">
        <f t="shared" si="241"/>
        <v>9</v>
      </c>
      <c r="AB159" s="19">
        <f t="shared" si="242"/>
        <v>6</v>
      </c>
      <c r="AC159" s="19">
        <f t="shared" si="243"/>
        <v>5</v>
      </c>
      <c r="AD159" s="19">
        <f t="shared" si="244"/>
        <v>16</v>
      </c>
      <c r="AE159" s="19">
        <f t="shared" si="245"/>
        <v>6.08276253</v>
      </c>
      <c r="AF159" s="19">
        <f t="shared" si="246"/>
        <v>0.6758625034</v>
      </c>
      <c r="AG159" s="19"/>
      <c r="AH159" s="19"/>
    </row>
    <row r="160">
      <c r="A160" s="12" t="s">
        <v>198</v>
      </c>
      <c r="B160" s="18">
        <v>20.0</v>
      </c>
      <c r="C160" s="19">
        <f t="shared" ref="C160:E160" si="247">C159/C158</f>
        <v>0.04761904762</v>
      </c>
      <c r="D160" s="19">
        <f t="shared" si="247"/>
        <v>0.01612903226</v>
      </c>
      <c r="E160" s="19">
        <f t="shared" si="247"/>
        <v>0.03125</v>
      </c>
      <c r="F160" s="20">
        <f t="shared" si="229"/>
        <v>0.03166602663</v>
      </c>
      <c r="G160" s="19">
        <f t="shared" si="230"/>
        <v>0.03125</v>
      </c>
      <c r="H160" s="19">
        <f t="shared" si="231"/>
        <v>0.01612903226</v>
      </c>
      <c r="I160" s="18">
        <f t="shared" si="232"/>
        <v>0.04761904762</v>
      </c>
      <c r="J160" s="19">
        <f t="shared" si="233"/>
        <v>0.01574912936</v>
      </c>
      <c r="K160" s="19">
        <f t="shared" si="234"/>
        <v>0.4973509794</v>
      </c>
      <c r="L160" s="19"/>
      <c r="M160" s="20">
        <f t="shared" ref="M160:O160" si="248">M159/M158</f>
        <v>0.1153846154</v>
      </c>
      <c r="N160" s="19">
        <f t="shared" si="248"/>
        <v>0.03174603175</v>
      </c>
      <c r="O160" s="19">
        <f t="shared" si="248"/>
        <v>0.03125</v>
      </c>
      <c r="P160" s="20">
        <f t="shared" si="235"/>
        <v>0.05946021571</v>
      </c>
      <c r="Q160" s="19">
        <f t="shared" si="236"/>
        <v>0.03174603175</v>
      </c>
      <c r="R160" s="19">
        <f t="shared" si="237"/>
        <v>0.03125</v>
      </c>
      <c r="S160" s="19">
        <f t="shared" si="238"/>
        <v>0.1153846154</v>
      </c>
      <c r="T160" s="19">
        <f t="shared" si="239"/>
        <v>0.04843258584</v>
      </c>
      <c r="U160" s="19">
        <f t="shared" si="240"/>
        <v>0.8145376747</v>
      </c>
      <c r="V160" s="19"/>
      <c r="W160" s="19"/>
      <c r="X160" s="20">
        <f t="shared" ref="X160:Z160" si="249">X159/X158</f>
        <v>0.08</v>
      </c>
      <c r="Y160" s="19">
        <f t="shared" si="249"/>
        <v>0.1739130435</v>
      </c>
      <c r="Z160" s="19">
        <f t="shared" si="249"/>
        <v>0.07246376812</v>
      </c>
      <c r="AA160" s="20">
        <f t="shared" si="241"/>
        <v>0.1087922705</v>
      </c>
      <c r="AB160" s="19">
        <f t="shared" si="242"/>
        <v>0.08</v>
      </c>
      <c r="AC160" s="19">
        <f t="shared" si="243"/>
        <v>0.07246376812</v>
      </c>
      <c r="AD160" s="19">
        <f t="shared" si="244"/>
        <v>0.1739130435</v>
      </c>
      <c r="AE160" s="19">
        <f t="shared" si="245"/>
        <v>0.05652198687</v>
      </c>
      <c r="AF160" s="19">
        <f t="shared" si="246"/>
        <v>0.5195404655</v>
      </c>
      <c r="AG160" s="19"/>
      <c r="AH160" s="19"/>
    </row>
    <row r="161">
      <c r="A161" s="12" t="s">
        <v>199</v>
      </c>
      <c r="B161" s="18">
        <v>20.0</v>
      </c>
      <c r="C161" s="19">
        <f t="shared" ref="C161:E161" si="250">(C158-55)/55</f>
        <v>0.1454545455</v>
      </c>
      <c r="D161" s="19">
        <f t="shared" si="250"/>
        <v>0.1272727273</v>
      </c>
      <c r="E161" s="19">
        <f t="shared" si="250"/>
        <v>0.1636363636</v>
      </c>
      <c r="F161" s="20">
        <f t="shared" si="229"/>
        <v>0.1454545455</v>
      </c>
      <c r="G161" s="19">
        <f t="shared" si="230"/>
        <v>0.1454545455</v>
      </c>
      <c r="H161" s="19">
        <f t="shared" si="231"/>
        <v>0.1272727273</v>
      </c>
      <c r="I161" s="18">
        <f t="shared" si="232"/>
        <v>0.1636363636</v>
      </c>
      <c r="J161" s="19">
        <f t="shared" si="233"/>
        <v>0.01818181818</v>
      </c>
      <c r="K161" s="19">
        <f t="shared" si="234"/>
        <v>0.125</v>
      </c>
      <c r="L161" s="19"/>
      <c r="M161" s="20">
        <f t="shared" ref="M161:O161" si="251">(M158-55)/55</f>
        <v>0.4181818182</v>
      </c>
      <c r="N161" s="19">
        <f t="shared" si="251"/>
        <v>0.1454545455</v>
      </c>
      <c r="O161" s="19">
        <f t="shared" si="251"/>
        <v>0.1636363636</v>
      </c>
      <c r="P161" s="20">
        <f t="shared" si="235"/>
        <v>0.2424242424</v>
      </c>
      <c r="Q161" s="19">
        <f t="shared" si="236"/>
        <v>0.1636363636</v>
      </c>
      <c r="R161" s="19">
        <f t="shared" si="237"/>
        <v>0.1454545455</v>
      </c>
      <c r="S161" s="19">
        <f t="shared" si="238"/>
        <v>0.4181818182</v>
      </c>
      <c r="T161" s="19">
        <f t="shared" si="239"/>
        <v>0.1524817652</v>
      </c>
      <c r="U161" s="19">
        <f t="shared" si="240"/>
        <v>0.6289872813</v>
      </c>
      <c r="V161" s="19"/>
      <c r="W161" s="19"/>
      <c r="X161" s="20">
        <f t="shared" ref="X161:Z161" si="252">(X158-55)/55</f>
        <v>0.3636363636</v>
      </c>
      <c r="Y161" s="19">
        <f t="shared" si="252"/>
        <v>0.6727272727</v>
      </c>
      <c r="Z161" s="19">
        <f t="shared" si="252"/>
        <v>0.2545454545</v>
      </c>
      <c r="AA161" s="20">
        <f t="shared" si="241"/>
        <v>0.4303030303</v>
      </c>
      <c r="AB161" s="19">
        <f t="shared" si="242"/>
        <v>0.3636363636</v>
      </c>
      <c r="AC161" s="19">
        <f t="shared" si="243"/>
        <v>0.2545454545</v>
      </c>
      <c r="AD161" s="19">
        <f t="shared" si="244"/>
        <v>0.6727272727</v>
      </c>
      <c r="AE161" s="19">
        <f t="shared" si="245"/>
        <v>0.2169155172</v>
      </c>
      <c r="AF161" s="19">
        <f t="shared" si="246"/>
        <v>0.5040994414</v>
      </c>
      <c r="AG161" s="19"/>
      <c r="AH161" s="19"/>
    </row>
    <row r="162">
      <c r="A162" s="12" t="s">
        <v>200</v>
      </c>
      <c r="B162" s="18">
        <v>20.0</v>
      </c>
      <c r="C162" s="19">
        <f t="shared" ref="C162:E162" si="253">(C158-C159-55)/55</f>
        <v>0.09090909091</v>
      </c>
      <c r="D162" s="19">
        <f t="shared" si="253"/>
        <v>0.1090909091</v>
      </c>
      <c r="E162" s="19">
        <f t="shared" si="253"/>
        <v>0.1272727273</v>
      </c>
      <c r="F162" s="20">
        <f t="shared" si="229"/>
        <v>0.1090909091</v>
      </c>
      <c r="G162" s="19">
        <f t="shared" si="230"/>
        <v>0.1090909091</v>
      </c>
      <c r="H162" s="19">
        <f t="shared" si="231"/>
        <v>0.09090909091</v>
      </c>
      <c r="I162" s="18">
        <f t="shared" si="232"/>
        <v>0.1272727273</v>
      </c>
      <c r="J162" s="19">
        <f t="shared" si="233"/>
        <v>0.01818181818</v>
      </c>
      <c r="K162" s="19">
        <f t="shared" si="234"/>
        <v>0.1666666667</v>
      </c>
      <c r="L162" s="19"/>
      <c r="M162" s="20">
        <f t="shared" ref="M162:O162" si="254">(M158-M159-55)/55</f>
        <v>0.2545454545</v>
      </c>
      <c r="N162" s="19">
        <f t="shared" si="254"/>
        <v>0.1090909091</v>
      </c>
      <c r="O162" s="19">
        <f t="shared" si="254"/>
        <v>0.1272727273</v>
      </c>
      <c r="P162" s="20">
        <f t="shared" si="235"/>
        <v>0.1636363636</v>
      </c>
      <c r="Q162" s="19">
        <f t="shared" si="236"/>
        <v>0.1272727273</v>
      </c>
      <c r="R162" s="19">
        <f t="shared" si="237"/>
        <v>0.1090909091</v>
      </c>
      <c r="S162" s="19">
        <f t="shared" si="238"/>
        <v>0.2545454545</v>
      </c>
      <c r="T162" s="19">
        <f t="shared" si="239"/>
        <v>0.07925270806</v>
      </c>
      <c r="U162" s="19">
        <f t="shared" si="240"/>
        <v>0.4843221048</v>
      </c>
      <c r="V162" s="19"/>
      <c r="W162" s="19"/>
      <c r="X162" s="20">
        <f t="shared" ref="X162:Z162" si="255">(X158-X159-55)/55</f>
        <v>0.2545454545</v>
      </c>
      <c r="Y162" s="19">
        <f t="shared" si="255"/>
        <v>0.3818181818</v>
      </c>
      <c r="Z162" s="19">
        <f t="shared" si="255"/>
        <v>0.1636363636</v>
      </c>
      <c r="AA162" s="20">
        <f t="shared" si="241"/>
        <v>0.2666666667</v>
      </c>
      <c r="AB162" s="19">
        <f t="shared" si="242"/>
        <v>0.2545454545</v>
      </c>
      <c r="AC162" s="19">
        <f t="shared" si="243"/>
        <v>0.1636363636</v>
      </c>
      <c r="AD162" s="19">
        <f t="shared" si="244"/>
        <v>0.3818181818</v>
      </c>
      <c r="AE162" s="19">
        <f t="shared" si="245"/>
        <v>0.1095947959</v>
      </c>
      <c r="AF162" s="19">
        <f t="shared" si="246"/>
        <v>0.4109804845</v>
      </c>
      <c r="AG162" s="19"/>
      <c r="AH162" s="19"/>
    </row>
    <row r="163">
      <c r="A163" s="12" t="s">
        <v>201</v>
      </c>
      <c r="B163" s="18">
        <v>20.0</v>
      </c>
      <c r="C163" s="19">
        <f t="shared" ref="C163:E163" si="256">C158/C157</f>
        <v>1.950404012</v>
      </c>
      <c r="D163" s="19">
        <f t="shared" si="256"/>
        <v>1.842496285</v>
      </c>
      <c r="E163" s="19">
        <f t="shared" si="256"/>
        <v>1.940687731</v>
      </c>
      <c r="F163" s="20">
        <f t="shared" si="229"/>
        <v>1.91119601</v>
      </c>
      <c r="G163" s="19">
        <f t="shared" si="230"/>
        <v>1.940687731</v>
      </c>
      <c r="H163" s="19">
        <f t="shared" si="231"/>
        <v>1.842496285</v>
      </c>
      <c r="I163" s="18">
        <f t="shared" si="232"/>
        <v>1.950404012</v>
      </c>
      <c r="J163" s="19">
        <f t="shared" si="233"/>
        <v>0.05969372344</v>
      </c>
      <c r="K163" s="19">
        <f t="shared" si="234"/>
        <v>0.03123370033</v>
      </c>
      <c r="L163" s="19"/>
      <c r="M163" s="20">
        <f t="shared" ref="M163:O163" si="257">M158/M157</f>
        <v>1.762592367</v>
      </c>
      <c r="N163" s="19">
        <f t="shared" si="257"/>
        <v>2.066386775</v>
      </c>
      <c r="O163" s="19">
        <f t="shared" si="257"/>
        <v>2.361710764</v>
      </c>
      <c r="P163" s="20">
        <f t="shared" si="235"/>
        <v>2.063563302</v>
      </c>
      <c r="Q163" s="19">
        <f t="shared" si="236"/>
        <v>2.066386775</v>
      </c>
      <c r="R163" s="19">
        <f t="shared" si="237"/>
        <v>1.762592367</v>
      </c>
      <c r="S163" s="19">
        <f t="shared" si="238"/>
        <v>2.361710764</v>
      </c>
      <c r="T163" s="19">
        <f t="shared" si="239"/>
        <v>0.2995691783</v>
      </c>
      <c r="U163" s="19">
        <f t="shared" si="240"/>
        <v>0.1451708208</v>
      </c>
      <c r="V163" s="19"/>
      <c r="W163" s="19"/>
      <c r="X163" s="20">
        <f t="shared" ref="X163:Z163" si="258">X158/X157</f>
        <v>2.034118955</v>
      </c>
      <c r="Y163" s="19">
        <f t="shared" si="258"/>
        <v>1.930177912</v>
      </c>
      <c r="Z163" s="19">
        <f t="shared" si="258"/>
        <v>1.677526014</v>
      </c>
      <c r="AA163" s="20">
        <f t="shared" si="241"/>
        <v>1.880607627</v>
      </c>
      <c r="AB163" s="19">
        <f t="shared" si="242"/>
        <v>1.930177912</v>
      </c>
      <c r="AC163" s="19">
        <f t="shared" si="243"/>
        <v>1.677526014</v>
      </c>
      <c r="AD163" s="19">
        <f t="shared" si="244"/>
        <v>2.034118955</v>
      </c>
      <c r="AE163" s="19">
        <f t="shared" si="245"/>
        <v>0.1833917701</v>
      </c>
      <c r="AF163" s="19">
        <f t="shared" si="246"/>
        <v>0.09751729572</v>
      </c>
      <c r="AG163" s="19"/>
      <c r="AH163" s="19"/>
    </row>
    <row r="164">
      <c r="A164" s="12"/>
      <c r="B164" s="18"/>
      <c r="C164" s="19"/>
      <c r="D164" s="19"/>
      <c r="E164" s="19"/>
      <c r="F164" s="20"/>
      <c r="G164" s="19"/>
      <c r="H164" s="19"/>
      <c r="I164" s="19"/>
      <c r="J164" s="19"/>
      <c r="K164" s="19"/>
      <c r="L164" s="19"/>
      <c r="M164" s="20"/>
      <c r="N164" s="19"/>
      <c r="O164" s="19"/>
      <c r="P164" s="20"/>
      <c r="Q164" s="19"/>
      <c r="R164" s="19"/>
      <c r="S164" s="19"/>
      <c r="T164" s="19"/>
      <c r="U164" s="19"/>
      <c r="V164" s="19"/>
      <c r="W164" s="19"/>
      <c r="X164" s="20"/>
      <c r="Y164" s="19"/>
      <c r="Z164" s="19"/>
      <c r="AA164" s="20"/>
      <c r="AB164" s="19"/>
      <c r="AC164" s="19"/>
      <c r="AD164" s="19"/>
      <c r="AE164" s="19"/>
      <c r="AF164" s="19"/>
      <c r="AG164" s="19"/>
      <c r="AH164" s="19"/>
    </row>
    <row r="165">
      <c r="A165" s="12"/>
      <c r="B165" s="18"/>
      <c r="C165" s="19"/>
      <c r="D165" s="19"/>
      <c r="E165" s="19"/>
      <c r="F165" s="20"/>
      <c r="G165" s="19"/>
      <c r="H165" s="19"/>
      <c r="I165" s="19"/>
      <c r="J165" s="19"/>
      <c r="K165" s="19"/>
      <c r="L165" s="19"/>
      <c r="M165" s="20"/>
      <c r="N165" s="19"/>
      <c r="O165" s="19"/>
      <c r="P165" s="20"/>
      <c r="Q165" s="19"/>
      <c r="R165" s="19"/>
      <c r="S165" s="19"/>
      <c r="T165" s="19"/>
      <c r="U165" s="19"/>
      <c r="V165" s="19"/>
      <c r="W165" s="19"/>
      <c r="X165" s="20"/>
      <c r="Y165" s="19"/>
      <c r="Z165" s="19"/>
      <c r="AA165" s="20"/>
      <c r="AB165" s="19"/>
      <c r="AC165" s="19"/>
      <c r="AD165" s="19"/>
      <c r="AE165" s="19"/>
      <c r="AF165" s="19"/>
      <c r="AG165" s="19"/>
      <c r="AH165" s="19"/>
    </row>
    <row r="166">
      <c r="A166" s="12"/>
      <c r="B166" s="18"/>
      <c r="C166" s="19"/>
      <c r="D166" s="19"/>
      <c r="E166" s="19"/>
      <c r="F166" s="20"/>
      <c r="G166" s="19"/>
      <c r="H166" s="19"/>
      <c r="I166" s="19"/>
      <c r="J166" s="19"/>
      <c r="K166" s="19"/>
      <c r="L166" s="19"/>
      <c r="M166" s="20"/>
      <c r="N166" s="19"/>
      <c r="O166" s="19"/>
      <c r="P166" s="20"/>
      <c r="Q166" s="19"/>
      <c r="R166" s="19"/>
      <c r="S166" s="19"/>
      <c r="T166" s="19"/>
      <c r="U166" s="19"/>
      <c r="V166" s="19"/>
      <c r="W166" s="19"/>
      <c r="X166" s="20"/>
      <c r="Y166" s="19"/>
      <c r="Z166" s="19"/>
      <c r="AA166" s="20"/>
      <c r="AB166" s="19"/>
      <c r="AC166" s="19"/>
      <c r="AD166" s="19"/>
      <c r="AE166" s="19"/>
      <c r="AF166" s="19"/>
      <c r="AG166" s="19"/>
      <c r="AH166" s="19"/>
    </row>
    <row r="167">
      <c r="A167" s="12" t="s">
        <v>202</v>
      </c>
      <c r="B167" s="19"/>
      <c r="C167" s="19"/>
      <c r="D167" s="19"/>
      <c r="E167" s="19"/>
      <c r="F167" s="20"/>
      <c r="G167" s="19"/>
      <c r="H167" s="19"/>
      <c r="I167" s="19"/>
      <c r="J167" s="19"/>
      <c r="K167" s="19"/>
      <c r="L167" s="19"/>
      <c r="M167" s="20"/>
      <c r="N167" s="19"/>
      <c r="O167" s="19"/>
      <c r="P167" s="20"/>
      <c r="Q167" s="19"/>
      <c r="R167" s="19"/>
      <c r="S167" s="19"/>
      <c r="T167" s="19"/>
      <c r="U167" s="19"/>
      <c r="V167" s="19"/>
      <c r="W167" s="19"/>
      <c r="X167" s="20"/>
      <c r="Y167" s="19"/>
      <c r="Z167" s="19"/>
      <c r="AA167" s="20"/>
      <c r="AB167" s="19"/>
      <c r="AC167" s="19"/>
      <c r="AD167" s="19"/>
      <c r="AE167" s="19"/>
      <c r="AF167" s="19"/>
      <c r="AG167" s="19"/>
      <c r="AH167" s="19"/>
    </row>
    <row r="168">
      <c r="A168" s="28" t="s">
        <v>132</v>
      </c>
      <c r="B168" s="18">
        <v>21.0</v>
      </c>
      <c r="C168" s="19">
        <v>461.1123595505618</v>
      </c>
      <c r="D168" s="19">
        <v>366.949494949495</v>
      </c>
      <c r="E168" s="19">
        <v>542.7692307692307</v>
      </c>
      <c r="F168" s="20">
        <f t="shared" ref="F168:F179" si="259">average(C168:E168)</f>
        <v>456.9436951</v>
      </c>
      <c r="G168" s="19">
        <f t="shared" ref="G168:G179" si="260">median(C168:E168)</f>
        <v>461.1123596</v>
      </c>
      <c r="H168" s="19">
        <f t="shared" ref="H168:H179" si="261">min(C168:E168)</f>
        <v>366.9494949</v>
      </c>
      <c r="I168" s="18">
        <f t="shared" ref="I168:I179" si="262">max(C168:E168)</f>
        <v>542.7692308</v>
      </c>
      <c r="J168" s="19">
        <f t="shared" ref="J168:J179" si="263">stdev(C168:E168)</f>
        <v>87.98396558</v>
      </c>
      <c r="K168" s="19">
        <f t="shared" ref="K168:K179" si="264">J168/F168</f>
        <v>0.1925488119</v>
      </c>
      <c r="L168" s="19"/>
      <c r="M168" s="20">
        <v>440.1470588235294</v>
      </c>
      <c r="N168" s="19">
        <v>502.4237288135593</v>
      </c>
      <c r="O168" s="19">
        <v>433.7654320987654</v>
      </c>
      <c r="P168" s="20">
        <f t="shared" ref="P168:P179" si="265">average(M168:O168)</f>
        <v>458.7787399</v>
      </c>
      <c r="Q168" s="19">
        <f t="shared" ref="Q168:Q179" si="266">median(M168:O168)</f>
        <v>440.1470588</v>
      </c>
      <c r="R168" s="19">
        <f t="shared" ref="R168:R179" si="267">min(M168:O168)</f>
        <v>433.7654321</v>
      </c>
      <c r="S168" s="19">
        <f t="shared" ref="S168:S179" si="268">max(M168:O168)</f>
        <v>502.4237288</v>
      </c>
      <c r="T168" s="19">
        <f t="shared" ref="T168:T179" si="269">STDEV(M168:O168)</f>
        <v>37.93211149</v>
      </c>
      <c r="U168" s="19">
        <f t="shared" ref="U168:U179" si="270">T168/P168</f>
        <v>0.08268062181</v>
      </c>
      <c r="V168" s="19"/>
      <c r="W168" s="19"/>
      <c r="X168" s="20">
        <v>493.7536231884058</v>
      </c>
      <c r="Y168" s="19">
        <v>458.875</v>
      </c>
      <c r="Z168" s="19">
        <v>489.58620689655174</v>
      </c>
      <c r="AA168" s="20">
        <f t="shared" ref="AA168:AA179" si="271">average(X168:Z168)</f>
        <v>480.7382767</v>
      </c>
      <c r="AB168" s="19">
        <f t="shared" ref="AB168:AB179" si="272">median(X168:Z168)</f>
        <v>489.5862069</v>
      </c>
      <c r="AC168" s="19">
        <f t="shared" ref="AC168:AC179" si="273">min(X168:Z168)</f>
        <v>458.875</v>
      </c>
      <c r="AD168" s="19">
        <f t="shared" ref="AD168:AD179" si="274">max(X168:Z168)</f>
        <v>493.7536232</v>
      </c>
      <c r="AE168" s="19">
        <f t="shared" ref="AE168:AE179" si="275">STDEV(X168:Z168)</f>
        <v>19.04846426</v>
      </c>
      <c r="AF168" s="19">
        <f t="shared" ref="AF168:AF179" si="276">AE168/AA168</f>
        <v>0.03962335678</v>
      </c>
      <c r="AG168" s="19"/>
      <c r="AH168" s="19"/>
    </row>
    <row r="169">
      <c r="A169" s="28" t="s">
        <v>136</v>
      </c>
      <c r="B169" s="18">
        <v>21.0</v>
      </c>
      <c r="C169" s="19">
        <v>643.7222798657085</v>
      </c>
      <c r="D169" s="19">
        <v>455.83682574900195</v>
      </c>
      <c r="E169" s="19">
        <v>888.0636549755098</v>
      </c>
      <c r="F169" s="20">
        <f t="shared" si="259"/>
        <v>662.5409202</v>
      </c>
      <c r="G169" s="19">
        <f t="shared" si="260"/>
        <v>643.7222799</v>
      </c>
      <c r="H169" s="19">
        <f t="shared" si="261"/>
        <v>455.8368257</v>
      </c>
      <c r="I169" s="18">
        <f t="shared" si="262"/>
        <v>888.063655</v>
      </c>
      <c r="J169" s="19">
        <f t="shared" si="263"/>
        <v>216.7270493</v>
      </c>
      <c r="K169" s="19">
        <f t="shared" si="264"/>
        <v>0.327114964</v>
      </c>
      <c r="L169" s="19"/>
      <c r="M169" s="20">
        <v>478.8369075385387</v>
      </c>
      <c r="N169" s="19">
        <v>693.2378853136432</v>
      </c>
      <c r="O169" s="19">
        <v>691.6148905208182</v>
      </c>
      <c r="P169" s="20">
        <f t="shared" si="265"/>
        <v>621.2298945</v>
      </c>
      <c r="Q169" s="19">
        <f t="shared" si="266"/>
        <v>691.6148905</v>
      </c>
      <c r="R169" s="19">
        <f t="shared" si="267"/>
        <v>478.8369075</v>
      </c>
      <c r="S169" s="19">
        <f t="shared" si="268"/>
        <v>693.2378853</v>
      </c>
      <c r="T169" s="19">
        <f t="shared" si="269"/>
        <v>123.318614</v>
      </c>
      <c r="U169" s="19">
        <f t="shared" si="270"/>
        <v>0.1985072115</v>
      </c>
      <c r="V169" s="19"/>
      <c r="W169" s="19"/>
      <c r="X169" s="20">
        <v>861.4440578913905</v>
      </c>
      <c r="Y169" s="19">
        <v>733.4342273200766</v>
      </c>
      <c r="Z169" s="19">
        <v>848.9701771369848</v>
      </c>
      <c r="AA169" s="20">
        <f t="shared" si="271"/>
        <v>814.6161541</v>
      </c>
      <c r="AB169" s="19">
        <f t="shared" si="272"/>
        <v>848.9701771</v>
      </c>
      <c r="AC169" s="19">
        <f t="shared" si="273"/>
        <v>733.4342273</v>
      </c>
      <c r="AD169" s="19">
        <f t="shared" si="274"/>
        <v>861.4440579</v>
      </c>
      <c r="AE169" s="19">
        <f t="shared" si="275"/>
        <v>70.58171402</v>
      </c>
      <c r="AF169" s="19">
        <f t="shared" si="276"/>
        <v>0.08664413744</v>
      </c>
      <c r="AG169" s="19"/>
      <c r="AH169" s="19"/>
    </row>
    <row r="170">
      <c r="A170" s="28" t="s">
        <v>133</v>
      </c>
      <c r="B170" s="18">
        <v>21.0</v>
      </c>
      <c r="C170" s="19">
        <v>206.0</v>
      </c>
      <c r="D170" s="19">
        <v>204.0</v>
      </c>
      <c r="E170" s="19">
        <v>225.0</v>
      </c>
      <c r="F170" s="20">
        <f t="shared" si="259"/>
        <v>211.6666667</v>
      </c>
      <c r="G170" s="19">
        <f t="shared" si="260"/>
        <v>206</v>
      </c>
      <c r="H170" s="19">
        <f t="shared" si="261"/>
        <v>204</v>
      </c>
      <c r="I170" s="18">
        <f t="shared" si="262"/>
        <v>225</v>
      </c>
      <c r="J170" s="19">
        <f t="shared" si="263"/>
        <v>11.59022577</v>
      </c>
      <c r="K170" s="19">
        <f t="shared" si="264"/>
        <v>0.05475697213</v>
      </c>
      <c r="L170" s="19"/>
      <c r="M170" s="20">
        <v>250.0</v>
      </c>
      <c r="N170" s="19">
        <v>241.0</v>
      </c>
      <c r="O170" s="19">
        <v>206.0</v>
      </c>
      <c r="P170" s="20">
        <f t="shared" si="265"/>
        <v>232.3333333</v>
      </c>
      <c r="Q170" s="19">
        <f t="shared" si="266"/>
        <v>241</v>
      </c>
      <c r="R170" s="19">
        <f t="shared" si="267"/>
        <v>206</v>
      </c>
      <c r="S170" s="19">
        <f t="shared" si="268"/>
        <v>250</v>
      </c>
      <c r="T170" s="19">
        <f t="shared" si="269"/>
        <v>23.24507116</v>
      </c>
      <c r="U170" s="19">
        <f t="shared" si="270"/>
        <v>0.1000505215</v>
      </c>
      <c r="V170" s="19"/>
      <c r="W170" s="19"/>
      <c r="X170" s="20">
        <v>222.0</v>
      </c>
      <c r="Y170" s="19">
        <v>206.0</v>
      </c>
      <c r="Z170" s="19">
        <v>217.0</v>
      </c>
      <c r="AA170" s="20">
        <f t="shared" si="271"/>
        <v>215</v>
      </c>
      <c r="AB170" s="19">
        <f t="shared" si="272"/>
        <v>217</v>
      </c>
      <c r="AC170" s="19">
        <f t="shared" si="273"/>
        <v>206</v>
      </c>
      <c r="AD170" s="19">
        <f t="shared" si="274"/>
        <v>222</v>
      </c>
      <c r="AE170" s="19">
        <f t="shared" si="275"/>
        <v>8.185352772</v>
      </c>
      <c r="AF170" s="19">
        <f t="shared" si="276"/>
        <v>0.03807140824</v>
      </c>
      <c r="AG170" s="19"/>
      <c r="AH170" s="19"/>
    </row>
    <row r="171">
      <c r="A171" s="28" t="s">
        <v>134</v>
      </c>
      <c r="B171" s="18">
        <v>21.0</v>
      </c>
      <c r="C171" s="19">
        <v>75.0</v>
      </c>
      <c r="D171" s="19">
        <v>66.0</v>
      </c>
      <c r="E171" s="19">
        <v>79.0</v>
      </c>
      <c r="F171" s="20">
        <f t="shared" si="259"/>
        <v>73.33333333</v>
      </c>
      <c r="G171" s="19">
        <f t="shared" si="260"/>
        <v>75</v>
      </c>
      <c r="H171" s="19">
        <f t="shared" si="261"/>
        <v>66</v>
      </c>
      <c r="I171" s="18">
        <f t="shared" si="262"/>
        <v>79</v>
      </c>
      <c r="J171" s="19">
        <f t="shared" si="263"/>
        <v>6.658328118</v>
      </c>
      <c r="K171" s="19">
        <f t="shared" si="264"/>
        <v>0.09079538343</v>
      </c>
      <c r="L171" s="19"/>
      <c r="M171" s="20">
        <v>83.0</v>
      </c>
      <c r="N171" s="19">
        <v>79.0</v>
      </c>
      <c r="O171" s="19">
        <v>69.0</v>
      </c>
      <c r="P171" s="20">
        <f t="shared" si="265"/>
        <v>77</v>
      </c>
      <c r="Q171" s="19">
        <f t="shared" si="266"/>
        <v>79</v>
      </c>
      <c r="R171" s="19">
        <f t="shared" si="267"/>
        <v>69</v>
      </c>
      <c r="S171" s="19">
        <f t="shared" si="268"/>
        <v>83</v>
      </c>
      <c r="T171" s="19">
        <f t="shared" si="269"/>
        <v>7.211102551</v>
      </c>
      <c r="U171" s="19">
        <f t="shared" si="270"/>
        <v>0.09365068248</v>
      </c>
      <c r="V171" s="19"/>
      <c r="W171" s="19"/>
      <c r="X171" s="20">
        <v>65.0</v>
      </c>
      <c r="Y171" s="19">
        <v>75.0</v>
      </c>
      <c r="Z171" s="19">
        <v>77.0</v>
      </c>
      <c r="AA171" s="20">
        <f t="shared" si="271"/>
        <v>72.33333333</v>
      </c>
      <c r="AB171" s="19">
        <f t="shared" si="272"/>
        <v>75</v>
      </c>
      <c r="AC171" s="19">
        <f t="shared" si="273"/>
        <v>65</v>
      </c>
      <c r="AD171" s="19">
        <f t="shared" si="274"/>
        <v>77</v>
      </c>
      <c r="AE171" s="19">
        <f t="shared" si="275"/>
        <v>6.429100507</v>
      </c>
      <c r="AF171" s="19">
        <f t="shared" si="276"/>
        <v>0.08888157383</v>
      </c>
      <c r="AG171" s="19"/>
      <c r="AH171" s="19"/>
    </row>
    <row r="172">
      <c r="A172" s="28" t="s">
        <v>135</v>
      </c>
      <c r="B172" s="18">
        <v>21.0</v>
      </c>
      <c r="C172" s="19">
        <v>3808.0</v>
      </c>
      <c r="D172" s="19">
        <v>2614.0</v>
      </c>
      <c r="E172" s="19">
        <v>6093.0</v>
      </c>
      <c r="F172" s="20">
        <f t="shared" si="259"/>
        <v>4171.666667</v>
      </c>
      <c r="G172" s="19">
        <f t="shared" si="260"/>
        <v>3808</v>
      </c>
      <c r="H172" s="19">
        <f t="shared" si="261"/>
        <v>2614</v>
      </c>
      <c r="I172" s="18">
        <f t="shared" si="262"/>
        <v>6093</v>
      </c>
      <c r="J172" s="19">
        <f t="shared" si="263"/>
        <v>1767.781189</v>
      </c>
      <c r="K172" s="19">
        <f t="shared" si="264"/>
        <v>0.4237589747</v>
      </c>
      <c r="L172" s="19"/>
      <c r="M172" s="20">
        <v>2889.0</v>
      </c>
      <c r="N172" s="19">
        <v>4244.0</v>
      </c>
      <c r="O172" s="19">
        <v>4636.0</v>
      </c>
      <c r="P172" s="20">
        <f t="shared" si="265"/>
        <v>3923</v>
      </c>
      <c r="Q172" s="19">
        <f t="shared" si="266"/>
        <v>4244</v>
      </c>
      <c r="R172" s="19">
        <f t="shared" si="267"/>
        <v>2889</v>
      </c>
      <c r="S172" s="19">
        <f t="shared" si="268"/>
        <v>4636</v>
      </c>
      <c r="T172" s="19">
        <f t="shared" si="269"/>
        <v>916.6695151</v>
      </c>
      <c r="U172" s="19">
        <f t="shared" si="270"/>
        <v>0.2336654385</v>
      </c>
      <c r="V172" s="19"/>
      <c r="W172" s="19"/>
      <c r="X172" s="20">
        <v>6479.0</v>
      </c>
      <c r="Y172" s="19">
        <v>4203.0</v>
      </c>
      <c r="Z172" s="19">
        <v>6715.0</v>
      </c>
      <c r="AA172" s="20">
        <f t="shared" si="271"/>
        <v>5799</v>
      </c>
      <c r="AB172" s="19">
        <f t="shared" si="272"/>
        <v>6479</v>
      </c>
      <c r="AC172" s="19">
        <f t="shared" si="273"/>
        <v>4203</v>
      </c>
      <c r="AD172" s="19">
        <f t="shared" si="274"/>
        <v>6715</v>
      </c>
      <c r="AE172" s="19">
        <f t="shared" si="275"/>
        <v>1387.204383</v>
      </c>
      <c r="AF172" s="19">
        <f t="shared" si="276"/>
        <v>0.2392144133</v>
      </c>
      <c r="AG172" s="19"/>
      <c r="AH172" s="19"/>
    </row>
    <row r="173">
      <c r="A173" s="28" t="s">
        <v>195</v>
      </c>
      <c r="B173" s="18">
        <v>21.0</v>
      </c>
      <c r="C173" s="19">
        <v>41.039</v>
      </c>
      <c r="D173" s="19">
        <v>36.328</v>
      </c>
      <c r="E173" s="19">
        <v>35.28</v>
      </c>
      <c r="F173" s="20">
        <f t="shared" si="259"/>
        <v>37.549</v>
      </c>
      <c r="G173" s="19">
        <f t="shared" si="260"/>
        <v>36.328</v>
      </c>
      <c r="H173" s="19">
        <f t="shared" si="261"/>
        <v>35.28</v>
      </c>
      <c r="I173" s="18">
        <f t="shared" si="262"/>
        <v>41.039</v>
      </c>
      <c r="J173" s="19">
        <f t="shared" si="263"/>
        <v>3.067515444</v>
      </c>
      <c r="K173" s="19">
        <f t="shared" si="264"/>
        <v>0.08169366545</v>
      </c>
      <c r="L173" s="19"/>
      <c r="M173" s="20">
        <v>29.93</v>
      </c>
      <c r="N173" s="19">
        <v>29.643</v>
      </c>
      <c r="O173" s="19">
        <v>35.135</v>
      </c>
      <c r="P173" s="20">
        <f t="shared" si="265"/>
        <v>31.56933333</v>
      </c>
      <c r="Q173" s="19">
        <f t="shared" si="266"/>
        <v>29.93</v>
      </c>
      <c r="R173" s="19">
        <f t="shared" si="267"/>
        <v>29.643</v>
      </c>
      <c r="S173" s="19">
        <f t="shared" si="268"/>
        <v>35.135</v>
      </c>
      <c r="T173" s="19">
        <f t="shared" si="269"/>
        <v>3.091290399</v>
      </c>
      <c r="U173" s="19">
        <f t="shared" si="270"/>
        <v>0.09792067405</v>
      </c>
      <c r="V173" s="19"/>
      <c r="W173" s="19"/>
      <c r="X173" s="20">
        <v>34.069</v>
      </c>
      <c r="Y173" s="19">
        <v>40.381</v>
      </c>
      <c r="Z173" s="19">
        <v>42.594</v>
      </c>
      <c r="AA173" s="20">
        <f t="shared" si="271"/>
        <v>39.01466667</v>
      </c>
      <c r="AB173" s="19">
        <f t="shared" si="272"/>
        <v>40.381</v>
      </c>
      <c r="AC173" s="19">
        <f t="shared" si="273"/>
        <v>34.069</v>
      </c>
      <c r="AD173" s="19">
        <f t="shared" si="274"/>
        <v>42.594</v>
      </c>
      <c r="AE173" s="19">
        <f t="shared" si="275"/>
        <v>4.423692613</v>
      </c>
      <c r="AF173" s="19">
        <f t="shared" si="276"/>
        <v>0.1133853751</v>
      </c>
      <c r="AG173" s="19"/>
      <c r="AH173" s="19"/>
    </row>
    <row r="174">
      <c r="A174" s="28" t="s">
        <v>196</v>
      </c>
      <c r="B174" s="18">
        <v>21.0</v>
      </c>
      <c r="C174" s="19">
        <v>90.0</v>
      </c>
      <c r="D174" s="19">
        <v>100.0</v>
      </c>
      <c r="E174" s="19">
        <v>66.0</v>
      </c>
      <c r="F174" s="20">
        <f t="shared" si="259"/>
        <v>85.33333333</v>
      </c>
      <c r="G174" s="19">
        <f t="shared" si="260"/>
        <v>90</v>
      </c>
      <c r="H174" s="19">
        <f t="shared" si="261"/>
        <v>66</v>
      </c>
      <c r="I174" s="18">
        <f t="shared" si="262"/>
        <v>100</v>
      </c>
      <c r="J174" s="19">
        <f t="shared" si="263"/>
        <v>17.4737899</v>
      </c>
      <c r="K174" s="19">
        <f t="shared" si="264"/>
        <v>0.2047709753</v>
      </c>
      <c r="L174" s="19"/>
      <c r="M174" s="20">
        <v>69.0</v>
      </c>
      <c r="N174" s="19">
        <v>60.0</v>
      </c>
      <c r="O174" s="19">
        <v>82.0</v>
      </c>
      <c r="P174" s="20">
        <f t="shared" si="265"/>
        <v>70.33333333</v>
      </c>
      <c r="Q174" s="19">
        <f t="shared" si="266"/>
        <v>69</v>
      </c>
      <c r="R174" s="19">
        <f t="shared" si="267"/>
        <v>60</v>
      </c>
      <c r="S174" s="19">
        <f t="shared" si="268"/>
        <v>82</v>
      </c>
      <c r="T174" s="19">
        <f t="shared" si="269"/>
        <v>11.06044002</v>
      </c>
      <c r="U174" s="19">
        <f t="shared" si="270"/>
        <v>0.157257441</v>
      </c>
      <c r="V174" s="19"/>
      <c r="W174" s="19"/>
      <c r="X174" s="20">
        <v>70.0</v>
      </c>
      <c r="Y174" s="19">
        <v>89.0</v>
      </c>
      <c r="Z174" s="19">
        <v>88.0</v>
      </c>
      <c r="AA174" s="20">
        <f t="shared" si="271"/>
        <v>82.33333333</v>
      </c>
      <c r="AB174" s="19">
        <f t="shared" si="272"/>
        <v>88</v>
      </c>
      <c r="AC174" s="19">
        <f t="shared" si="273"/>
        <v>70</v>
      </c>
      <c r="AD174" s="19">
        <f t="shared" si="274"/>
        <v>89</v>
      </c>
      <c r="AE174" s="19">
        <f t="shared" si="275"/>
        <v>10.69267662</v>
      </c>
      <c r="AF174" s="19">
        <f t="shared" si="276"/>
        <v>0.1298705663</v>
      </c>
      <c r="AG174" s="19"/>
      <c r="AH174" s="19"/>
    </row>
    <row r="175">
      <c r="A175" s="29" t="s">
        <v>197</v>
      </c>
      <c r="B175" s="18">
        <v>21.0</v>
      </c>
      <c r="C175" s="19">
        <v>15.0</v>
      </c>
      <c r="D175" s="19">
        <v>20.0</v>
      </c>
      <c r="E175" s="19">
        <v>3.0</v>
      </c>
      <c r="F175" s="20">
        <f t="shared" si="259"/>
        <v>12.66666667</v>
      </c>
      <c r="G175" s="19">
        <f t="shared" si="260"/>
        <v>15</v>
      </c>
      <c r="H175" s="19">
        <f t="shared" si="261"/>
        <v>3</v>
      </c>
      <c r="I175" s="18">
        <f t="shared" si="262"/>
        <v>20</v>
      </c>
      <c r="J175" s="19">
        <f t="shared" si="263"/>
        <v>8.736894948</v>
      </c>
      <c r="K175" s="19">
        <f t="shared" si="264"/>
        <v>0.6897548643</v>
      </c>
      <c r="L175" s="19"/>
      <c r="M175" s="25">
        <v>6.0</v>
      </c>
      <c r="N175" s="19">
        <v>0.0</v>
      </c>
      <c r="O175" s="26">
        <v>12.0</v>
      </c>
      <c r="P175" s="20">
        <f t="shared" si="265"/>
        <v>6</v>
      </c>
      <c r="Q175" s="19">
        <f t="shared" si="266"/>
        <v>6</v>
      </c>
      <c r="R175" s="19">
        <f t="shared" si="267"/>
        <v>0</v>
      </c>
      <c r="S175" s="19">
        <f t="shared" si="268"/>
        <v>12</v>
      </c>
      <c r="T175" s="19">
        <f t="shared" si="269"/>
        <v>6</v>
      </c>
      <c r="U175" s="19">
        <f t="shared" si="270"/>
        <v>1</v>
      </c>
      <c r="V175" s="19"/>
      <c r="W175" s="19"/>
      <c r="X175" s="20">
        <v>5.0</v>
      </c>
      <c r="Y175" s="26">
        <v>16.0</v>
      </c>
      <c r="Z175" s="19">
        <v>14.0</v>
      </c>
      <c r="AA175" s="20">
        <f t="shared" si="271"/>
        <v>11.66666667</v>
      </c>
      <c r="AB175" s="19">
        <f t="shared" si="272"/>
        <v>14</v>
      </c>
      <c r="AC175" s="19">
        <f t="shared" si="273"/>
        <v>5</v>
      </c>
      <c r="AD175" s="19">
        <f t="shared" si="274"/>
        <v>16</v>
      </c>
      <c r="AE175" s="19">
        <f t="shared" si="275"/>
        <v>5.859465277</v>
      </c>
      <c r="AF175" s="19">
        <f t="shared" si="276"/>
        <v>0.5022398809</v>
      </c>
      <c r="AG175" s="19"/>
      <c r="AH175" s="19"/>
    </row>
    <row r="176">
      <c r="A176" s="12" t="s">
        <v>198</v>
      </c>
      <c r="B176" s="18">
        <v>21.0</v>
      </c>
      <c r="C176" s="19">
        <f t="shared" ref="C176:E176" si="277">C175/C174</f>
        <v>0.1666666667</v>
      </c>
      <c r="D176" s="19">
        <f t="shared" si="277"/>
        <v>0.2</v>
      </c>
      <c r="E176" s="19">
        <f t="shared" si="277"/>
        <v>0.04545454545</v>
      </c>
      <c r="F176" s="20">
        <f t="shared" si="259"/>
        <v>0.1373737374</v>
      </c>
      <c r="G176" s="19">
        <f t="shared" si="260"/>
        <v>0.1666666667</v>
      </c>
      <c r="H176" s="19">
        <f t="shared" si="261"/>
        <v>0.04545454545</v>
      </c>
      <c r="I176" s="18">
        <f t="shared" si="262"/>
        <v>0.2</v>
      </c>
      <c r="J176" s="19">
        <f t="shared" si="263"/>
        <v>0.08133038276</v>
      </c>
      <c r="K176" s="19">
        <f t="shared" si="264"/>
        <v>0.5920373451</v>
      </c>
      <c r="L176" s="19"/>
      <c r="M176" s="20">
        <f t="shared" ref="M176:O176" si="278">M175/M174</f>
        <v>0.08695652174</v>
      </c>
      <c r="N176" s="19">
        <f t="shared" si="278"/>
        <v>0</v>
      </c>
      <c r="O176" s="19">
        <f t="shared" si="278"/>
        <v>0.1463414634</v>
      </c>
      <c r="P176" s="20">
        <f t="shared" si="265"/>
        <v>0.07776599505</v>
      </c>
      <c r="Q176" s="19">
        <f t="shared" si="266"/>
        <v>0.08695652174</v>
      </c>
      <c r="R176" s="19">
        <f t="shared" si="267"/>
        <v>0</v>
      </c>
      <c r="S176" s="19">
        <f t="shared" si="268"/>
        <v>0.1463414634</v>
      </c>
      <c r="T176" s="19">
        <f t="shared" si="269"/>
        <v>0.07360234585</v>
      </c>
      <c r="U176" s="19">
        <f t="shared" si="270"/>
        <v>0.9464592564</v>
      </c>
      <c r="V176" s="19"/>
      <c r="W176" s="19"/>
      <c r="X176" s="20">
        <f t="shared" ref="X176:Z176" si="279">X175/X174</f>
        <v>0.07142857143</v>
      </c>
      <c r="Y176" s="19">
        <f t="shared" si="279"/>
        <v>0.1797752809</v>
      </c>
      <c r="Z176" s="19">
        <f t="shared" si="279"/>
        <v>0.1590909091</v>
      </c>
      <c r="AA176" s="20">
        <f t="shared" si="271"/>
        <v>0.1367649205</v>
      </c>
      <c r="AB176" s="19">
        <f t="shared" si="272"/>
        <v>0.1590909091</v>
      </c>
      <c r="AC176" s="19">
        <f t="shared" si="273"/>
        <v>0.07142857143</v>
      </c>
      <c r="AD176" s="19">
        <f t="shared" si="274"/>
        <v>0.1797752809</v>
      </c>
      <c r="AE176" s="19">
        <f t="shared" si="275"/>
        <v>0.05752034152</v>
      </c>
      <c r="AF176" s="19">
        <f t="shared" si="276"/>
        <v>0.4205781813</v>
      </c>
      <c r="AG176" s="19"/>
      <c r="AH176" s="19"/>
    </row>
    <row r="177">
      <c r="A177" s="12" t="s">
        <v>199</v>
      </c>
      <c r="B177" s="18">
        <v>21.0</v>
      </c>
      <c r="C177" s="19">
        <f t="shared" ref="C177:E177" si="280">(C174-55)/55</f>
        <v>0.6363636364</v>
      </c>
      <c r="D177" s="19">
        <f t="shared" si="280"/>
        <v>0.8181818182</v>
      </c>
      <c r="E177" s="19">
        <f t="shared" si="280"/>
        <v>0.2</v>
      </c>
      <c r="F177" s="20">
        <f t="shared" si="259"/>
        <v>0.5515151515</v>
      </c>
      <c r="G177" s="19">
        <f t="shared" si="260"/>
        <v>0.6363636364</v>
      </c>
      <c r="H177" s="19">
        <f t="shared" si="261"/>
        <v>0.2</v>
      </c>
      <c r="I177" s="18">
        <f t="shared" si="262"/>
        <v>0.8181818182</v>
      </c>
      <c r="J177" s="19">
        <f t="shared" si="263"/>
        <v>0.3177052708</v>
      </c>
      <c r="K177" s="19">
        <f t="shared" si="264"/>
        <v>0.5760590076</v>
      </c>
      <c r="L177" s="19"/>
      <c r="M177" s="20">
        <f t="shared" ref="M177:O177" si="281">(M174-55)/55</f>
        <v>0.2545454545</v>
      </c>
      <c r="N177" s="19">
        <f t="shared" si="281"/>
        <v>0.09090909091</v>
      </c>
      <c r="O177" s="19">
        <f t="shared" si="281"/>
        <v>0.4909090909</v>
      </c>
      <c r="P177" s="20">
        <f t="shared" si="265"/>
        <v>0.2787878788</v>
      </c>
      <c r="Q177" s="19">
        <f t="shared" si="266"/>
        <v>0.2545454545</v>
      </c>
      <c r="R177" s="19">
        <f t="shared" si="267"/>
        <v>0.09090909091</v>
      </c>
      <c r="S177" s="19">
        <f t="shared" si="268"/>
        <v>0.4909090909</v>
      </c>
      <c r="T177" s="19">
        <f t="shared" si="269"/>
        <v>0.2010989094</v>
      </c>
      <c r="U177" s="19">
        <f t="shared" si="270"/>
        <v>0.7213330445</v>
      </c>
      <c r="V177" s="19"/>
      <c r="W177" s="19"/>
      <c r="X177" s="20">
        <f t="shared" ref="X177:Z177" si="282">(X174-55)/55</f>
        <v>0.2727272727</v>
      </c>
      <c r="Y177" s="19">
        <f t="shared" si="282"/>
        <v>0.6181818182</v>
      </c>
      <c r="Z177" s="19">
        <f t="shared" si="282"/>
        <v>0.6</v>
      </c>
      <c r="AA177" s="20">
        <f t="shared" si="271"/>
        <v>0.496969697</v>
      </c>
      <c r="AB177" s="19">
        <f t="shared" si="272"/>
        <v>0.6</v>
      </c>
      <c r="AC177" s="19">
        <f t="shared" si="273"/>
        <v>0.2727272727</v>
      </c>
      <c r="AD177" s="19">
        <f t="shared" si="274"/>
        <v>0.6181818182</v>
      </c>
      <c r="AE177" s="19">
        <f t="shared" si="275"/>
        <v>0.1944123022</v>
      </c>
      <c r="AF177" s="19">
        <f t="shared" si="276"/>
        <v>0.3911954862</v>
      </c>
      <c r="AG177" s="19"/>
      <c r="AH177" s="19"/>
    </row>
    <row r="178">
      <c r="A178" s="12" t="s">
        <v>200</v>
      </c>
      <c r="B178" s="18">
        <v>21.0</v>
      </c>
      <c r="C178" s="19">
        <f t="shared" ref="C178:E178" si="283">(C174-C175-55)/55</f>
        <v>0.3636363636</v>
      </c>
      <c r="D178" s="19">
        <f t="shared" si="283"/>
        <v>0.4545454545</v>
      </c>
      <c r="E178" s="19">
        <f t="shared" si="283"/>
        <v>0.1454545455</v>
      </c>
      <c r="F178" s="20">
        <f t="shared" si="259"/>
        <v>0.3212121212</v>
      </c>
      <c r="G178" s="19">
        <f t="shared" si="260"/>
        <v>0.3636363636</v>
      </c>
      <c r="H178" s="19">
        <f t="shared" si="261"/>
        <v>0.1454545455</v>
      </c>
      <c r="I178" s="18">
        <f t="shared" si="262"/>
        <v>0.4545454545</v>
      </c>
      <c r="J178" s="19">
        <f t="shared" si="263"/>
        <v>0.1588526354</v>
      </c>
      <c r="K178" s="19">
        <f t="shared" si="264"/>
        <v>0.4945412235</v>
      </c>
      <c r="L178" s="19"/>
      <c r="M178" s="20">
        <f t="shared" ref="M178:O178" si="284">(M174-M175-55)/55</f>
        <v>0.1454545455</v>
      </c>
      <c r="N178" s="19">
        <f t="shared" si="284"/>
        <v>0.09090909091</v>
      </c>
      <c r="O178" s="19">
        <f t="shared" si="284"/>
        <v>0.2727272727</v>
      </c>
      <c r="P178" s="20">
        <f t="shared" si="265"/>
        <v>0.1696969697</v>
      </c>
      <c r="Q178" s="19">
        <f t="shared" si="266"/>
        <v>0.1454545455</v>
      </c>
      <c r="R178" s="19">
        <f t="shared" si="267"/>
        <v>0.09090909091</v>
      </c>
      <c r="S178" s="19">
        <f t="shared" si="268"/>
        <v>0.2727272727</v>
      </c>
      <c r="T178" s="19">
        <f t="shared" si="269"/>
        <v>0.09330184435</v>
      </c>
      <c r="U178" s="19">
        <f t="shared" si="270"/>
        <v>0.5498144399</v>
      </c>
      <c r="V178" s="19"/>
      <c r="W178" s="19"/>
      <c r="X178" s="20">
        <f t="shared" ref="X178:Z178" si="285">(X174-X175-55)/55</f>
        <v>0.1818181818</v>
      </c>
      <c r="Y178" s="19">
        <f t="shared" si="285"/>
        <v>0.3272727273</v>
      </c>
      <c r="Z178" s="19">
        <f t="shared" si="285"/>
        <v>0.3454545455</v>
      </c>
      <c r="AA178" s="20">
        <f t="shared" si="271"/>
        <v>0.2848484848</v>
      </c>
      <c r="AB178" s="19">
        <f t="shared" si="272"/>
        <v>0.3272727273</v>
      </c>
      <c r="AC178" s="19">
        <f t="shared" si="273"/>
        <v>0.1818181818</v>
      </c>
      <c r="AD178" s="19">
        <f t="shared" si="274"/>
        <v>0.3454545455</v>
      </c>
      <c r="AE178" s="19">
        <f t="shared" si="275"/>
        <v>0.08968877931</v>
      </c>
      <c r="AF178" s="19">
        <f t="shared" si="276"/>
        <v>0.3148648636</v>
      </c>
      <c r="AG178" s="19"/>
      <c r="AH178" s="19"/>
    </row>
    <row r="179">
      <c r="A179" s="12" t="s">
        <v>201</v>
      </c>
      <c r="B179" s="18">
        <v>21.0</v>
      </c>
      <c r="C179" s="19">
        <f t="shared" ref="C179:E179" si="286">C174/C173</f>
        <v>2.193035893</v>
      </c>
      <c r="D179" s="19">
        <f t="shared" si="286"/>
        <v>2.752697644</v>
      </c>
      <c r="E179" s="19">
        <f t="shared" si="286"/>
        <v>1.870748299</v>
      </c>
      <c r="F179" s="20">
        <f t="shared" si="259"/>
        <v>2.272160612</v>
      </c>
      <c r="G179" s="19">
        <f t="shared" si="260"/>
        <v>2.193035893</v>
      </c>
      <c r="H179" s="19">
        <f t="shared" si="261"/>
        <v>1.870748299</v>
      </c>
      <c r="I179" s="18">
        <f t="shared" si="262"/>
        <v>2.752697644</v>
      </c>
      <c r="J179" s="19">
        <f t="shared" si="263"/>
        <v>0.4462669632</v>
      </c>
      <c r="K179" s="19">
        <f t="shared" si="264"/>
        <v>0.196406434</v>
      </c>
      <c r="L179" s="19"/>
      <c r="M179" s="20">
        <f t="shared" ref="M179:O179" si="287">M174/M173</f>
        <v>2.305379218</v>
      </c>
      <c r="N179" s="19">
        <f t="shared" si="287"/>
        <v>2.024086631</v>
      </c>
      <c r="O179" s="19">
        <f t="shared" si="287"/>
        <v>2.33385513</v>
      </c>
      <c r="P179" s="20">
        <f t="shared" si="265"/>
        <v>2.221106993</v>
      </c>
      <c r="Q179" s="19">
        <f t="shared" si="266"/>
        <v>2.305379218</v>
      </c>
      <c r="R179" s="19">
        <f t="shared" si="267"/>
        <v>2.024086631</v>
      </c>
      <c r="S179" s="19">
        <f t="shared" si="268"/>
        <v>2.33385513</v>
      </c>
      <c r="T179" s="19">
        <f t="shared" si="269"/>
        <v>0.1712176589</v>
      </c>
      <c r="U179" s="19">
        <f t="shared" si="270"/>
        <v>0.07708663269</v>
      </c>
      <c r="V179" s="19"/>
      <c r="W179" s="19"/>
      <c r="X179" s="20">
        <f t="shared" ref="X179:Z179" si="288">X174/X173</f>
        <v>2.054653791</v>
      </c>
      <c r="Y179" s="19">
        <f t="shared" si="288"/>
        <v>2.204006835</v>
      </c>
      <c r="Z179" s="19">
        <f t="shared" si="288"/>
        <v>2.066018688</v>
      </c>
      <c r="AA179" s="20">
        <f t="shared" si="271"/>
        <v>2.108226438</v>
      </c>
      <c r="AB179" s="19">
        <f t="shared" si="272"/>
        <v>2.066018688</v>
      </c>
      <c r="AC179" s="19">
        <f t="shared" si="273"/>
        <v>2.054653791</v>
      </c>
      <c r="AD179" s="19">
        <f t="shared" si="274"/>
        <v>2.204006835</v>
      </c>
      <c r="AE179" s="19">
        <f t="shared" si="275"/>
        <v>0.08314266987</v>
      </c>
      <c r="AF179" s="19">
        <f t="shared" si="276"/>
        <v>0.03943725796</v>
      </c>
      <c r="AG179" s="19"/>
      <c r="AH179" s="19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19"/>
      <c r="M180" s="20"/>
      <c r="N180" s="19"/>
      <c r="O180" s="19"/>
      <c r="P180" s="20"/>
      <c r="Q180" s="19"/>
      <c r="R180" s="19"/>
      <c r="S180" s="19"/>
      <c r="T180" s="19"/>
      <c r="U180" s="19"/>
      <c r="V180" s="19"/>
      <c r="W180" s="19"/>
      <c r="X180" s="20"/>
      <c r="Y180" s="19"/>
      <c r="Z180" s="19"/>
      <c r="AA180" s="20"/>
      <c r="AB180" s="19"/>
      <c r="AC180" s="19"/>
      <c r="AD180" s="19"/>
      <c r="AE180" s="19"/>
      <c r="AF180" s="19"/>
      <c r="AG180" s="19"/>
      <c r="AH180" s="19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19"/>
      <c r="M181" s="20"/>
      <c r="N181" s="19"/>
      <c r="O181" s="19"/>
      <c r="P181" s="20"/>
      <c r="Q181" s="19"/>
      <c r="R181" s="19"/>
      <c r="S181" s="19"/>
      <c r="T181" s="19"/>
      <c r="U181" s="19"/>
      <c r="V181" s="19"/>
      <c r="W181" s="19"/>
      <c r="X181" s="20"/>
      <c r="Y181" s="19"/>
      <c r="Z181" s="19"/>
      <c r="AA181" s="20"/>
      <c r="AB181" s="19"/>
      <c r="AC181" s="19"/>
      <c r="AD181" s="19"/>
      <c r="AE181" s="19"/>
      <c r="AF181" s="19"/>
      <c r="AG181" s="19"/>
      <c r="AH181" s="19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19"/>
      <c r="M182" s="20"/>
      <c r="N182" s="19"/>
      <c r="O182" s="19"/>
      <c r="P182" s="20"/>
      <c r="Q182" s="19"/>
      <c r="R182" s="19"/>
      <c r="S182" s="19"/>
      <c r="T182" s="19"/>
      <c r="U182" s="19"/>
      <c r="V182" s="19"/>
      <c r="W182" s="19"/>
      <c r="X182" s="20"/>
      <c r="Y182" s="19"/>
      <c r="Z182" s="19"/>
      <c r="AA182" s="20"/>
      <c r="AB182" s="19"/>
      <c r="AC182" s="19"/>
      <c r="AD182" s="19"/>
      <c r="AE182" s="19"/>
      <c r="AF182" s="19"/>
      <c r="AG182" s="19"/>
      <c r="AH182" s="19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19"/>
      <c r="M183" s="20"/>
      <c r="N183" s="19"/>
      <c r="O183" s="19"/>
      <c r="P183" s="20"/>
      <c r="Q183" s="19"/>
      <c r="R183" s="19"/>
      <c r="S183" s="19"/>
      <c r="T183" s="19"/>
      <c r="U183" s="19"/>
      <c r="V183" s="19"/>
      <c r="W183" s="19"/>
      <c r="X183" s="20"/>
      <c r="Y183" s="19"/>
      <c r="Z183" s="19"/>
      <c r="AA183" s="20"/>
      <c r="AB183" s="19"/>
      <c r="AC183" s="19"/>
      <c r="AD183" s="19"/>
      <c r="AE183" s="19"/>
      <c r="AF183" s="19"/>
      <c r="AG183" s="19"/>
      <c r="AH183" s="19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19"/>
      <c r="M184" s="20"/>
      <c r="N184" s="19"/>
      <c r="O184" s="19"/>
      <c r="P184" s="20"/>
      <c r="Q184" s="19"/>
      <c r="R184" s="19"/>
      <c r="S184" s="19"/>
      <c r="T184" s="19"/>
      <c r="U184" s="19"/>
      <c r="V184" s="19"/>
      <c r="W184" s="19"/>
      <c r="X184" s="20"/>
      <c r="Y184" s="19"/>
      <c r="Z184" s="19"/>
      <c r="AA184" s="20"/>
      <c r="AB184" s="19"/>
      <c r="AC184" s="19"/>
      <c r="AD184" s="19"/>
      <c r="AE184" s="19"/>
      <c r="AF184" s="19"/>
      <c r="AG184" s="19"/>
      <c r="AH184" s="19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19"/>
      <c r="M185" s="20"/>
      <c r="N185" s="19"/>
      <c r="O185" s="19"/>
      <c r="P185" s="20"/>
      <c r="Q185" s="19"/>
      <c r="R185" s="19"/>
      <c r="S185" s="19"/>
      <c r="T185" s="19"/>
      <c r="U185" s="19"/>
      <c r="V185" s="19"/>
      <c r="W185" s="19"/>
      <c r="X185" s="20"/>
      <c r="Y185" s="19"/>
      <c r="Z185" s="19"/>
      <c r="AA185" s="20"/>
      <c r="AB185" s="19"/>
      <c r="AC185" s="19"/>
      <c r="AD185" s="19"/>
      <c r="AE185" s="19"/>
      <c r="AF185" s="19"/>
      <c r="AG185" s="19"/>
      <c r="AH185" s="19"/>
    </row>
    <row r="186">
      <c r="A186" s="19"/>
      <c r="B186" s="19" t="str">
        <f>offset</f>
        <v>#NAME?</v>
      </c>
      <c r="C186" s="19"/>
      <c r="D186" s="19"/>
      <c r="E186" s="19"/>
      <c r="F186" s="20"/>
      <c r="G186" s="19"/>
      <c r="H186" s="19"/>
      <c r="I186" s="19"/>
      <c r="J186" s="19"/>
      <c r="K186" s="19"/>
      <c r="L186" s="19"/>
      <c r="M186" s="20"/>
      <c r="N186" s="19"/>
      <c r="O186" s="19"/>
      <c r="P186" s="20"/>
      <c r="Q186" s="19"/>
      <c r="R186" s="19"/>
      <c r="S186" s="19"/>
      <c r="T186" s="19"/>
      <c r="U186" s="19"/>
      <c r="V186" s="19"/>
      <c r="W186" s="19"/>
      <c r="X186" s="20"/>
      <c r="Y186" s="19"/>
      <c r="Z186" s="19"/>
      <c r="AA186" s="20"/>
      <c r="AB186" s="19"/>
      <c r="AC186" s="19"/>
      <c r="AD186" s="19"/>
      <c r="AE186" s="19"/>
      <c r="AF186" s="19"/>
      <c r="AG186" s="19"/>
      <c r="AH186" s="19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19"/>
      <c r="M187" s="20"/>
      <c r="N187" s="19"/>
      <c r="O187" s="19"/>
      <c r="P187" s="20"/>
      <c r="Q187" s="19"/>
      <c r="R187" s="19"/>
      <c r="S187" s="19"/>
      <c r="T187" s="19"/>
      <c r="U187" s="19"/>
      <c r="V187" s="19"/>
      <c r="W187" s="19"/>
      <c r="X187" s="20"/>
      <c r="Y187" s="19"/>
      <c r="Z187" s="19"/>
      <c r="AA187" s="20"/>
      <c r="AB187" s="19"/>
      <c r="AC187" s="19"/>
      <c r="AD187" s="19"/>
      <c r="AE187" s="19"/>
      <c r="AF187" s="19"/>
      <c r="AG187" s="19"/>
      <c r="AH187" s="19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19"/>
      <c r="M188" s="20"/>
      <c r="N188" s="19"/>
      <c r="O188" s="19"/>
      <c r="P188" s="20"/>
      <c r="Q188" s="19"/>
      <c r="R188" s="19"/>
      <c r="S188" s="19"/>
      <c r="T188" s="19"/>
      <c r="U188" s="19"/>
      <c r="V188" s="19"/>
      <c r="W188" s="19"/>
      <c r="X188" s="20"/>
      <c r="Y188" s="19"/>
      <c r="Z188" s="19"/>
      <c r="AA188" s="20"/>
      <c r="AB188" s="19"/>
      <c r="AC188" s="19"/>
      <c r="AD188" s="19"/>
      <c r="AE188" s="19"/>
      <c r="AF188" s="19"/>
      <c r="AG188" s="19"/>
      <c r="AH188" s="19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19"/>
      <c r="M189" s="20"/>
      <c r="N189" s="19"/>
      <c r="O189" s="19"/>
      <c r="P189" s="20"/>
      <c r="Q189" s="19"/>
      <c r="R189" s="19"/>
      <c r="S189" s="19"/>
      <c r="T189" s="19"/>
      <c r="U189" s="19"/>
      <c r="V189" s="19"/>
      <c r="W189" s="19"/>
      <c r="X189" s="20"/>
      <c r="Y189" s="19"/>
      <c r="Z189" s="19"/>
      <c r="AA189" s="20"/>
      <c r="AB189" s="19"/>
      <c r="AC189" s="19"/>
      <c r="AD189" s="19"/>
      <c r="AE189" s="19"/>
      <c r="AF189" s="19"/>
      <c r="AG189" s="19"/>
      <c r="AH189" s="19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19"/>
      <c r="M190" s="20"/>
      <c r="N190" s="19"/>
      <c r="O190" s="19"/>
      <c r="P190" s="20"/>
      <c r="Q190" s="19"/>
      <c r="R190" s="19"/>
      <c r="S190" s="19"/>
      <c r="T190" s="19"/>
      <c r="U190" s="19"/>
      <c r="V190" s="19"/>
      <c r="W190" s="19"/>
      <c r="X190" s="20"/>
      <c r="Y190" s="19"/>
      <c r="Z190" s="19"/>
      <c r="AA190" s="20"/>
      <c r="AB190" s="19"/>
      <c r="AC190" s="19"/>
      <c r="AD190" s="19"/>
      <c r="AE190" s="19"/>
      <c r="AF190" s="19"/>
      <c r="AG190" s="19"/>
      <c r="AH190" s="19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19"/>
      <c r="M191" s="20"/>
      <c r="N191" s="19"/>
      <c r="O191" s="19"/>
      <c r="P191" s="20"/>
      <c r="Q191" s="19"/>
      <c r="R191" s="19"/>
      <c r="S191" s="19"/>
      <c r="T191" s="19"/>
      <c r="U191" s="19"/>
      <c r="V191" s="19"/>
      <c r="W191" s="19"/>
      <c r="X191" s="20"/>
      <c r="Y191" s="19"/>
      <c r="Z191" s="19"/>
      <c r="AA191" s="20"/>
      <c r="AB191" s="19"/>
      <c r="AC191" s="19"/>
      <c r="AD191" s="19"/>
      <c r="AE191" s="19"/>
      <c r="AF191" s="19"/>
      <c r="AG191" s="19"/>
      <c r="AH191" s="19"/>
    </row>
    <row r="192">
      <c r="A192" s="19"/>
      <c r="B192" s="19"/>
      <c r="C192" s="19"/>
      <c r="D192" s="19"/>
      <c r="E192" s="19"/>
      <c r="F192" s="20"/>
      <c r="G192" s="19"/>
      <c r="H192" s="19"/>
      <c r="I192" s="19"/>
      <c r="J192" s="19"/>
      <c r="K192" s="19"/>
      <c r="L192" s="19"/>
      <c r="M192" s="20"/>
      <c r="N192" s="19"/>
      <c r="O192" s="19"/>
      <c r="P192" s="20"/>
      <c r="Q192" s="19"/>
      <c r="R192" s="19"/>
      <c r="S192" s="19"/>
      <c r="T192" s="19"/>
      <c r="U192" s="19"/>
      <c r="V192" s="19"/>
      <c r="W192" s="19"/>
      <c r="X192" s="20"/>
      <c r="Y192" s="19"/>
      <c r="Z192" s="19"/>
      <c r="AA192" s="20"/>
      <c r="AB192" s="19"/>
      <c r="AC192" s="19"/>
      <c r="AD192" s="19"/>
      <c r="AE192" s="19"/>
      <c r="AF192" s="19"/>
      <c r="AG192" s="19"/>
      <c r="AH192" s="19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19"/>
      <c r="M193" s="20"/>
      <c r="N193" s="19"/>
      <c r="O193" s="19"/>
      <c r="P193" s="20"/>
      <c r="Q193" s="19"/>
      <c r="R193" s="19"/>
      <c r="S193" s="19"/>
      <c r="T193" s="19"/>
      <c r="U193" s="19"/>
      <c r="V193" s="19"/>
      <c r="W193" s="19"/>
      <c r="X193" s="20"/>
      <c r="Y193" s="19"/>
      <c r="Z193" s="19"/>
      <c r="AA193" s="20"/>
      <c r="AB193" s="19"/>
      <c r="AC193" s="19"/>
      <c r="AD193" s="19"/>
      <c r="AE193" s="19"/>
      <c r="AF193" s="19"/>
      <c r="AG193" s="19"/>
      <c r="AH193" s="19"/>
    </row>
    <row r="194">
      <c r="A194" s="19"/>
      <c r="B194" s="19"/>
      <c r="C194" s="19"/>
      <c r="D194" s="19"/>
      <c r="E194" s="19"/>
      <c r="F194" s="20"/>
      <c r="G194" s="19"/>
      <c r="H194" s="19"/>
      <c r="I194" s="19"/>
      <c r="J194" s="19"/>
      <c r="K194" s="19"/>
      <c r="L194" s="19"/>
      <c r="M194" s="20"/>
      <c r="N194" s="19"/>
      <c r="O194" s="19"/>
      <c r="P194" s="20"/>
      <c r="Q194" s="19"/>
      <c r="R194" s="19"/>
      <c r="S194" s="19"/>
      <c r="T194" s="19"/>
      <c r="U194" s="19"/>
      <c r="V194" s="19"/>
      <c r="W194" s="19"/>
      <c r="X194" s="20"/>
      <c r="Y194" s="19"/>
      <c r="Z194" s="19"/>
      <c r="AA194" s="20"/>
      <c r="AB194" s="19"/>
      <c r="AC194" s="19"/>
      <c r="AD194" s="19"/>
      <c r="AE194" s="19"/>
      <c r="AF194" s="19"/>
      <c r="AG194" s="19"/>
      <c r="AH194" s="19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19"/>
      <c r="M195" s="20"/>
      <c r="N195" s="19"/>
      <c r="O195" s="19"/>
      <c r="P195" s="20"/>
      <c r="Q195" s="19"/>
      <c r="R195" s="19"/>
      <c r="S195" s="19"/>
      <c r="T195" s="19"/>
      <c r="U195" s="19"/>
      <c r="V195" s="19"/>
      <c r="W195" s="19"/>
      <c r="X195" s="20"/>
      <c r="Y195" s="19"/>
      <c r="Z195" s="19"/>
      <c r="AA195" s="20"/>
      <c r="AB195" s="19"/>
      <c r="AC195" s="19"/>
      <c r="AD195" s="19"/>
      <c r="AE195" s="19"/>
      <c r="AF195" s="19"/>
      <c r="AG195" s="19"/>
      <c r="AH195" s="19"/>
    </row>
    <row r="196">
      <c r="A196" s="19"/>
      <c r="B196" s="19"/>
      <c r="C196" s="19"/>
      <c r="D196" s="19"/>
      <c r="E196" s="19"/>
      <c r="F196" s="20"/>
      <c r="G196" s="19"/>
      <c r="H196" s="19"/>
      <c r="I196" s="19"/>
      <c r="J196" s="19"/>
      <c r="K196" s="19"/>
      <c r="L196" s="19"/>
      <c r="M196" s="20"/>
      <c r="N196" s="19"/>
      <c r="O196" s="19"/>
      <c r="P196" s="20"/>
      <c r="Q196" s="19"/>
      <c r="R196" s="19"/>
      <c r="S196" s="19"/>
      <c r="T196" s="19"/>
      <c r="U196" s="19"/>
      <c r="V196" s="19"/>
      <c r="W196" s="19"/>
      <c r="X196" s="20"/>
      <c r="Y196" s="19"/>
      <c r="Z196" s="19"/>
      <c r="AA196" s="20"/>
      <c r="AB196" s="19"/>
      <c r="AC196" s="19"/>
      <c r="AD196" s="19"/>
      <c r="AE196" s="19"/>
      <c r="AF196" s="19"/>
      <c r="AG196" s="19"/>
      <c r="AH196" s="19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19"/>
      <c r="M197" s="20"/>
      <c r="N197" s="19"/>
      <c r="O197" s="19"/>
      <c r="P197" s="20"/>
      <c r="Q197" s="19"/>
      <c r="R197" s="19"/>
      <c r="S197" s="19"/>
      <c r="T197" s="19"/>
      <c r="U197" s="19"/>
      <c r="V197" s="19"/>
      <c r="W197" s="19"/>
      <c r="X197" s="20"/>
      <c r="Y197" s="19"/>
      <c r="Z197" s="19"/>
      <c r="AA197" s="20"/>
      <c r="AB197" s="19"/>
      <c r="AC197" s="19"/>
      <c r="AD197" s="19"/>
      <c r="AE197" s="19"/>
      <c r="AF197" s="19"/>
      <c r="AG197" s="19"/>
      <c r="AH197" s="19"/>
    </row>
    <row r="198">
      <c r="A198" s="19"/>
      <c r="B198" s="19"/>
      <c r="C198" s="19"/>
      <c r="D198" s="19"/>
      <c r="E198" s="19"/>
      <c r="F198" s="20"/>
      <c r="G198" s="19"/>
      <c r="H198" s="19"/>
      <c r="I198" s="19"/>
      <c r="J198" s="19"/>
      <c r="K198" s="19"/>
      <c r="L198" s="19"/>
      <c r="M198" s="20"/>
      <c r="N198" s="19"/>
      <c r="O198" s="19"/>
      <c r="P198" s="20"/>
      <c r="Q198" s="19"/>
      <c r="R198" s="19"/>
      <c r="S198" s="19"/>
      <c r="T198" s="19"/>
      <c r="U198" s="19"/>
      <c r="V198" s="19"/>
      <c r="W198" s="19"/>
      <c r="X198" s="20"/>
      <c r="Y198" s="19"/>
      <c r="Z198" s="19"/>
      <c r="AA198" s="20"/>
      <c r="AB198" s="19"/>
      <c r="AC198" s="19"/>
      <c r="AD198" s="19"/>
      <c r="AE198" s="19"/>
      <c r="AF198" s="19"/>
      <c r="AG198" s="19"/>
      <c r="AH198" s="19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19"/>
      <c r="M199" s="20"/>
      <c r="N199" s="19"/>
      <c r="O199" s="19"/>
      <c r="P199" s="20"/>
      <c r="Q199" s="19"/>
      <c r="R199" s="19"/>
      <c r="S199" s="19"/>
      <c r="T199" s="19"/>
      <c r="U199" s="19"/>
      <c r="V199" s="19"/>
      <c r="W199" s="19"/>
      <c r="X199" s="20"/>
      <c r="Y199" s="19"/>
      <c r="Z199" s="19"/>
      <c r="AA199" s="20"/>
      <c r="AB199" s="19"/>
      <c r="AC199" s="19"/>
      <c r="AD199" s="19"/>
      <c r="AE199" s="19"/>
      <c r="AF199" s="19"/>
      <c r="AG199" s="19"/>
      <c r="AH199" s="19"/>
    </row>
    <row r="200">
      <c r="A200" s="19"/>
      <c r="B200" s="19"/>
      <c r="C200" s="19"/>
      <c r="D200" s="19"/>
      <c r="E200" s="19"/>
      <c r="F200" s="20"/>
      <c r="G200" s="19"/>
      <c r="H200" s="19"/>
      <c r="I200" s="19"/>
      <c r="J200" s="19"/>
      <c r="K200" s="19"/>
      <c r="L200" s="19"/>
      <c r="M200" s="20"/>
      <c r="N200" s="19"/>
      <c r="O200" s="19"/>
      <c r="P200" s="20"/>
      <c r="Q200" s="19"/>
      <c r="R200" s="19"/>
      <c r="S200" s="19"/>
      <c r="T200" s="19"/>
      <c r="U200" s="19"/>
      <c r="V200" s="19"/>
      <c r="W200" s="19"/>
      <c r="X200" s="20"/>
      <c r="Y200" s="19"/>
      <c r="Z200" s="19"/>
      <c r="AA200" s="20"/>
      <c r="AB200" s="19"/>
      <c r="AC200" s="19"/>
      <c r="AD200" s="19"/>
      <c r="AE200" s="19"/>
      <c r="AF200" s="19"/>
      <c r="AG200" s="19"/>
      <c r="AH200" s="19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19"/>
      <c r="M201" s="20"/>
      <c r="N201" s="19"/>
      <c r="O201" s="19"/>
      <c r="P201" s="20"/>
      <c r="Q201" s="19"/>
      <c r="R201" s="19"/>
      <c r="S201" s="19"/>
      <c r="T201" s="19"/>
      <c r="U201" s="19"/>
      <c r="V201" s="19"/>
      <c r="W201" s="19"/>
      <c r="X201" s="20"/>
      <c r="Y201" s="19"/>
      <c r="Z201" s="19"/>
      <c r="AA201" s="20"/>
      <c r="AB201" s="19"/>
      <c r="AC201" s="19"/>
      <c r="AD201" s="19"/>
      <c r="AE201" s="19"/>
      <c r="AF201" s="19"/>
      <c r="AG201" s="19"/>
      <c r="AH201" s="19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19"/>
      <c r="M202" s="20"/>
      <c r="N202" s="19"/>
      <c r="O202" s="19"/>
      <c r="P202" s="20"/>
      <c r="Q202" s="19"/>
      <c r="R202" s="19"/>
      <c r="S202" s="19"/>
      <c r="T202" s="19"/>
      <c r="U202" s="19"/>
      <c r="V202" s="19"/>
      <c r="W202" s="19"/>
      <c r="X202" s="20"/>
      <c r="Y202" s="19"/>
      <c r="Z202" s="19"/>
      <c r="AA202" s="20"/>
      <c r="AB202" s="19"/>
      <c r="AC202" s="19"/>
      <c r="AD202" s="19"/>
      <c r="AE202" s="19"/>
      <c r="AF202" s="19"/>
      <c r="AG202" s="19"/>
      <c r="AH202" s="19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19"/>
      <c r="M203" s="20"/>
      <c r="N203" s="19"/>
      <c r="O203" s="19"/>
      <c r="P203" s="20"/>
      <c r="Q203" s="19"/>
      <c r="R203" s="19"/>
      <c r="S203" s="19"/>
      <c r="T203" s="19"/>
      <c r="U203" s="19"/>
      <c r="V203" s="19"/>
      <c r="W203" s="19"/>
      <c r="X203" s="20"/>
      <c r="Y203" s="19"/>
      <c r="Z203" s="19"/>
      <c r="AA203" s="20"/>
      <c r="AB203" s="19"/>
      <c r="AC203" s="19"/>
      <c r="AD203" s="19"/>
      <c r="AE203" s="19"/>
      <c r="AF203" s="19"/>
      <c r="AG203" s="19"/>
      <c r="AH203" s="19"/>
    </row>
    <row r="204">
      <c r="A204" s="19"/>
      <c r="B204" s="19"/>
      <c r="C204" s="19"/>
      <c r="D204" s="19"/>
      <c r="E204" s="19"/>
      <c r="F204" s="20"/>
      <c r="G204" s="19"/>
      <c r="H204" s="19"/>
      <c r="I204" s="19"/>
      <c r="J204" s="19"/>
      <c r="K204" s="19"/>
      <c r="L204" s="19"/>
      <c r="M204" s="20"/>
      <c r="N204" s="19"/>
      <c r="O204" s="19"/>
      <c r="P204" s="20"/>
      <c r="Q204" s="19"/>
      <c r="R204" s="19"/>
      <c r="S204" s="19"/>
      <c r="T204" s="19"/>
      <c r="U204" s="19"/>
      <c r="V204" s="19"/>
      <c r="W204" s="19"/>
      <c r="X204" s="20"/>
      <c r="Y204" s="19"/>
      <c r="Z204" s="19"/>
      <c r="AA204" s="20"/>
      <c r="AB204" s="19"/>
      <c r="AC204" s="19"/>
      <c r="AD204" s="19"/>
      <c r="AE204" s="19"/>
      <c r="AF204" s="19"/>
      <c r="AG204" s="19"/>
      <c r="AH204" s="19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19"/>
      <c r="M205" s="20"/>
      <c r="N205" s="19"/>
      <c r="O205" s="19"/>
      <c r="P205" s="20"/>
      <c r="Q205" s="19"/>
      <c r="R205" s="19"/>
      <c r="S205" s="19"/>
      <c r="T205" s="19"/>
      <c r="U205" s="19"/>
      <c r="V205" s="19"/>
      <c r="W205" s="19"/>
      <c r="X205" s="20"/>
      <c r="Y205" s="19"/>
      <c r="Z205" s="19"/>
      <c r="AA205" s="20"/>
      <c r="AB205" s="19"/>
      <c r="AC205" s="19"/>
      <c r="AD205" s="19"/>
      <c r="AE205" s="19"/>
      <c r="AF205" s="19"/>
      <c r="AG205" s="19"/>
      <c r="AH205" s="19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19"/>
      <c r="M206" s="20"/>
      <c r="N206" s="19"/>
      <c r="O206" s="19"/>
      <c r="P206" s="20"/>
      <c r="Q206" s="19"/>
      <c r="R206" s="19"/>
      <c r="S206" s="19"/>
      <c r="T206" s="19"/>
      <c r="U206" s="19"/>
      <c r="V206" s="19"/>
      <c r="W206" s="19"/>
      <c r="X206" s="20"/>
      <c r="Y206" s="19"/>
      <c r="Z206" s="19"/>
      <c r="AA206" s="20"/>
      <c r="AB206" s="19"/>
      <c r="AC206" s="19"/>
      <c r="AD206" s="19"/>
      <c r="AE206" s="19"/>
      <c r="AF206" s="19"/>
      <c r="AG206" s="19"/>
      <c r="AH206" s="19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19"/>
      <c r="M207" s="20"/>
      <c r="N207" s="19"/>
      <c r="O207" s="19"/>
      <c r="P207" s="20"/>
      <c r="Q207" s="19"/>
      <c r="R207" s="19"/>
      <c r="S207" s="19"/>
      <c r="T207" s="19"/>
      <c r="U207" s="19"/>
      <c r="V207" s="19"/>
      <c r="W207" s="19"/>
      <c r="X207" s="20"/>
      <c r="Y207" s="19"/>
      <c r="Z207" s="19"/>
      <c r="AA207" s="20"/>
      <c r="AB207" s="19"/>
      <c r="AC207" s="19"/>
      <c r="AD207" s="19"/>
      <c r="AE207" s="19"/>
      <c r="AF207" s="19"/>
      <c r="AG207" s="19"/>
      <c r="AH207" s="19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19"/>
      <c r="M208" s="20"/>
      <c r="N208" s="19"/>
      <c r="O208" s="19"/>
      <c r="P208" s="20"/>
      <c r="Q208" s="19"/>
      <c r="R208" s="19"/>
      <c r="S208" s="19"/>
      <c r="T208" s="19"/>
      <c r="U208" s="19"/>
      <c r="V208" s="19"/>
      <c r="W208" s="19"/>
      <c r="X208" s="20"/>
      <c r="Y208" s="19"/>
      <c r="Z208" s="19"/>
      <c r="AA208" s="20"/>
      <c r="AB208" s="19"/>
      <c r="AC208" s="19"/>
      <c r="AD208" s="19"/>
      <c r="AE208" s="19"/>
      <c r="AF208" s="19"/>
      <c r="AG208" s="19"/>
      <c r="AH208" s="19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19"/>
      <c r="M209" s="20"/>
      <c r="N209" s="19"/>
      <c r="O209" s="19"/>
      <c r="P209" s="20"/>
      <c r="Q209" s="19"/>
      <c r="R209" s="19"/>
      <c r="S209" s="19"/>
      <c r="T209" s="19"/>
      <c r="U209" s="19"/>
      <c r="V209" s="19"/>
      <c r="W209" s="19"/>
      <c r="X209" s="20"/>
      <c r="Y209" s="19"/>
      <c r="Z209" s="19"/>
      <c r="AA209" s="20"/>
      <c r="AB209" s="19"/>
      <c r="AC209" s="19"/>
      <c r="AD209" s="19"/>
      <c r="AE209" s="19"/>
      <c r="AF209" s="19"/>
      <c r="AG209" s="19"/>
      <c r="AH209" s="19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19"/>
      <c r="M210" s="20"/>
      <c r="N210" s="19"/>
      <c r="O210" s="19"/>
      <c r="P210" s="20"/>
      <c r="Q210" s="19"/>
      <c r="R210" s="19"/>
      <c r="S210" s="19"/>
      <c r="T210" s="19"/>
      <c r="U210" s="19"/>
      <c r="V210" s="19"/>
      <c r="W210" s="19"/>
      <c r="X210" s="20"/>
      <c r="Y210" s="19"/>
      <c r="Z210" s="19"/>
      <c r="AA210" s="20"/>
      <c r="AB210" s="19"/>
      <c r="AC210" s="19"/>
      <c r="AD210" s="19"/>
      <c r="AE210" s="19"/>
      <c r="AF210" s="19"/>
      <c r="AG210" s="19"/>
      <c r="AH210" s="19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19"/>
      <c r="M211" s="20"/>
      <c r="N211" s="19"/>
      <c r="O211" s="19"/>
      <c r="P211" s="20"/>
      <c r="Q211" s="19"/>
      <c r="R211" s="19"/>
      <c r="S211" s="19"/>
      <c r="T211" s="19"/>
      <c r="U211" s="19"/>
      <c r="V211" s="19"/>
      <c r="W211" s="19"/>
      <c r="X211" s="20"/>
      <c r="Y211" s="19"/>
      <c r="Z211" s="19"/>
      <c r="AA211" s="20"/>
      <c r="AB211" s="19"/>
      <c r="AC211" s="19"/>
      <c r="AD211" s="19"/>
      <c r="AE211" s="19"/>
      <c r="AF211" s="19"/>
      <c r="AG211" s="19"/>
      <c r="AH211" s="19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19"/>
      <c r="M212" s="20"/>
      <c r="N212" s="19"/>
      <c r="O212" s="19"/>
      <c r="P212" s="20"/>
      <c r="Q212" s="19"/>
      <c r="R212" s="19"/>
      <c r="S212" s="19"/>
      <c r="T212" s="19"/>
      <c r="U212" s="19"/>
      <c r="V212" s="19"/>
      <c r="W212" s="19"/>
      <c r="X212" s="20"/>
      <c r="Y212" s="19"/>
      <c r="Z212" s="19"/>
      <c r="AA212" s="20"/>
      <c r="AB212" s="19"/>
      <c r="AC212" s="19"/>
      <c r="AD212" s="19"/>
      <c r="AE212" s="19"/>
      <c r="AF212" s="19"/>
      <c r="AG212" s="19"/>
      <c r="AH212" s="19"/>
    </row>
    <row r="213">
      <c r="A213" s="19"/>
      <c r="B213" s="19"/>
      <c r="C213" s="19"/>
      <c r="D213" s="19"/>
      <c r="E213" s="19"/>
      <c r="F213" s="20"/>
      <c r="G213" s="19"/>
      <c r="H213" s="19"/>
      <c r="I213" s="19"/>
      <c r="J213" s="19"/>
      <c r="K213" s="19"/>
      <c r="L213" s="19"/>
      <c r="M213" s="20"/>
      <c r="N213" s="19"/>
      <c r="O213" s="19"/>
      <c r="P213" s="20"/>
      <c r="Q213" s="19"/>
      <c r="R213" s="19"/>
      <c r="S213" s="19"/>
      <c r="T213" s="19"/>
      <c r="U213" s="19"/>
      <c r="V213" s="19"/>
      <c r="W213" s="19"/>
      <c r="X213" s="20"/>
      <c r="Y213" s="19"/>
      <c r="Z213" s="19"/>
      <c r="AA213" s="20"/>
      <c r="AB213" s="19"/>
      <c r="AC213" s="19"/>
      <c r="AD213" s="19"/>
      <c r="AE213" s="19"/>
      <c r="AF213" s="19"/>
      <c r="AG213" s="19"/>
      <c r="AH213" s="19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19"/>
      <c r="M214" s="20"/>
      <c r="N214" s="19"/>
      <c r="O214" s="19"/>
      <c r="P214" s="20"/>
      <c r="Q214" s="19"/>
      <c r="R214" s="19"/>
      <c r="S214" s="19"/>
      <c r="T214" s="19"/>
      <c r="U214" s="19"/>
      <c r="V214" s="19"/>
      <c r="W214" s="19"/>
      <c r="X214" s="20"/>
      <c r="Y214" s="19"/>
      <c r="Z214" s="19"/>
      <c r="AA214" s="20"/>
      <c r="AB214" s="19"/>
      <c r="AC214" s="19"/>
      <c r="AD214" s="19"/>
      <c r="AE214" s="19"/>
      <c r="AF214" s="19"/>
      <c r="AG214" s="19"/>
      <c r="AH214" s="19"/>
    </row>
    <row r="215">
      <c r="A215" s="19"/>
      <c r="B215" s="19"/>
      <c r="C215" s="19"/>
      <c r="D215" s="19"/>
      <c r="E215" s="19"/>
      <c r="F215" s="20"/>
      <c r="G215" s="19"/>
      <c r="H215" s="19"/>
      <c r="I215" s="19"/>
      <c r="J215" s="19"/>
      <c r="K215" s="19"/>
      <c r="L215" s="19"/>
      <c r="M215" s="20"/>
      <c r="N215" s="19"/>
      <c r="O215" s="19"/>
      <c r="P215" s="20"/>
      <c r="Q215" s="19"/>
      <c r="R215" s="19"/>
      <c r="S215" s="19"/>
      <c r="T215" s="19"/>
      <c r="U215" s="19"/>
      <c r="V215" s="19"/>
      <c r="W215" s="19"/>
      <c r="X215" s="20"/>
      <c r="Y215" s="19"/>
      <c r="Z215" s="19"/>
      <c r="AA215" s="20"/>
      <c r="AB215" s="19"/>
      <c r="AC215" s="19"/>
      <c r="AD215" s="19"/>
      <c r="AE215" s="19"/>
      <c r="AF215" s="19"/>
      <c r="AG215" s="19"/>
      <c r="AH215" s="19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19"/>
      <c r="M216" s="20"/>
      <c r="N216" s="19"/>
      <c r="O216" s="19"/>
      <c r="P216" s="20"/>
      <c r="Q216" s="19"/>
      <c r="R216" s="19"/>
      <c r="S216" s="19"/>
      <c r="T216" s="19"/>
      <c r="U216" s="19"/>
      <c r="V216" s="19"/>
      <c r="W216" s="19"/>
      <c r="X216" s="20"/>
      <c r="Y216" s="19"/>
      <c r="Z216" s="19"/>
      <c r="AA216" s="20"/>
      <c r="AB216" s="19"/>
      <c r="AC216" s="19"/>
      <c r="AD216" s="19"/>
      <c r="AE216" s="19"/>
      <c r="AF216" s="19"/>
      <c r="AG216" s="19"/>
      <c r="AH216" s="19"/>
    </row>
    <row r="217">
      <c r="A217" s="19"/>
      <c r="B217" s="19"/>
      <c r="C217" s="19"/>
      <c r="D217" s="19"/>
      <c r="E217" s="19"/>
      <c r="F217" s="20"/>
      <c r="G217" s="19"/>
      <c r="H217" s="19"/>
      <c r="I217" s="19"/>
      <c r="J217" s="19"/>
      <c r="K217" s="19"/>
      <c r="L217" s="19"/>
      <c r="M217" s="20"/>
      <c r="N217" s="19"/>
      <c r="O217" s="19"/>
      <c r="P217" s="20"/>
      <c r="Q217" s="19"/>
      <c r="R217" s="19"/>
      <c r="S217" s="19"/>
      <c r="T217" s="19"/>
      <c r="U217" s="19"/>
      <c r="V217" s="19"/>
      <c r="W217" s="19"/>
      <c r="X217" s="20"/>
      <c r="Y217" s="19"/>
      <c r="Z217" s="19"/>
      <c r="AA217" s="20"/>
      <c r="AB217" s="19"/>
      <c r="AC217" s="19"/>
      <c r="AD217" s="19"/>
      <c r="AE217" s="19"/>
      <c r="AF217" s="19"/>
      <c r="AG217" s="19"/>
      <c r="AH217" s="19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19"/>
      <c r="M218" s="20"/>
      <c r="N218" s="19"/>
      <c r="O218" s="19"/>
      <c r="P218" s="20"/>
      <c r="Q218" s="19"/>
      <c r="R218" s="19"/>
      <c r="S218" s="19"/>
      <c r="T218" s="19"/>
      <c r="U218" s="19"/>
      <c r="V218" s="19"/>
      <c r="W218" s="19"/>
      <c r="X218" s="20"/>
      <c r="Y218" s="19"/>
      <c r="Z218" s="19"/>
      <c r="AA218" s="20"/>
      <c r="AB218" s="19"/>
      <c r="AC218" s="19"/>
      <c r="AD218" s="19"/>
      <c r="AE218" s="19"/>
      <c r="AF218" s="19"/>
      <c r="AG218" s="19"/>
      <c r="AH218" s="19"/>
    </row>
    <row r="219">
      <c r="A219" s="19"/>
      <c r="B219" s="19"/>
      <c r="C219" s="19"/>
      <c r="D219" s="19"/>
      <c r="E219" s="19"/>
      <c r="F219" s="20"/>
      <c r="G219" s="19"/>
      <c r="H219" s="19"/>
      <c r="I219" s="19"/>
      <c r="J219" s="19"/>
      <c r="K219" s="19"/>
      <c r="L219" s="19"/>
      <c r="M219" s="20"/>
      <c r="N219" s="19"/>
      <c r="O219" s="19"/>
      <c r="P219" s="20"/>
      <c r="Q219" s="19"/>
      <c r="R219" s="19"/>
      <c r="S219" s="19"/>
      <c r="T219" s="19"/>
      <c r="U219" s="19"/>
      <c r="V219" s="19"/>
      <c r="W219" s="19"/>
      <c r="X219" s="20"/>
      <c r="Y219" s="19"/>
      <c r="Z219" s="19"/>
      <c r="AA219" s="20"/>
      <c r="AB219" s="19"/>
      <c r="AC219" s="19"/>
      <c r="AD219" s="19"/>
      <c r="AE219" s="19"/>
      <c r="AF219" s="19"/>
      <c r="AG219" s="19"/>
      <c r="AH219" s="19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19"/>
      <c r="M220" s="20"/>
      <c r="N220" s="19"/>
      <c r="O220" s="19"/>
      <c r="P220" s="20"/>
      <c r="Q220" s="19"/>
      <c r="R220" s="19"/>
      <c r="S220" s="19"/>
      <c r="T220" s="19"/>
      <c r="U220" s="19"/>
      <c r="V220" s="19"/>
      <c r="W220" s="19"/>
      <c r="X220" s="20"/>
      <c r="Y220" s="19"/>
      <c r="Z220" s="19"/>
      <c r="AA220" s="20"/>
      <c r="AB220" s="19"/>
      <c r="AC220" s="19"/>
      <c r="AD220" s="19"/>
      <c r="AE220" s="19"/>
      <c r="AF220" s="19"/>
      <c r="AG220" s="19"/>
      <c r="AH220" s="19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19"/>
      <c r="M221" s="20"/>
      <c r="N221" s="19"/>
      <c r="O221" s="19"/>
      <c r="P221" s="20"/>
      <c r="Q221" s="19"/>
      <c r="R221" s="19"/>
      <c r="S221" s="19"/>
      <c r="T221" s="19"/>
      <c r="U221" s="19"/>
      <c r="V221" s="19"/>
      <c r="W221" s="19"/>
      <c r="X221" s="20"/>
      <c r="Y221" s="19"/>
      <c r="Z221" s="19"/>
      <c r="AA221" s="20"/>
      <c r="AB221" s="19"/>
      <c r="AC221" s="19"/>
      <c r="AD221" s="19"/>
      <c r="AE221" s="19"/>
      <c r="AF221" s="19"/>
      <c r="AG221" s="19"/>
      <c r="AH221" s="19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19"/>
      <c r="M222" s="20"/>
      <c r="N222" s="19"/>
      <c r="O222" s="19"/>
      <c r="P222" s="20"/>
      <c r="Q222" s="19"/>
      <c r="R222" s="19"/>
      <c r="S222" s="19"/>
      <c r="T222" s="19"/>
      <c r="U222" s="19"/>
      <c r="V222" s="19"/>
      <c r="W222" s="19"/>
      <c r="X222" s="20"/>
      <c r="Y222" s="19"/>
      <c r="Z222" s="19"/>
      <c r="AA222" s="20"/>
      <c r="AB222" s="19"/>
      <c r="AC222" s="19"/>
      <c r="AD222" s="19"/>
      <c r="AE222" s="19"/>
      <c r="AF222" s="19"/>
      <c r="AG222" s="19"/>
      <c r="AH222" s="19"/>
    </row>
    <row r="223">
      <c r="A223" s="19"/>
      <c r="B223" s="19"/>
      <c r="C223" s="19"/>
      <c r="D223" s="19"/>
      <c r="E223" s="19"/>
      <c r="F223" s="20"/>
      <c r="G223" s="19"/>
      <c r="H223" s="19"/>
      <c r="I223" s="19"/>
      <c r="J223" s="19"/>
      <c r="K223" s="19"/>
      <c r="L223" s="19"/>
      <c r="M223" s="20"/>
      <c r="N223" s="19"/>
      <c r="O223" s="19"/>
      <c r="P223" s="20"/>
      <c r="Q223" s="19"/>
      <c r="R223" s="19"/>
      <c r="S223" s="19"/>
      <c r="T223" s="19"/>
      <c r="U223" s="19"/>
      <c r="V223" s="19"/>
      <c r="W223" s="19"/>
      <c r="X223" s="20"/>
      <c r="Y223" s="19"/>
      <c r="Z223" s="19"/>
      <c r="AA223" s="20"/>
      <c r="AB223" s="19"/>
      <c r="AC223" s="19"/>
      <c r="AD223" s="19"/>
      <c r="AE223" s="19"/>
      <c r="AF223" s="19"/>
      <c r="AG223" s="19"/>
      <c r="AH223" s="19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19"/>
      <c r="M224" s="20"/>
      <c r="N224" s="19"/>
      <c r="O224" s="19"/>
      <c r="P224" s="20"/>
      <c r="Q224" s="19"/>
      <c r="R224" s="19"/>
      <c r="S224" s="19"/>
      <c r="T224" s="19"/>
      <c r="U224" s="19"/>
      <c r="V224" s="19"/>
      <c r="W224" s="19"/>
      <c r="X224" s="20"/>
      <c r="Y224" s="19"/>
      <c r="Z224" s="19"/>
      <c r="AA224" s="20"/>
      <c r="AB224" s="19"/>
      <c r="AC224" s="19"/>
      <c r="AD224" s="19"/>
      <c r="AE224" s="19"/>
      <c r="AF224" s="19"/>
      <c r="AG224" s="19"/>
      <c r="AH224" s="19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19"/>
      <c r="M225" s="20"/>
      <c r="N225" s="19"/>
      <c r="O225" s="19"/>
      <c r="P225" s="20"/>
      <c r="Q225" s="19"/>
      <c r="R225" s="19"/>
      <c r="S225" s="19"/>
      <c r="T225" s="19"/>
      <c r="U225" s="19"/>
      <c r="V225" s="19"/>
      <c r="W225" s="19"/>
      <c r="X225" s="20"/>
      <c r="Y225" s="19"/>
      <c r="Z225" s="19"/>
      <c r="AA225" s="20"/>
      <c r="AB225" s="19"/>
      <c r="AC225" s="19"/>
      <c r="AD225" s="19"/>
      <c r="AE225" s="19"/>
      <c r="AF225" s="19"/>
      <c r="AG225" s="19"/>
      <c r="AH225" s="19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19"/>
      <c r="M226" s="20"/>
      <c r="N226" s="19"/>
      <c r="O226" s="19"/>
      <c r="P226" s="20"/>
      <c r="Q226" s="19"/>
      <c r="R226" s="19"/>
      <c r="S226" s="19"/>
      <c r="T226" s="19"/>
      <c r="U226" s="19"/>
      <c r="V226" s="19"/>
      <c r="W226" s="19"/>
      <c r="X226" s="20"/>
      <c r="Y226" s="19"/>
      <c r="Z226" s="19"/>
      <c r="AA226" s="20"/>
      <c r="AB226" s="19"/>
      <c r="AC226" s="19"/>
      <c r="AD226" s="19"/>
      <c r="AE226" s="19"/>
      <c r="AF226" s="19"/>
      <c r="AG226" s="19"/>
      <c r="AH226" s="19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19"/>
      <c r="M227" s="20"/>
      <c r="N227" s="19"/>
      <c r="O227" s="19"/>
      <c r="P227" s="20"/>
      <c r="Q227" s="19"/>
      <c r="R227" s="19"/>
      <c r="S227" s="19"/>
      <c r="T227" s="19"/>
      <c r="U227" s="19"/>
      <c r="V227" s="19"/>
      <c r="W227" s="19"/>
      <c r="X227" s="20"/>
      <c r="Y227" s="19"/>
      <c r="Z227" s="19"/>
      <c r="AA227" s="20"/>
      <c r="AB227" s="19"/>
      <c r="AC227" s="19"/>
      <c r="AD227" s="19"/>
      <c r="AE227" s="19"/>
      <c r="AF227" s="19"/>
      <c r="AG227" s="19"/>
      <c r="AH227" s="19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19"/>
      <c r="M228" s="20"/>
      <c r="N228" s="19"/>
      <c r="O228" s="19"/>
      <c r="P228" s="20"/>
      <c r="Q228" s="19"/>
      <c r="R228" s="19"/>
      <c r="S228" s="19"/>
      <c r="T228" s="19"/>
      <c r="U228" s="19"/>
      <c r="V228" s="19"/>
      <c r="W228" s="19"/>
      <c r="X228" s="20"/>
      <c r="Y228" s="19"/>
      <c r="Z228" s="19"/>
      <c r="AA228" s="20"/>
      <c r="AB228" s="19"/>
      <c r="AC228" s="19"/>
      <c r="AD228" s="19"/>
      <c r="AE228" s="19"/>
      <c r="AF228" s="19"/>
      <c r="AG228" s="19"/>
      <c r="AH228" s="19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19"/>
      <c r="M229" s="20"/>
      <c r="N229" s="19"/>
      <c r="O229" s="19"/>
      <c r="P229" s="20"/>
      <c r="Q229" s="19"/>
      <c r="R229" s="19"/>
      <c r="S229" s="19"/>
      <c r="T229" s="19"/>
      <c r="U229" s="19"/>
      <c r="V229" s="19"/>
      <c r="W229" s="19"/>
      <c r="X229" s="20"/>
      <c r="Y229" s="19"/>
      <c r="Z229" s="19"/>
      <c r="AA229" s="20"/>
      <c r="AB229" s="19"/>
      <c r="AC229" s="19"/>
      <c r="AD229" s="19"/>
      <c r="AE229" s="19"/>
      <c r="AF229" s="19"/>
      <c r="AG229" s="19"/>
      <c r="AH229" s="19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19"/>
      <c r="M230" s="20"/>
      <c r="N230" s="19"/>
      <c r="O230" s="19"/>
      <c r="P230" s="20"/>
      <c r="Q230" s="19"/>
      <c r="R230" s="19"/>
      <c r="S230" s="19"/>
      <c r="T230" s="19"/>
      <c r="U230" s="19"/>
      <c r="V230" s="19"/>
      <c r="W230" s="19"/>
      <c r="X230" s="20"/>
      <c r="Y230" s="19"/>
      <c r="Z230" s="19"/>
      <c r="AA230" s="20"/>
      <c r="AB230" s="19"/>
      <c r="AC230" s="19"/>
      <c r="AD230" s="19"/>
      <c r="AE230" s="19"/>
      <c r="AF230" s="19"/>
      <c r="AG230" s="19"/>
      <c r="AH230" s="19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19"/>
      <c r="M231" s="20"/>
      <c r="N231" s="19"/>
      <c r="O231" s="19"/>
      <c r="P231" s="20"/>
      <c r="Q231" s="19"/>
      <c r="R231" s="19"/>
      <c r="S231" s="19"/>
      <c r="T231" s="19"/>
      <c r="U231" s="19"/>
      <c r="V231" s="19"/>
      <c r="W231" s="19"/>
      <c r="X231" s="20"/>
      <c r="Y231" s="19"/>
      <c r="Z231" s="19"/>
      <c r="AA231" s="20"/>
      <c r="AB231" s="19"/>
      <c r="AC231" s="19"/>
      <c r="AD231" s="19"/>
      <c r="AE231" s="19"/>
      <c r="AF231" s="19"/>
      <c r="AG231" s="19"/>
      <c r="AH231" s="19"/>
    </row>
    <row r="232">
      <c r="A232" s="19"/>
      <c r="B232" s="19"/>
      <c r="C232" s="19"/>
      <c r="D232" s="19"/>
      <c r="E232" s="19"/>
      <c r="F232" s="20"/>
      <c r="G232" s="19"/>
      <c r="H232" s="19"/>
      <c r="I232" s="19"/>
      <c r="J232" s="19"/>
      <c r="K232" s="19"/>
      <c r="L232" s="19"/>
      <c r="M232" s="20"/>
      <c r="N232" s="19"/>
      <c r="O232" s="19"/>
      <c r="P232" s="20"/>
      <c r="Q232" s="19"/>
      <c r="R232" s="19"/>
      <c r="S232" s="19"/>
      <c r="T232" s="19"/>
      <c r="U232" s="19"/>
      <c r="V232" s="19"/>
      <c r="W232" s="19"/>
      <c r="X232" s="20"/>
      <c r="Y232" s="19"/>
      <c r="Z232" s="19"/>
      <c r="AA232" s="20"/>
      <c r="AB232" s="19"/>
      <c r="AC232" s="19"/>
      <c r="AD232" s="19"/>
      <c r="AE232" s="19"/>
      <c r="AF232" s="19"/>
      <c r="AG232" s="19"/>
      <c r="AH232" s="19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19"/>
      <c r="M233" s="20"/>
      <c r="N233" s="19"/>
      <c r="O233" s="19"/>
      <c r="P233" s="20"/>
      <c r="Q233" s="19"/>
      <c r="R233" s="19"/>
      <c r="S233" s="19"/>
      <c r="T233" s="19"/>
      <c r="U233" s="19"/>
      <c r="V233" s="19"/>
      <c r="W233" s="19"/>
      <c r="X233" s="20"/>
      <c r="Y233" s="19"/>
      <c r="Z233" s="19"/>
      <c r="AA233" s="20"/>
      <c r="AB233" s="19"/>
      <c r="AC233" s="19"/>
      <c r="AD233" s="19"/>
      <c r="AE233" s="19"/>
      <c r="AF233" s="19"/>
      <c r="AG233" s="19"/>
      <c r="AH233" s="19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19"/>
      <c r="M234" s="20"/>
      <c r="N234" s="19"/>
      <c r="O234" s="19"/>
      <c r="P234" s="20"/>
      <c r="Q234" s="19"/>
      <c r="R234" s="19"/>
      <c r="S234" s="19"/>
      <c r="T234" s="19"/>
      <c r="U234" s="19"/>
      <c r="V234" s="19"/>
      <c r="W234" s="19"/>
      <c r="X234" s="20"/>
      <c r="Y234" s="19"/>
      <c r="Z234" s="19"/>
      <c r="AA234" s="20"/>
      <c r="AB234" s="19"/>
      <c r="AC234" s="19"/>
      <c r="AD234" s="19"/>
      <c r="AE234" s="19"/>
      <c r="AF234" s="19"/>
      <c r="AG234" s="19"/>
      <c r="AH234" s="19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19"/>
      <c r="M235" s="20"/>
      <c r="N235" s="19"/>
      <c r="O235" s="19"/>
      <c r="P235" s="20"/>
      <c r="Q235" s="19"/>
      <c r="R235" s="19"/>
      <c r="S235" s="19"/>
      <c r="T235" s="19"/>
      <c r="U235" s="19"/>
      <c r="V235" s="19"/>
      <c r="W235" s="19"/>
      <c r="X235" s="20"/>
      <c r="Y235" s="19"/>
      <c r="Z235" s="19"/>
      <c r="AA235" s="20"/>
      <c r="AB235" s="19"/>
      <c r="AC235" s="19"/>
      <c r="AD235" s="19"/>
      <c r="AE235" s="19"/>
      <c r="AF235" s="19"/>
      <c r="AG235" s="19"/>
      <c r="AH235" s="19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19"/>
      <c r="M236" s="20"/>
      <c r="N236" s="19"/>
      <c r="O236" s="19"/>
      <c r="P236" s="20"/>
      <c r="Q236" s="19"/>
      <c r="R236" s="19"/>
      <c r="S236" s="19"/>
      <c r="T236" s="19"/>
      <c r="U236" s="19"/>
      <c r="V236" s="19"/>
      <c r="W236" s="19"/>
      <c r="X236" s="20"/>
      <c r="Y236" s="19"/>
      <c r="Z236" s="19"/>
      <c r="AA236" s="20"/>
      <c r="AB236" s="19"/>
      <c r="AC236" s="19"/>
      <c r="AD236" s="19"/>
      <c r="AE236" s="19"/>
      <c r="AF236" s="19"/>
      <c r="AG236" s="19"/>
      <c r="AH236" s="19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19"/>
      <c r="M237" s="20"/>
      <c r="N237" s="19"/>
      <c r="O237" s="19"/>
      <c r="P237" s="20"/>
      <c r="Q237" s="19"/>
      <c r="R237" s="19"/>
      <c r="S237" s="19"/>
      <c r="T237" s="19"/>
      <c r="U237" s="19"/>
      <c r="V237" s="19"/>
      <c r="W237" s="19"/>
      <c r="X237" s="20"/>
      <c r="Y237" s="19"/>
      <c r="Z237" s="19"/>
      <c r="AA237" s="20"/>
      <c r="AB237" s="19"/>
      <c r="AC237" s="19"/>
      <c r="AD237" s="19"/>
      <c r="AE237" s="19"/>
      <c r="AF237" s="19"/>
      <c r="AG237" s="19"/>
      <c r="AH237" s="19"/>
    </row>
    <row r="238">
      <c r="A238" s="19"/>
      <c r="B238" s="19"/>
      <c r="C238" s="19"/>
      <c r="D238" s="19"/>
      <c r="E238" s="19"/>
      <c r="F238" s="20"/>
      <c r="G238" s="19"/>
      <c r="H238" s="19"/>
      <c r="I238" s="19"/>
      <c r="J238" s="19"/>
      <c r="K238" s="19"/>
      <c r="L238" s="19"/>
      <c r="M238" s="20"/>
      <c r="N238" s="19"/>
      <c r="O238" s="19"/>
      <c r="P238" s="20"/>
      <c r="Q238" s="19"/>
      <c r="R238" s="19"/>
      <c r="S238" s="19"/>
      <c r="T238" s="19"/>
      <c r="U238" s="19"/>
      <c r="V238" s="19"/>
      <c r="W238" s="19"/>
      <c r="X238" s="20"/>
      <c r="Y238" s="19"/>
      <c r="Z238" s="19"/>
      <c r="AA238" s="20"/>
      <c r="AB238" s="19"/>
      <c r="AC238" s="19"/>
      <c r="AD238" s="19"/>
      <c r="AE238" s="19"/>
      <c r="AF238" s="19"/>
      <c r="AG238" s="19"/>
      <c r="AH238" s="19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19"/>
      <c r="M239" s="20"/>
      <c r="N239" s="19"/>
      <c r="O239" s="19"/>
      <c r="P239" s="20"/>
      <c r="Q239" s="19"/>
      <c r="R239" s="19"/>
      <c r="S239" s="19"/>
      <c r="T239" s="19"/>
      <c r="U239" s="19"/>
      <c r="V239" s="19"/>
      <c r="W239" s="19"/>
      <c r="X239" s="20"/>
      <c r="Y239" s="19"/>
      <c r="Z239" s="19"/>
      <c r="AA239" s="20"/>
      <c r="AB239" s="19"/>
      <c r="AC239" s="19"/>
      <c r="AD239" s="19"/>
      <c r="AE239" s="19"/>
      <c r="AF239" s="19"/>
      <c r="AG239" s="19"/>
      <c r="AH239" s="19"/>
    </row>
    <row r="240">
      <c r="A240" s="19"/>
      <c r="B240" s="19"/>
      <c r="C240" s="19"/>
      <c r="D240" s="19"/>
      <c r="E240" s="19"/>
      <c r="F240" s="20"/>
      <c r="G240" s="19"/>
      <c r="H240" s="19"/>
      <c r="I240" s="19"/>
      <c r="J240" s="19"/>
      <c r="K240" s="19"/>
      <c r="L240" s="19"/>
      <c r="M240" s="20"/>
      <c r="N240" s="19"/>
      <c r="O240" s="19"/>
      <c r="P240" s="20"/>
      <c r="Q240" s="19"/>
      <c r="R240" s="19"/>
      <c r="S240" s="19"/>
      <c r="T240" s="19"/>
      <c r="U240" s="19"/>
      <c r="V240" s="19"/>
      <c r="W240" s="19"/>
      <c r="X240" s="20"/>
      <c r="Y240" s="19"/>
      <c r="Z240" s="19"/>
      <c r="AA240" s="20"/>
      <c r="AB240" s="19"/>
      <c r="AC240" s="19"/>
      <c r="AD240" s="19"/>
      <c r="AE240" s="19"/>
      <c r="AF240" s="19"/>
      <c r="AG240" s="19"/>
      <c r="AH240" s="19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19"/>
      <c r="M241" s="20"/>
      <c r="N241" s="19"/>
      <c r="O241" s="19"/>
      <c r="P241" s="20"/>
      <c r="Q241" s="19"/>
      <c r="R241" s="19"/>
      <c r="S241" s="19"/>
      <c r="T241" s="19"/>
      <c r="U241" s="19"/>
      <c r="V241" s="19"/>
      <c r="W241" s="19"/>
      <c r="X241" s="20"/>
      <c r="Y241" s="19"/>
      <c r="Z241" s="19"/>
      <c r="AA241" s="20"/>
      <c r="AB241" s="19"/>
      <c r="AC241" s="19"/>
      <c r="AD241" s="19"/>
      <c r="AE241" s="19"/>
      <c r="AF241" s="19"/>
      <c r="AG241" s="19"/>
      <c r="AH241" s="19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19"/>
      <c r="M242" s="20"/>
      <c r="N242" s="19"/>
      <c r="O242" s="19"/>
      <c r="P242" s="20"/>
      <c r="Q242" s="19"/>
      <c r="R242" s="19"/>
      <c r="S242" s="19"/>
      <c r="T242" s="19"/>
      <c r="U242" s="19"/>
      <c r="V242" s="19"/>
      <c r="W242" s="19"/>
      <c r="X242" s="20"/>
      <c r="Y242" s="19"/>
      <c r="Z242" s="19"/>
      <c r="AA242" s="20"/>
      <c r="AB242" s="19"/>
      <c r="AC242" s="19"/>
      <c r="AD242" s="19"/>
      <c r="AE242" s="19"/>
      <c r="AF242" s="19"/>
      <c r="AG242" s="19"/>
      <c r="AH242" s="19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19"/>
      <c r="M243" s="20"/>
      <c r="N243" s="19"/>
      <c r="O243" s="19"/>
      <c r="P243" s="20"/>
      <c r="Q243" s="19"/>
      <c r="R243" s="19"/>
      <c r="S243" s="19"/>
      <c r="T243" s="19"/>
      <c r="U243" s="19"/>
      <c r="V243" s="19"/>
      <c r="W243" s="19"/>
      <c r="X243" s="20"/>
      <c r="Y243" s="19"/>
      <c r="Z243" s="19"/>
      <c r="AA243" s="20"/>
      <c r="AB243" s="19"/>
      <c r="AC243" s="19"/>
      <c r="AD243" s="19"/>
      <c r="AE243" s="19"/>
      <c r="AF243" s="19"/>
      <c r="AG243" s="19"/>
      <c r="AH243" s="19"/>
    </row>
    <row r="244">
      <c r="A244" s="19"/>
      <c r="B244" s="19"/>
      <c r="C244" s="19"/>
      <c r="D244" s="19"/>
      <c r="E244" s="19"/>
      <c r="F244" s="20"/>
      <c r="G244" s="19"/>
      <c r="H244" s="19"/>
      <c r="I244" s="19"/>
      <c r="J244" s="19"/>
      <c r="K244" s="19"/>
      <c r="L244" s="19"/>
      <c r="M244" s="20"/>
      <c r="N244" s="19"/>
      <c r="O244" s="19"/>
      <c r="P244" s="20"/>
      <c r="Q244" s="19"/>
      <c r="R244" s="19"/>
      <c r="S244" s="19"/>
      <c r="T244" s="19"/>
      <c r="U244" s="19"/>
      <c r="V244" s="19"/>
      <c r="W244" s="19"/>
      <c r="X244" s="20"/>
      <c r="Y244" s="19"/>
      <c r="Z244" s="19"/>
      <c r="AA244" s="20"/>
      <c r="AB244" s="19"/>
      <c r="AC244" s="19"/>
      <c r="AD244" s="19"/>
      <c r="AE244" s="19"/>
      <c r="AF244" s="19"/>
      <c r="AG244" s="19"/>
      <c r="AH244" s="19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19"/>
      <c r="M245" s="20"/>
      <c r="N245" s="19"/>
      <c r="O245" s="19"/>
      <c r="P245" s="20"/>
      <c r="Q245" s="19"/>
      <c r="R245" s="19"/>
      <c r="S245" s="19"/>
      <c r="T245" s="19"/>
      <c r="U245" s="19"/>
      <c r="V245" s="19"/>
      <c r="W245" s="19"/>
      <c r="X245" s="20"/>
      <c r="Y245" s="19"/>
      <c r="Z245" s="19"/>
      <c r="AA245" s="20"/>
      <c r="AB245" s="19"/>
      <c r="AC245" s="19"/>
      <c r="AD245" s="19"/>
      <c r="AE245" s="19"/>
      <c r="AF245" s="19"/>
      <c r="AG245" s="19"/>
      <c r="AH245" s="19"/>
    </row>
    <row r="246">
      <c r="A246" s="19"/>
      <c r="B246" s="19"/>
      <c r="C246" s="19"/>
      <c r="D246" s="19"/>
      <c r="E246" s="19"/>
      <c r="F246" s="20"/>
      <c r="G246" s="19"/>
      <c r="H246" s="19"/>
      <c r="I246" s="19"/>
      <c r="J246" s="19"/>
      <c r="K246" s="19"/>
      <c r="L246" s="19"/>
      <c r="M246" s="20"/>
      <c r="N246" s="19"/>
      <c r="O246" s="19"/>
      <c r="P246" s="20"/>
      <c r="Q246" s="19"/>
      <c r="R246" s="19"/>
      <c r="S246" s="19"/>
      <c r="T246" s="19"/>
      <c r="U246" s="19"/>
      <c r="V246" s="19"/>
      <c r="W246" s="19"/>
      <c r="X246" s="20"/>
      <c r="Y246" s="19"/>
      <c r="Z246" s="19"/>
      <c r="AA246" s="20"/>
      <c r="AB246" s="19"/>
      <c r="AC246" s="19"/>
      <c r="AD246" s="19"/>
      <c r="AE246" s="19"/>
      <c r="AF246" s="19"/>
      <c r="AG246" s="19"/>
      <c r="AH246" s="19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19"/>
      <c r="M247" s="20"/>
      <c r="N247" s="19"/>
      <c r="O247" s="19"/>
      <c r="P247" s="20"/>
      <c r="Q247" s="19"/>
      <c r="R247" s="19"/>
      <c r="S247" s="19"/>
      <c r="T247" s="19"/>
      <c r="U247" s="19"/>
      <c r="V247" s="19"/>
      <c r="W247" s="19"/>
      <c r="X247" s="20"/>
      <c r="Y247" s="19"/>
      <c r="Z247" s="19"/>
      <c r="AA247" s="20"/>
      <c r="AB247" s="19"/>
      <c r="AC247" s="19"/>
      <c r="AD247" s="19"/>
      <c r="AE247" s="19"/>
      <c r="AF247" s="19"/>
      <c r="AG247" s="19"/>
      <c r="AH247" s="19"/>
    </row>
    <row r="248">
      <c r="A248" s="19"/>
      <c r="B248" s="19"/>
      <c r="C248" s="19"/>
      <c r="D248" s="19"/>
      <c r="E248" s="19"/>
      <c r="F248" s="20"/>
      <c r="G248" s="19"/>
      <c r="H248" s="19"/>
      <c r="I248" s="19"/>
      <c r="J248" s="19"/>
      <c r="K248" s="19"/>
      <c r="L248" s="19"/>
      <c r="M248" s="20"/>
      <c r="N248" s="19"/>
      <c r="O248" s="19"/>
      <c r="P248" s="20"/>
      <c r="Q248" s="19"/>
      <c r="R248" s="19"/>
      <c r="S248" s="19"/>
      <c r="T248" s="19"/>
      <c r="U248" s="19"/>
      <c r="V248" s="19"/>
      <c r="W248" s="19"/>
      <c r="X248" s="20"/>
      <c r="Y248" s="19"/>
      <c r="Z248" s="19"/>
      <c r="AA248" s="20"/>
      <c r="AB248" s="19"/>
      <c r="AC248" s="19"/>
      <c r="AD248" s="19"/>
      <c r="AE248" s="19"/>
      <c r="AF248" s="19"/>
      <c r="AG248" s="19"/>
      <c r="AH248" s="19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19"/>
      <c r="M249" s="20"/>
      <c r="N249" s="19"/>
      <c r="O249" s="19"/>
      <c r="P249" s="20"/>
      <c r="Q249" s="19"/>
      <c r="R249" s="19"/>
      <c r="S249" s="19"/>
      <c r="T249" s="19"/>
      <c r="U249" s="19"/>
      <c r="V249" s="19"/>
      <c r="W249" s="19"/>
      <c r="X249" s="20"/>
      <c r="Y249" s="19"/>
      <c r="Z249" s="19"/>
      <c r="AA249" s="20"/>
      <c r="AB249" s="19"/>
      <c r="AC249" s="19"/>
      <c r="AD249" s="19"/>
      <c r="AE249" s="19"/>
      <c r="AF249" s="19"/>
      <c r="AG249" s="19"/>
      <c r="AH249" s="19"/>
    </row>
    <row r="250">
      <c r="A250" s="19"/>
      <c r="B250" s="19"/>
      <c r="C250" s="19"/>
      <c r="D250" s="19"/>
      <c r="E250" s="19"/>
      <c r="F250" s="20"/>
      <c r="G250" s="19"/>
      <c r="H250" s="19"/>
      <c r="I250" s="19"/>
      <c r="J250" s="19"/>
      <c r="K250" s="19"/>
      <c r="L250" s="19"/>
      <c r="M250" s="20"/>
      <c r="N250" s="19"/>
      <c r="O250" s="19"/>
      <c r="P250" s="20"/>
      <c r="Q250" s="19"/>
      <c r="R250" s="19"/>
      <c r="S250" s="19"/>
      <c r="T250" s="19"/>
      <c r="U250" s="19"/>
      <c r="V250" s="19"/>
      <c r="W250" s="19"/>
      <c r="X250" s="20"/>
      <c r="Y250" s="19"/>
      <c r="Z250" s="19"/>
      <c r="AA250" s="20"/>
      <c r="AB250" s="19"/>
      <c r="AC250" s="19"/>
      <c r="AD250" s="19"/>
      <c r="AE250" s="19"/>
      <c r="AF250" s="19"/>
      <c r="AG250" s="19"/>
      <c r="AH250" s="19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19"/>
      <c r="M251" s="20"/>
      <c r="N251" s="19"/>
      <c r="O251" s="19"/>
      <c r="P251" s="20"/>
      <c r="Q251" s="19"/>
      <c r="R251" s="19"/>
      <c r="S251" s="19"/>
      <c r="T251" s="19"/>
      <c r="U251" s="19"/>
      <c r="V251" s="19"/>
      <c r="W251" s="19"/>
      <c r="X251" s="20"/>
      <c r="Y251" s="19"/>
      <c r="Z251" s="19"/>
      <c r="AA251" s="20"/>
      <c r="AB251" s="19"/>
      <c r="AC251" s="19"/>
      <c r="AD251" s="19"/>
      <c r="AE251" s="19"/>
      <c r="AF251" s="19"/>
      <c r="AG251" s="19"/>
      <c r="AH251" s="19"/>
    </row>
    <row r="252">
      <c r="A252" s="19"/>
      <c r="B252" s="19"/>
      <c r="C252" s="19"/>
      <c r="D252" s="19"/>
      <c r="E252" s="19"/>
      <c r="F252" s="20"/>
      <c r="G252" s="19"/>
      <c r="H252" s="19"/>
      <c r="I252" s="19"/>
      <c r="J252" s="19"/>
      <c r="K252" s="19"/>
      <c r="L252" s="19"/>
      <c r="M252" s="20"/>
      <c r="N252" s="19"/>
      <c r="O252" s="19"/>
      <c r="P252" s="20"/>
      <c r="Q252" s="19"/>
      <c r="R252" s="19"/>
      <c r="S252" s="19"/>
      <c r="T252" s="19"/>
      <c r="U252" s="19"/>
      <c r="V252" s="19"/>
      <c r="W252" s="19"/>
      <c r="X252" s="20"/>
      <c r="Y252" s="19"/>
      <c r="Z252" s="19"/>
      <c r="AA252" s="20"/>
      <c r="AB252" s="19"/>
      <c r="AC252" s="19"/>
      <c r="AD252" s="19"/>
      <c r="AE252" s="19"/>
      <c r="AF252" s="19"/>
      <c r="AG252" s="19"/>
      <c r="AH252" s="19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19"/>
      <c r="M253" s="20"/>
      <c r="N253" s="19"/>
      <c r="O253" s="19"/>
      <c r="P253" s="20"/>
      <c r="Q253" s="19"/>
      <c r="R253" s="19"/>
      <c r="S253" s="19"/>
      <c r="T253" s="19"/>
      <c r="U253" s="19"/>
      <c r="V253" s="19"/>
      <c r="W253" s="19"/>
      <c r="X253" s="20"/>
      <c r="Y253" s="19"/>
      <c r="Z253" s="19"/>
      <c r="AA253" s="20"/>
      <c r="AB253" s="19"/>
      <c r="AC253" s="19"/>
      <c r="AD253" s="19"/>
      <c r="AE253" s="19"/>
      <c r="AF253" s="19"/>
      <c r="AG253" s="19"/>
      <c r="AH253" s="19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19"/>
      <c r="M254" s="20"/>
      <c r="N254" s="19"/>
      <c r="O254" s="19"/>
      <c r="P254" s="20"/>
      <c r="Q254" s="19"/>
      <c r="R254" s="19"/>
      <c r="S254" s="19"/>
      <c r="T254" s="19"/>
      <c r="U254" s="19"/>
      <c r="V254" s="19"/>
      <c r="W254" s="19"/>
      <c r="X254" s="20"/>
      <c r="Y254" s="19"/>
      <c r="Z254" s="19"/>
      <c r="AA254" s="20"/>
      <c r="AB254" s="19"/>
      <c r="AC254" s="19"/>
      <c r="AD254" s="19"/>
      <c r="AE254" s="19"/>
      <c r="AF254" s="19"/>
      <c r="AG254" s="19"/>
      <c r="AH254" s="19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19"/>
      <c r="M255" s="20"/>
      <c r="N255" s="19"/>
      <c r="O255" s="19"/>
      <c r="P255" s="20"/>
      <c r="Q255" s="19"/>
      <c r="R255" s="19"/>
      <c r="S255" s="19"/>
      <c r="T255" s="19"/>
      <c r="U255" s="19"/>
      <c r="V255" s="19"/>
      <c r="W255" s="19"/>
      <c r="X255" s="20"/>
      <c r="Y255" s="19"/>
      <c r="Z255" s="19"/>
      <c r="AA255" s="20"/>
      <c r="AB255" s="19"/>
      <c r="AC255" s="19"/>
      <c r="AD255" s="19"/>
      <c r="AE255" s="19"/>
      <c r="AF255" s="19"/>
      <c r="AG255" s="19"/>
      <c r="AH255" s="19"/>
    </row>
    <row r="256">
      <c r="A256" s="19"/>
      <c r="B256" s="19"/>
      <c r="C256" s="19"/>
      <c r="D256" s="19"/>
      <c r="E256" s="19"/>
      <c r="F256" s="20"/>
      <c r="G256" s="19"/>
      <c r="H256" s="19"/>
      <c r="I256" s="19"/>
      <c r="J256" s="19"/>
      <c r="K256" s="19"/>
      <c r="L256" s="19"/>
      <c r="M256" s="20"/>
      <c r="N256" s="19"/>
      <c r="O256" s="19"/>
      <c r="P256" s="20"/>
      <c r="Q256" s="19"/>
      <c r="R256" s="19"/>
      <c r="S256" s="19"/>
      <c r="T256" s="19"/>
      <c r="U256" s="19"/>
      <c r="V256" s="19"/>
      <c r="W256" s="19"/>
      <c r="X256" s="20"/>
      <c r="Y256" s="19"/>
      <c r="Z256" s="19"/>
      <c r="AA256" s="20"/>
      <c r="AB256" s="19"/>
      <c r="AC256" s="19"/>
      <c r="AD256" s="19"/>
      <c r="AE256" s="19"/>
      <c r="AF256" s="19"/>
      <c r="AG256" s="19"/>
      <c r="AH256" s="19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19"/>
      <c r="M257" s="20"/>
      <c r="N257" s="19"/>
      <c r="O257" s="19"/>
      <c r="P257" s="20"/>
      <c r="Q257" s="19"/>
      <c r="R257" s="19"/>
      <c r="S257" s="19"/>
      <c r="T257" s="19"/>
      <c r="U257" s="19"/>
      <c r="V257" s="19"/>
      <c r="W257" s="19"/>
      <c r="X257" s="20"/>
      <c r="Y257" s="19"/>
      <c r="Z257" s="19"/>
      <c r="AA257" s="20"/>
      <c r="AB257" s="19"/>
      <c r="AC257" s="19"/>
      <c r="AD257" s="19"/>
      <c r="AE257" s="19"/>
      <c r="AF257" s="19"/>
      <c r="AG257" s="19"/>
      <c r="AH257" s="19"/>
    </row>
    <row r="258">
      <c r="A258" s="19"/>
      <c r="B258" s="19"/>
      <c r="C258" s="19"/>
      <c r="D258" s="19"/>
      <c r="E258" s="19"/>
      <c r="F258" s="20"/>
      <c r="G258" s="19"/>
      <c r="H258" s="19"/>
      <c r="I258" s="19"/>
      <c r="J258" s="19"/>
      <c r="K258" s="19"/>
      <c r="L258" s="19"/>
      <c r="M258" s="20"/>
      <c r="N258" s="19"/>
      <c r="O258" s="19"/>
      <c r="P258" s="20"/>
      <c r="Q258" s="19"/>
      <c r="R258" s="19"/>
      <c r="S258" s="19"/>
      <c r="T258" s="19"/>
      <c r="U258" s="19"/>
      <c r="V258" s="19"/>
      <c r="W258" s="19"/>
      <c r="X258" s="20"/>
      <c r="Y258" s="19"/>
      <c r="Z258" s="19"/>
      <c r="AA258" s="20"/>
      <c r="AB258" s="19"/>
      <c r="AC258" s="19"/>
      <c r="AD258" s="19"/>
      <c r="AE258" s="19"/>
      <c r="AF258" s="19"/>
      <c r="AG258" s="19"/>
      <c r="AH258" s="19"/>
    </row>
    <row r="259">
      <c r="A259" s="19"/>
      <c r="B259" s="19"/>
      <c r="C259" s="19"/>
      <c r="D259" s="19"/>
      <c r="E259" s="19"/>
      <c r="F259" s="20"/>
      <c r="G259" s="19"/>
      <c r="H259" s="19"/>
      <c r="I259" s="19"/>
      <c r="J259" s="19"/>
      <c r="K259" s="19"/>
      <c r="L259" s="19"/>
      <c r="M259" s="20"/>
      <c r="N259" s="19"/>
      <c r="O259" s="19"/>
      <c r="P259" s="20"/>
      <c r="Q259" s="19"/>
      <c r="R259" s="19"/>
      <c r="S259" s="19"/>
      <c r="T259" s="19"/>
      <c r="U259" s="19"/>
      <c r="V259" s="19"/>
      <c r="W259" s="19"/>
      <c r="X259" s="20"/>
      <c r="Y259" s="19"/>
      <c r="Z259" s="19"/>
      <c r="AA259" s="20"/>
      <c r="AB259" s="19"/>
      <c r="AC259" s="19"/>
      <c r="AD259" s="19"/>
      <c r="AE259" s="19"/>
      <c r="AF259" s="19"/>
      <c r="AG259" s="19"/>
      <c r="AH259" s="19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19"/>
      <c r="M260" s="20"/>
      <c r="N260" s="19"/>
      <c r="O260" s="19"/>
      <c r="P260" s="20"/>
      <c r="Q260" s="19"/>
      <c r="R260" s="19"/>
      <c r="S260" s="19"/>
      <c r="T260" s="19"/>
      <c r="U260" s="19"/>
      <c r="V260" s="19"/>
      <c r="W260" s="19"/>
      <c r="X260" s="20"/>
      <c r="Y260" s="19"/>
      <c r="Z260" s="19"/>
      <c r="AA260" s="20"/>
      <c r="AB260" s="19"/>
      <c r="AC260" s="19"/>
      <c r="AD260" s="19"/>
      <c r="AE260" s="19"/>
      <c r="AF260" s="19"/>
      <c r="AG260" s="19"/>
      <c r="AH260" s="19"/>
    </row>
    <row r="261">
      <c r="A261" s="19"/>
      <c r="B261" s="19"/>
      <c r="C261" s="19"/>
      <c r="D261" s="19"/>
      <c r="E261" s="19"/>
      <c r="F261" s="20"/>
      <c r="G261" s="19"/>
      <c r="H261" s="19"/>
      <c r="I261" s="19"/>
      <c r="J261" s="19"/>
      <c r="K261" s="19"/>
      <c r="L261" s="19"/>
      <c r="M261" s="20"/>
      <c r="N261" s="19"/>
      <c r="O261" s="19"/>
      <c r="P261" s="20"/>
      <c r="Q261" s="19"/>
      <c r="R261" s="19"/>
      <c r="S261" s="19"/>
      <c r="T261" s="19"/>
      <c r="U261" s="19"/>
      <c r="V261" s="19"/>
      <c r="W261" s="19"/>
      <c r="X261" s="20"/>
      <c r="Y261" s="19"/>
      <c r="Z261" s="19"/>
      <c r="AA261" s="20"/>
      <c r="AB261" s="19"/>
      <c r="AC261" s="19"/>
      <c r="AD261" s="19"/>
      <c r="AE261" s="19"/>
      <c r="AF261" s="19"/>
      <c r="AG261" s="19"/>
      <c r="AH261" s="19"/>
    </row>
    <row r="262">
      <c r="A262" s="19"/>
      <c r="B262" s="19"/>
      <c r="C262" s="19"/>
      <c r="D262" s="19"/>
      <c r="E262" s="19"/>
      <c r="F262" s="20"/>
      <c r="G262" s="19"/>
      <c r="H262" s="19"/>
      <c r="I262" s="19"/>
      <c r="J262" s="19"/>
      <c r="K262" s="19"/>
      <c r="L262" s="19"/>
      <c r="M262" s="20"/>
      <c r="N262" s="19"/>
      <c r="O262" s="19"/>
      <c r="P262" s="20"/>
      <c r="Q262" s="19"/>
      <c r="R262" s="19"/>
      <c r="S262" s="19"/>
      <c r="T262" s="19"/>
      <c r="U262" s="19"/>
      <c r="V262" s="19"/>
      <c r="W262" s="19"/>
      <c r="X262" s="20"/>
      <c r="Y262" s="19"/>
      <c r="Z262" s="19"/>
      <c r="AA262" s="20"/>
      <c r="AB262" s="19"/>
      <c r="AC262" s="19"/>
      <c r="AD262" s="19"/>
      <c r="AE262" s="19"/>
      <c r="AF262" s="19"/>
      <c r="AG262" s="19"/>
      <c r="AH262" s="19"/>
    </row>
    <row r="263">
      <c r="A263" s="19"/>
      <c r="B263" s="19"/>
      <c r="C263" s="19"/>
      <c r="D263" s="19"/>
      <c r="E263" s="19"/>
      <c r="F263" s="20"/>
      <c r="G263" s="19"/>
      <c r="H263" s="19"/>
      <c r="I263" s="19"/>
      <c r="J263" s="19"/>
      <c r="K263" s="19"/>
      <c r="L263" s="19"/>
      <c r="M263" s="20"/>
      <c r="N263" s="19"/>
      <c r="O263" s="19"/>
      <c r="P263" s="20"/>
      <c r="Q263" s="19"/>
      <c r="R263" s="19"/>
      <c r="S263" s="19"/>
      <c r="T263" s="19"/>
      <c r="U263" s="19"/>
      <c r="V263" s="19"/>
      <c r="W263" s="19"/>
      <c r="X263" s="20"/>
      <c r="Y263" s="19"/>
      <c r="Z263" s="19"/>
      <c r="AA263" s="20"/>
      <c r="AB263" s="19"/>
      <c r="AC263" s="19"/>
      <c r="AD263" s="19"/>
      <c r="AE263" s="19"/>
      <c r="AF263" s="19"/>
      <c r="AG263" s="19"/>
      <c r="AH263" s="19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19"/>
      <c r="M264" s="20"/>
      <c r="N264" s="19"/>
      <c r="O264" s="19"/>
      <c r="P264" s="20"/>
      <c r="Q264" s="19"/>
      <c r="R264" s="19"/>
      <c r="S264" s="19"/>
      <c r="T264" s="19"/>
      <c r="U264" s="19"/>
      <c r="V264" s="19"/>
      <c r="W264" s="19"/>
      <c r="X264" s="20"/>
      <c r="Y264" s="19"/>
      <c r="Z264" s="19"/>
      <c r="AA264" s="20"/>
      <c r="AB264" s="19"/>
      <c r="AC264" s="19"/>
      <c r="AD264" s="19"/>
      <c r="AE264" s="19"/>
      <c r="AF264" s="19"/>
      <c r="AG264" s="19"/>
      <c r="AH264" s="19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19"/>
      <c r="M265" s="20"/>
      <c r="N265" s="19"/>
      <c r="O265" s="19"/>
      <c r="P265" s="20"/>
      <c r="Q265" s="19"/>
      <c r="R265" s="19"/>
      <c r="S265" s="19"/>
      <c r="T265" s="19"/>
      <c r="U265" s="19"/>
      <c r="V265" s="19"/>
      <c r="W265" s="19"/>
      <c r="X265" s="20"/>
      <c r="Y265" s="19"/>
      <c r="Z265" s="19"/>
      <c r="AA265" s="20"/>
      <c r="AB265" s="19"/>
      <c r="AC265" s="19"/>
      <c r="AD265" s="19"/>
      <c r="AE265" s="19"/>
      <c r="AF265" s="19"/>
      <c r="AG265" s="19"/>
      <c r="AH265" s="19"/>
    </row>
    <row r="266">
      <c r="A266" s="19"/>
      <c r="B266" s="19"/>
      <c r="C266" s="19"/>
      <c r="D266" s="19"/>
      <c r="E266" s="19"/>
      <c r="F266" s="20"/>
      <c r="G266" s="19"/>
      <c r="H266" s="19"/>
      <c r="I266" s="19"/>
      <c r="J266" s="19"/>
      <c r="K266" s="19"/>
      <c r="L266" s="19"/>
      <c r="M266" s="20"/>
      <c r="N266" s="19"/>
      <c r="O266" s="19"/>
      <c r="P266" s="20"/>
      <c r="Q266" s="19"/>
      <c r="R266" s="19"/>
      <c r="S266" s="19"/>
      <c r="T266" s="19"/>
      <c r="U266" s="19"/>
      <c r="V266" s="19"/>
      <c r="W266" s="19"/>
      <c r="X266" s="20"/>
      <c r="Y266" s="19"/>
      <c r="Z266" s="19"/>
      <c r="AA266" s="20"/>
      <c r="AB266" s="19"/>
      <c r="AC266" s="19"/>
      <c r="AD266" s="19"/>
      <c r="AE266" s="19"/>
      <c r="AF266" s="19"/>
      <c r="AG266" s="19"/>
      <c r="AH266" s="19"/>
    </row>
    <row r="267">
      <c r="A267" s="19"/>
      <c r="B267" s="19"/>
      <c r="C267" s="19"/>
      <c r="D267" s="19"/>
      <c r="E267" s="19"/>
      <c r="F267" s="20"/>
      <c r="G267" s="19"/>
      <c r="H267" s="19"/>
      <c r="I267" s="19"/>
      <c r="J267" s="19"/>
      <c r="K267" s="19"/>
      <c r="L267" s="19"/>
      <c r="M267" s="20"/>
      <c r="N267" s="19"/>
      <c r="O267" s="19"/>
      <c r="P267" s="20"/>
      <c r="Q267" s="19"/>
      <c r="R267" s="19"/>
      <c r="S267" s="19"/>
      <c r="T267" s="19"/>
      <c r="U267" s="19"/>
      <c r="V267" s="19"/>
      <c r="W267" s="19"/>
      <c r="X267" s="20"/>
      <c r="Y267" s="19"/>
      <c r="Z267" s="19"/>
      <c r="AA267" s="20"/>
      <c r="AB267" s="19"/>
      <c r="AC267" s="19"/>
      <c r="AD267" s="19"/>
      <c r="AE267" s="19"/>
      <c r="AF267" s="19"/>
      <c r="AG267" s="19"/>
      <c r="AH267" s="19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19"/>
      <c r="M268" s="20"/>
      <c r="N268" s="19"/>
      <c r="O268" s="19"/>
      <c r="P268" s="20"/>
      <c r="Q268" s="19"/>
      <c r="R268" s="19"/>
      <c r="S268" s="19"/>
      <c r="T268" s="19"/>
      <c r="U268" s="19"/>
      <c r="V268" s="19"/>
      <c r="W268" s="19"/>
      <c r="X268" s="20"/>
      <c r="Y268" s="19"/>
      <c r="Z268" s="19"/>
      <c r="AA268" s="20"/>
      <c r="AB268" s="19"/>
      <c r="AC268" s="19"/>
      <c r="AD268" s="19"/>
      <c r="AE268" s="19"/>
      <c r="AF268" s="19"/>
      <c r="AG268" s="19"/>
      <c r="AH268" s="19"/>
    </row>
    <row r="269">
      <c r="A269" s="19"/>
      <c r="B269" s="19"/>
      <c r="C269" s="19"/>
      <c r="D269" s="19"/>
      <c r="E269" s="19"/>
      <c r="F269" s="20"/>
      <c r="G269" s="19"/>
      <c r="H269" s="19"/>
      <c r="I269" s="19"/>
      <c r="J269" s="19"/>
      <c r="K269" s="19"/>
      <c r="L269" s="19"/>
      <c r="M269" s="20"/>
      <c r="N269" s="19"/>
      <c r="O269" s="19"/>
      <c r="P269" s="20"/>
      <c r="Q269" s="19"/>
      <c r="R269" s="19"/>
      <c r="S269" s="19"/>
      <c r="T269" s="19"/>
      <c r="U269" s="19"/>
      <c r="V269" s="19"/>
      <c r="W269" s="19"/>
      <c r="X269" s="20"/>
      <c r="Y269" s="19"/>
      <c r="Z269" s="19"/>
      <c r="AA269" s="20"/>
      <c r="AB269" s="19"/>
      <c r="AC269" s="19"/>
      <c r="AD269" s="19"/>
      <c r="AE269" s="19"/>
      <c r="AF269" s="19"/>
      <c r="AG269" s="19"/>
      <c r="AH269" s="19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19"/>
      <c r="M270" s="20"/>
      <c r="N270" s="19"/>
      <c r="O270" s="19"/>
      <c r="P270" s="20"/>
      <c r="Q270" s="19"/>
      <c r="R270" s="19"/>
      <c r="S270" s="19"/>
      <c r="T270" s="19"/>
      <c r="U270" s="19"/>
      <c r="V270" s="19"/>
      <c r="W270" s="19"/>
      <c r="X270" s="20"/>
      <c r="Y270" s="19"/>
      <c r="Z270" s="19"/>
      <c r="AA270" s="20"/>
      <c r="AB270" s="19"/>
      <c r="AC270" s="19"/>
      <c r="AD270" s="19"/>
      <c r="AE270" s="19"/>
      <c r="AF270" s="19"/>
      <c r="AG270" s="19"/>
      <c r="AH270" s="19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19"/>
      <c r="M271" s="20"/>
      <c r="N271" s="19"/>
      <c r="O271" s="19"/>
      <c r="P271" s="20"/>
      <c r="Q271" s="19"/>
      <c r="R271" s="19"/>
      <c r="S271" s="19"/>
      <c r="T271" s="19"/>
      <c r="U271" s="19"/>
      <c r="V271" s="19"/>
      <c r="W271" s="19"/>
      <c r="X271" s="20"/>
      <c r="Y271" s="19"/>
      <c r="Z271" s="19"/>
      <c r="AA271" s="20"/>
      <c r="AB271" s="19"/>
      <c r="AC271" s="19"/>
      <c r="AD271" s="19"/>
      <c r="AE271" s="19"/>
      <c r="AF271" s="19"/>
      <c r="AG271" s="19"/>
      <c r="AH271" s="19"/>
    </row>
    <row r="272">
      <c r="A272" s="19"/>
      <c r="B272" s="19"/>
      <c r="C272" s="19"/>
      <c r="D272" s="19"/>
      <c r="E272" s="19"/>
      <c r="F272" s="20"/>
      <c r="G272" s="19"/>
      <c r="H272" s="19"/>
      <c r="I272" s="19"/>
      <c r="J272" s="19"/>
      <c r="K272" s="19"/>
      <c r="L272" s="19"/>
      <c r="M272" s="20"/>
      <c r="N272" s="19"/>
      <c r="O272" s="19"/>
      <c r="P272" s="20"/>
      <c r="Q272" s="19"/>
      <c r="R272" s="19"/>
      <c r="S272" s="19"/>
      <c r="T272" s="19"/>
      <c r="U272" s="19"/>
      <c r="V272" s="19"/>
      <c r="W272" s="19"/>
      <c r="X272" s="20"/>
      <c r="Y272" s="19"/>
      <c r="Z272" s="19"/>
      <c r="AA272" s="20"/>
      <c r="AB272" s="19"/>
      <c r="AC272" s="19"/>
      <c r="AD272" s="19"/>
      <c r="AE272" s="19"/>
      <c r="AF272" s="19"/>
      <c r="AG272" s="19"/>
      <c r="AH272" s="19"/>
    </row>
    <row r="273">
      <c r="A273" s="19"/>
      <c r="B273" s="19"/>
      <c r="C273" s="19"/>
      <c r="D273" s="19"/>
      <c r="E273" s="19"/>
      <c r="F273" s="20"/>
      <c r="G273" s="19"/>
      <c r="H273" s="19"/>
      <c r="I273" s="19"/>
      <c r="J273" s="19"/>
      <c r="K273" s="19"/>
      <c r="L273" s="19"/>
      <c r="M273" s="20"/>
      <c r="N273" s="19"/>
      <c r="O273" s="19"/>
      <c r="P273" s="20"/>
      <c r="Q273" s="19"/>
      <c r="R273" s="19"/>
      <c r="S273" s="19"/>
      <c r="T273" s="19"/>
      <c r="U273" s="19"/>
      <c r="V273" s="19"/>
      <c r="W273" s="19"/>
      <c r="X273" s="20"/>
      <c r="Y273" s="19"/>
      <c r="Z273" s="19"/>
      <c r="AA273" s="20"/>
      <c r="AB273" s="19"/>
      <c r="AC273" s="19"/>
      <c r="AD273" s="19"/>
      <c r="AE273" s="19"/>
      <c r="AF273" s="19"/>
      <c r="AG273" s="19"/>
      <c r="AH273" s="19"/>
    </row>
    <row r="274">
      <c r="A274" s="19"/>
      <c r="B274" s="19"/>
      <c r="C274" s="19"/>
      <c r="D274" s="19"/>
      <c r="E274" s="19"/>
      <c r="F274" s="20"/>
      <c r="G274" s="19"/>
      <c r="H274" s="19"/>
      <c r="I274" s="19"/>
      <c r="J274" s="19"/>
      <c r="K274" s="19"/>
      <c r="L274" s="19"/>
      <c r="M274" s="20"/>
      <c r="N274" s="19"/>
      <c r="O274" s="19"/>
      <c r="P274" s="20"/>
      <c r="Q274" s="19"/>
      <c r="R274" s="19"/>
      <c r="S274" s="19"/>
      <c r="T274" s="19"/>
      <c r="U274" s="19"/>
      <c r="V274" s="19"/>
      <c r="W274" s="19"/>
      <c r="X274" s="20"/>
      <c r="Y274" s="19"/>
      <c r="Z274" s="19"/>
      <c r="AA274" s="20"/>
      <c r="AB274" s="19"/>
      <c r="AC274" s="19"/>
      <c r="AD274" s="19"/>
      <c r="AE274" s="19"/>
      <c r="AF274" s="19"/>
      <c r="AG274" s="19"/>
      <c r="AH274" s="19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19"/>
      <c r="M275" s="20"/>
      <c r="N275" s="19"/>
      <c r="O275" s="19"/>
      <c r="P275" s="20"/>
      <c r="Q275" s="19"/>
      <c r="R275" s="19"/>
      <c r="S275" s="19"/>
      <c r="T275" s="19"/>
      <c r="U275" s="19"/>
      <c r="V275" s="19"/>
      <c r="W275" s="19"/>
      <c r="X275" s="20"/>
      <c r="Y275" s="19"/>
      <c r="Z275" s="19"/>
      <c r="AA275" s="20"/>
      <c r="AB275" s="19"/>
      <c r="AC275" s="19"/>
      <c r="AD275" s="19"/>
      <c r="AE275" s="19"/>
      <c r="AF275" s="19"/>
      <c r="AG275" s="19"/>
      <c r="AH275" s="19"/>
    </row>
    <row r="276">
      <c r="A276" s="19"/>
      <c r="B276" s="19"/>
      <c r="C276" s="19"/>
      <c r="D276" s="19"/>
      <c r="E276" s="19"/>
      <c r="F276" s="20"/>
      <c r="G276" s="19"/>
      <c r="H276" s="19"/>
      <c r="I276" s="19"/>
      <c r="J276" s="19"/>
      <c r="K276" s="19"/>
      <c r="L276" s="19"/>
      <c r="M276" s="20"/>
      <c r="N276" s="19"/>
      <c r="O276" s="19"/>
      <c r="P276" s="20"/>
      <c r="Q276" s="19"/>
      <c r="R276" s="19"/>
      <c r="S276" s="19"/>
      <c r="T276" s="19"/>
      <c r="U276" s="19"/>
      <c r="V276" s="19"/>
      <c r="W276" s="19"/>
      <c r="X276" s="20"/>
      <c r="Y276" s="19"/>
      <c r="Z276" s="19"/>
      <c r="AA276" s="20"/>
      <c r="AB276" s="19"/>
      <c r="AC276" s="19"/>
      <c r="AD276" s="19"/>
      <c r="AE276" s="19"/>
      <c r="AF276" s="19"/>
      <c r="AG276" s="19"/>
      <c r="AH276" s="19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19"/>
      <c r="M277" s="20"/>
      <c r="N277" s="19"/>
      <c r="O277" s="19"/>
      <c r="P277" s="20"/>
      <c r="Q277" s="19"/>
      <c r="R277" s="19"/>
      <c r="S277" s="19"/>
      <c r="T277" s="19"/>
      <c r="U277" s="19"/>
      <c r="V277" s="19"/>
      <c r="W277" s="19"/>
      <c r="X277" s="20"/>
      <c r="Y277" s="19"/>
      <c r="Z277" s="19"/>
      <c r="AA277" s="20"/>
      <c r="AB277" s="19"/>
      <c r="AC277" s="19"/>
      <c r="AD277" s="19"/>
      <c r="AE277" s="19"/>
      <c r="AF277" s="19"/>
      <c r="AG277" s="19"/>
      <c r="AH277" s="19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19"/>
      <c r="M278" s="20"/>
      <c r="N278" s="19"/>
      <c r="O278" s="19"/>
      <c r="P278" s="20"/>
      <c r="Q278" s="19"/>
      <c r="R278" s="19"/>
      <c r="S278" s="19"/>
      <c r="T278" s="19"/>
      <c r="U278" s="19"/>
      <c r="V278" s="19"/>
      <c r="W278" s="19"/>
      <c r="X278" s="20"/>
      <c r="Y278" s="19"/>
      <c r="Z278" s="19"/>
      <c r="AA278" s="20"/>
      <c r="AB278" s="19"/>
      <c r="AC278" s="19"/>
      <c r="AD278" s="19"/>
      <c r="AE278" s="19"/>
      <c r="AF278" s="19"/>
      <c r="AG278" s="19"/>
      <c r="AH278" s="19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19"/>
      <c r="M279" s="20"/>
      <c r="N279" s="19"/>
      <c r="O279" s="19"/>
      <c r="P279" s="20"/>
      <c r="Q279" s="19"/>
      <c r="R279" s="19"/>
      <c r="S279" s="19"/>
      <c r="T279" s="19"/>
      <c r="U279" s="19"/>
      <c r="V279" s="19"/>
      <c r="W279" s="19"/>
      <c r="X279" s="20"/>
      <c r="Y279" s="19"/>
      <c r="Z279" s="19"/>
      <c r="AA279" s="20"/>
      <c r="AB279" s="19"/>
      <c r="AC279" s="19"/>
      <c r="AD279" s="19"/>
      <c r="AE279" s="19"/>
      <c r="AF279" s="19"/>
      <c r="AG279" s="19"/>
      <c r="AH279" s="19"/>
    </row>
    <row r="280">
      <c r="A280" s="19"/>
      <c r="B280" s="19"/>
      <c r="C280" s="19"/>
      <c r="D280" s="19"/>
      <c r="E280" s="19"/>
      <c r="F280" s="20"/>
      <c r="G280" s="19"/>
      <c r="H280" s="19"/>
      <c r="I280" s="19"/>
      <c r="J280" s="19"/>
      <c r="K280" s="19"/>
      <c r="L280" s="19"/>
      <c r="M280" s="20"/>
      <c r="N280" s="19"/>
      <c r="O280" s="19"/>
      <c r="P280" s="20"/>
      <c r="Q280" s="19"/>
      <c r="R280" s="19"/>
      <c r="S280" s="19"/>
      <c r="T280" s="19"/>
      <c r="U280" s="19"/>
      <c r="V280" s="19"/>
      <c r="W280" s="19"/>
      <c r="X280" s="20"/>
      <c r="Y280" s="19"/>
      <c r="Z280" s="19"/>
      <c r="AA280" s="20"/>
      <c r="AB280" s="19"/>
      <c r="AC280" s="19"/>
      <c r="AD280" s="19"/>
      <c r="AE280" s="19"/>
      <c r="AF280" s="19"/>
      <c r="AG280" s="19"/>
      <c r="AH280" s="19"/>
    </row>
    <row r="281">
      <c r="A281" s="19"/>
      <c r="B281" s="19"/>
      <c r="C281" s="19"/>
      <c r="D281" s="19"/>
      <c r="E281" s="19"/>
      <c r="F281" s="20"/>
      <c r="G281" s="19"/>
      <c r="H281" s="19"/>
      <c r="I281" s="19"/>
      <c r="J281" s="19"/>
      <c r="K281" s="19"/>
      <c r="L281" s="19"/>
      <c r="M281" s="20"/>
      <c r="N281" s="19"/>
      <c r="O281" s="19"/>
      <c r="P281" s="20"/>
      <c r="Q281" s="19"/>
      <c r="R281" s="19"/>
      <c r="S281" s="19"/>
      <c r="T281" s="19"/>
      <c r="U281" s="19"/>
      <c r="V281" s="19"/>
      <c r="W281" s="19"/>
      <c r="X281" s="20"/>
      <c r="Y281" s="19"/>
      <c r="Z281" s="19"/>
      <c r="AA281" s="20"/>
      <c r="AB281" s="19"/>
      <c r="AC281" s="19"/>
      <c r="AD281" s="19"/>
      <c r="AE281" s="19"/>
      <c r="AF281" s="19"/>
      <c r="AG281" s="19"/>
      <c r="AH281" s="19"/>
    </row>
    <row r="282">
      <c r="A282" s="19"/>
      <c r="B282" s="19"/>
      <c r="C282" s="19"/>
      <c r="D282" s="19"/>
      <c r="E282" s="19"/>
      <c r="F282" s="20"/>
      <c r="G282" s="19"/>
      <c r="H282" s="19"/>
      <c r="I282" s="19"/>
      <c r="J282" s="19"/>
      <c r="K282" s="19"/>
      <c r="L282" s="19"/>
      <c r="M282" s="20"/>
      <c r="N282" s="19"/>
      <c r="O282" s="19"/>
      <c r="P282" s="20"/>
      <c r="Q282" s="19"/>
      <c r="R282" s="19"/>
      <c r="S282" s="19"/>
      <c r="T282" s="19"/>
      <c r="U282" s="19"/>
      <c r="V282" s="19"/>
      <c r="W282" s="19"/>
      <c r="X282" s="20"/>
      <c r="Y282" s="19"/>
      <c r="Z282" s="19"/>
      <c r="AA282" s="20"/>
      <c r="AB282" s="19"/>
      <c r="AC282" s="19"/>
      <c r="AD282" s="19"/>
      <c r="AE282" s="19"/>
      <c r="AF282" s="19"/>
      <c r="AG282" s="19"/>
      <c r="AH282" s="19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19"/>
      <c r="M283" s="20"/>
      <c r="N283" s="19"/>
      <c r="O283" s="19"/>
      <c r="P283" s="20"/>
      <c r="Q283" s="19"/>
      <c r="R283" s="19"/>
      <c r="S283" s="19"/>
      <c r="T283" s="19"/>
      <c r="U283" s="19"/>
      <c r="V283" s="19"/>
      <c r="W283" s="19"/>
      <c r="X283" s="20"/>
      <c r="Y283" s="19"/>
      <c r="Z283" s="19"/>
      <c r="AA283" s="20"/>
      <c r="AB283" s="19"/>
      <c r="AC283" s="19"/>
      <c r="AD283" s="19"/>
      <c r="AE283" s="19"/>
      <c r="AF283" s="19"/>
      <c r="AG283" s="19"/>
      <c r="AH283" s="19"/>
    </row>
    <row r="284">
      <c r="A284" s="19"/>
      <c r="B284" s="19"/>
      <c r="C284" s="19"/>
      <c r="D284" s="19"/>
      <c r="E284" s="19"/>
      <c r="F284" s="20"/>
      <c r="G284" s="19"/>
      <c r="H284" s="19"/>
      <c r="I284" s="19"/>
      <c r="J284" s="19"/>
      <c r="K284" s="19"/>
      <c r="L284" s="19"/>
      <c r="M284" s="20"/>
      <c r="N284" s="19"/>
      <c r="O284" s="19"/>
      <c r="P284" s="20"/>
      <c r="Q284" s="19"/>
      <c r="R284" s="19"/>
      <c r="S284" s="19"/>
      <c r="T284" s="19"/>
      <c r="U284" s="19"/>
      <c r="V284" s="19"/>
      <c r="W284" s="19"/>
      <c r="X284" s="20"/>
      <c r="Y284" s="19"/>
      <c r="Z284" s="19"/>
      <c r="AA284" s="20"/>
      <c r="AB284" s="19"/>
      <c r="AC284" s="19"/>
      <c r="AD284" s="19"/>
      <c r="AE284" s="19"/>
      <c r="AF284" s="19"/>
      <c r="AG284" s="19"/>
      <c r="AH284" s="19"/>
    </row>
    <row r="285">
      <c r="A285" s="19"/>
      <c r="B285" s="19"/>
      <c r="C285" s="19"/>
      <c r="D285" s="19"/>
      <c r="E285" s="19"/>
      <c r="F285" s="20"/>
      <c r="G285" s="19"/>
      <c r="H285" s="19"/>
      <c r="I285" s="19"/>
      <c r="J285" s="19"/>
      <c r="K285" s="19"/>
      <c r="L285" s="19"/>
      <c r="M285" s="20"/>
      <c r="N285" s="19"/>
      <c r="O285" s="19"/>
      <c r="P285" s="20"/>
      <c r="Q285" s="19"/>
      <c r="R285" s="19"/>
      <c r="S285" s="19"/>
      <c r="T285" s="19"/>
      <c r="U285" s="19"/>
      <c r="V285" s="19"/>
      <c r="W285" s="19"/>
      <c r="X285" s="20"/>
      <c r="Y285" s="19"/>
      <c r="Z285" s="19"/>
      <c r="AA285" s="20"/>
      <c r="AB285" s="19"/>
      <c r="AC285" s="19"/>
      <c r="AD285" s="19"/>
      <c r="AE285" s="19"/>
      <c r="AF285" s="19"/>
      <c r="AG285" s="19"/>
      <c r="AH285" s="19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19"/>
      <c r="M286" s="20"/>
      <c r="N286" s="19"/>
      <c r="O286" s="19"/>
      <c r="P286" s="20"/>
      <c r="Q286" s="19"/>
      <c r="R286" s="19"/>
      <c r="S286" s="19"/>
      <c r="T286" s="19"/>
      <c r="U286" s="19"/>
      <c r="V286" s="19"/>
      <c r="W286" s="19"/>
      <c r="X286" s="20"/>
      <c r="Y286" s="19"/>
      <c r="Z286" s="19"/>
      <c r="AA286" s="20"/>
      <c r="AB286" s="19"/>
      <c r="AC286" s="19"/>
      <c r="AD286" s="19"/>
      <c r="AE286" s="19"/>
      <c r="AF286" s="19"/>
      <c r="AG286" s="19"/>
      <c r="AH286" s="19"/>
    </row>
    <row r="287">
      <c r="A287" s="19"/>
      <c r="B287" s="19"/>
      <c r="C287" s="19"/>
      <c r="D287" s="19"/>
      <c r="E287" s="19"/>
      <c r="F287" s="20"/>
      <c r="G287" s="19"/>
      <c r="H287" s="19"/>
      <c r="I287" s="19"/>
      <c r="J287" s="19"/>
      <c r="K287" s="19"/>
      <c r="L287" s="19"/>
      <c r="M287" s="20"/>
      <c r="N287" s="19"/>
      <c r="O287" s="19"/>
      <c r="P287" s="20"/>
      <c r="Q287" s="19"/>
      <c r="R287" s="19"/>
      <c r="S287" s="19"/>
      <c r="T287" s="19"/>
      <c r="U287" s="19"/>
      <c r="V287" s="19"/>
      <c r="W287" s="19"/>
      <c r="X287" s="20"/>
      <c r="Y287" s="19"/>
      <c r="Z287" s="19"/>
      <c r="AA287" s="20"/>
      <c r="AB287" s="19"/>
      <c r="AC287" s="19"/>
      <c r="AD287" s="19"/>
      <c r="AE287" s="19"/>
      <c r="AF287" s="19"/>
      <c r="AG287" s="19"/>
      <c r="AH287" s="19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19"/>
      <c r="M288" s="20"/>
      <c r="N288" s="19"/>
      <c r="O288" s="19"/>
      <c r="P288" s="20"/>
      <c r="Q288" s="19"/>
      <c r="R288" s="19"/>
      <c r="S288" s="19"/>
      <c r="T288" s="19"/>
      <c r="U288" s="19"/>
      <c r="V288" s="19"/>
      <c r="W288" s="19"/>
      <c r="X288" s="20"/>
      <c r="Y288" s="19"/>
      <c r="Z288" s="19"/>
      <c r="AA288" s="20"/>
      <c r="AB288" s="19"/>
      <c r="AC288" s="19"/>
      <c r="AD288" s="19"/>
      <c r="AE288" s="19"/>
      <c r="AF288" s="19"/>
      <c r="AG288" s="19"/>
      <c r="AH288" s="19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19"/>
      <c r="M289" s="20"/>
      <c r="N289" s="19"/>
      <c r="O289" s="19"/>
      <c r="P289" s="20"/>
      <c r="Q289" s="19"/>
      <c r="R289" s="19"/>
      <c r="S289" s="19"/>
      <c r="T289" s="19"/>
      <c r="U289" s="19"/>
      <c r="V289" s="19"/>
      <c r="W289" s="19"/>
      <c r="X289" s="20"/>
      <c r="Y289" s="19"/>
      <c r="Z289" s="19"/>
      <c r="AA289" s="20"/>
      <c r="AB289" s="19"/>
      <c r="AC289" s="19"/>
      <c r="AD289" s="19"/>
      <c r="AE289" s="19"/>
      <c r="AF289" s="19"/>
      <c r="AG289" s="19"/>
      <c r="AH289" s="19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19"/>
      <c r="M290" s="20"/>
      <c r="N290" s="19"/>
      <c r="O290" s="19"/>
      <c r="P290" s="20"/>
      <c r="Q290" s="19"/>
      <c r="R290" s="19"/>
      <c r="S290" s="19"/>
      <c r="T290" s="19"/>
      <c r="U290" s="19"/>
      <c r="V290" s="19"/>
      <c r="W290" s="19"/>
      <c r="X290" s="20"/>
      <c r="Y290" s="19"/>
      <c r="Z290" s="19"/>
      <c r="AA290" s="20"/>
      <c r="AB290" s="19"/>
      <c r="AC290" s="19"/>
      <c r="AD290" s="19"/>
      <c r="AE290" s="19"/>
      <c r="AF290" s="19"/>
      <c r="AG290" s="19"/>
      <c r="AH290" s="19"/>
    </row>
    <row r="291">
      <c r="A291" s="19"/>
      <c r="B291" s="19"/>
      <c r="C291" s="19"/>
      <c r="D291" s="19"/>
      <c r="E291" s="19"/>
      <c r="F291" s="20"/>
      <c r="G291" s="19"/>
      <c r="H291" s="19"/>
      <c r="I291" s="19"/>
      <c r="J291" s="19"/>
      <c r="K291" s="19"/>
      <c r="L291" s="19"/>
      <c r="M291" s="20"/>
      <c r="N291" s="19"/>
      <c r="O291" s="19"/>
      <c r="P291" s="20"/>
      <c r="Q291" s="19"/>
      <c r="R291" s="19"/>
      <c r="S291" s="19"/>
      <c r="T291" s="19"/>
      <c r="U291" s="19"/>
      <c r="V291" s="19"/>
      <c r="W291" s="19"/>
      <c r="X291" s="20"/>
      <c r="Y291" s="19"/>
      <c r="Z291" s="19"/>
      <c r="AA291" s="20"/>
      <c r="AB291" s="19"/>
      <c r="AC291" s="19"/>
      <c r="AD291" s="19"/>
      <c r="AE291" s="19"/>
      <c r="AF291" s="19"/>
      <c r="AG291" s="19"/>
      <c r="AH291" s="19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19"/>
      <c r="M292" s="20"/>
      <c r="N292" s="19"/>
      <c r="O292" s="19"/>
      <c r="P292" s="20"/>
      <c r="Q292" s="19"/>
      <c r="R292" s="19"/>
      <c r="S292" s="19"/>
      <c r="T292" s="19"/>
      <c r="U292" s="19"/>
      <c r="V292" s="19"/>
      <c r="W292" s="19"/>
      <c r="X292" s="20"/>
      <c r="Y292" s="19"/>
      <c r="Z292" s="19"/>
      <c r="AA292" s="20"/>
      <c r="AB292" s="19"/>
      <c r="AC292" s="19"/>
      <c r="AD292" s="19"/>
      <c r="AE292" s="19"/>
      <c r="AF292" s="19"/>
      <c r="AG292" s="19"/>
      <c r="AH292" s="19"/>
    </row>
    <row r="293">
      <c r="A293" s="19"/>
      <c r="B293" s="19"/>
      <c r="C293" s="19"/>
      <c r="D293" s="19"/>
      <c r="E293" s="19"/>
      <c r="F293" s="20"/>
      <c r="G293" s="19"/>
      <c r="H293" s="19"/>
      <c r="I293" s="19"/>
      <c r="J293" s="19"/>
      <c r="K293" s="19"/>
      <c r="L293" s="19"/>
      <c r="M293" s="20"/>
      <c r="N293" s="19"/>
      <c r="O293" s="19"/>
      <c r="P293" s="20"/>
      <c r="Q293" s="19"/>
      <c r="R293" s="19"/>
      <c r="S293" s="19"/>
      <c r="T293" s="19"/>
      <c r="U293" s="19"/>
      <c r="V293" s="19"/>
      <c r="W293" s="19"/>
      <c r="X293" s="20"/>
      <c r="Y293" s="19"/>
      <c r="Z293" s="19"/>
      <c r="AA293" s="20"/>
      <c r="AB293" s="19"/>
      <c r="AC293" s="19"/>
      <c r="AD293" s="19"/>
      <c r="AE293" s="19"/>
      <c r="AF293" s="19"/>
      <c r="AG293" s="19"/>
      <c r="AH293" s="19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19"/>
      <c r="M294" s="20"/>
      <c r="N294" s="19"/>
      <c r="O294" s="19"/>
      <c r="P294" s="20"/>
      <c r="Q294" s="19"/>
      <c r="R294" s="19"/>
      <c r="S294" s="19"/>
      <c r="T294" s="19"/>
      <c r="U294" s="19"/>
      <c r="V294" s="19"/>
      <c r="W294" s="19"/>
      <c r="X294" s="20"/>
      <c r="Y294" s="19"/>
      <c r="Z294" s="19"/>
      <c r="AA294" s="20"/>
      <c r="AB294" s="19"/>
      <c r="AC294" s="19"/>
      <c r="AD294" s="19"/>
      <c r="AE294" s="19"/>
      <c r="AF294" s="19"/>
      <c r="AG294" s="19"/>
      <c r="AH294" s="19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19"/>
      <c r="M295" s="20"/>
      <c r="N295" s="19"/>
      <c r="O295" s="19"/>
      <c r="P295" s="20"/>
      <c r="Q295" s="19"/>
      <c r="R295" s="19"/>
      <c r="S295" s="19"/>
      <c r="T295" s="19"/>
      <c r="U295" s="19"/>
      <c r="V295" s="19"/>
      <c r="W295" s="19"/>
      <c r="X295" s="20"/>
      <c r="Y295" s="19"/>
      <c r="Z295" s="19"/>
      <c r="AA295" s="20"/>
      <c r="AB295" s="19"/>
      <c r="AC295" s="19"/>
      <c r="AD295" s="19"/>
      <c r="AE295" s="19"/>
      <c r="AF295" s="19"/>
      <c r="AG295" s="19"/>
      <c r="AH295" s="19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19"/>
      <c r="M296" s="20"/>
      <c r="N296" s="19"/>
      <c r="O296" s="19"/>
      <c r="P296" s="20"/>
      <c r="Q296" s="19"/>
      <c r="R296" s="19"/>
      <c r="S296" s="19"/>
      <c r="T296" s="19"/>
      <c r="U296" s="19"/>
      <c r="V296" s="19"/>
      <c r="W296" s="19"/>
      <c r="X296" s="20"/>
      <c r="Y296" s="19"/>
      <c r="Z296" s="19"/>
      <c r="AA296" s="20"/>
      <c r="AB296" s="19"/>
      <c r="AC296" s="19"/>
      <c r="AD296" s="19"/>
      <c r="AE296" s="19"/>
      <c r="AF296" s="19"/>
      <c r="AG296" s="19"/>
      <c r="AH296" s="19"/>
    </row>
    <row r="297">
      <c r="A297" s="19"/>
      <c r="B297" s="19"/>
      <c r="C297" s="19"/>
      <c r="D297" s="19"/>
      <c r="E297" s="19"/>
      <c r="F297" s="20"/>
      <c r="G297" s="19"/>
      <c r="H297" s="19"/>
      <c r="I297" s="19"/>
      <c r="J297" s="19"/>
      <c r="K297" s="19"/>
      <c r="L297" s="19"/>
      <c r="M297" s="20"/>
      <c r="N297" s="19"/>
      <c r="O297" s="19"/>
      <c r="P297" s="20"/>
      <c r="Q297" s="19"/>
      <c r="R297" s="19"/>
      <c r="S297" s="19"/>
      <c r="T297" s="19"/>
      <c r="U297" s="19"/>
      <c r="V297" s="19"/>
      <c r="W297" s="19"/>
      <c r="X297" s="20"/>
      <c r="Y297" s="19"/>
      <c r="Z297" s="19"/>
      <c r="AA297" s="20"/>
      <c r="AB297" s="19"/>
      <c r="AC297" s="19"/>
      <c r="AD297" s="19"/>
      <c r="AE297" s="19"/>
      <c r="AF297" s="19"/>
      <c r="AG297" s="19"/>
      <c r="AH297" s="19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19"/>
      <c r="M298" s="20"/>
      <c r="N298" s="19"/>
      <c r="O298" s="19"/>
      <c r="P298" s="20"/>
      <c r="Q298" s="19"/>
      <c r="R298" s="19"/>
      <c r="S298" s="19"/>
      <c r="T298" s="19"/>
      <c r="U298" s="19"/>
      <c r="V298" s="19"/>
      <c r="W298" s="19"/>
      <c r="X298" s="20"/>
      <c r="Y298" s="19"/>
      <c r="Z298" s="19"/>
      <c r="AA298" s="20"/>
      <c r="AB298" s="19"/>
      <c r="AC298" s="19"/>
      <c r="AD298" s="19"/>
      <c r="AE298" s="19"/>
      <c r="AF298" s="19"/>
      <c r="AG298" s="19"/>
      <c r="AH298" s="19"/>
    </row>
    <row r="299">
      <c r="A299" s="19"/>
      <c r="B299" s="19"/>
      <c r="C299" s="19"/>
      <c r="D299" s="19"/>
      <c r="E299" s="19"/>
      <c r="F299" s="20"/>
      <c r="G299" s="19"/>
      <c r="H299" s="19"/>
      <c r="I299" s="19"/>
      <c r="J299" s="19"/>
      <c r="K299" s="19"/>
      <c r="L299" s="19"/>
      <c r="M299" s="20"/>
      <c r="N299" s="19"/>
      <c r="O299" s="19"/>
      <c r="P299" s="20"/>
      <c r="Q299" s="19"/>
      <c r="R299" s="19"/>
      <c r="S299" s="19"/>
      <c r="T299" s="19"/>
      <c r="U299" s="19"/>
      <c r="V299" s="19"/>
      <c r="W299" s="19"/>
      <c r="X299" s="20"/>
      <c r="Y299" s="19"/>
      <c r="Z299" s="19"/>
      <c r="AA299" s="20"/>
      <c r="AB299" s="19"/>
      <c r="AC299" s="19"/>
      <c r="AD299" s="19"/>
      <c r="AE299" s="19"/>
      <c r="AF299" s="19"/>
      <c r="AG299" s="19"/>
      <c r="AH299" s="19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19"/>
      <c r="M300" s="20"/>
      <c r="N300" s="19"/>
      <c r="O300" s="19"/>
      <c r="P300" s="20"/>
      <c r="Q300" s="19"/>
      <c r="R300" s="19"/>
      <c r="S300" s="19"/>
      <c r="T300" s="19"/>
      <c r="U300" s="19"/>
      <c r="V300" s="19"/>
      <c r="W300" s="19"/>
      <c r="X300" s="20"/>
      <c r="Y300" s="19"/>
      <c r="Z300" s="19"/>
      <c r="AA300" s="20"/>
      <c r="AB300" s="19"/>
      <c r="AC300" s="19"/>
      <c r="AD300" s="19"/>
      <c r="AE300" s="19"/>
      <c r="AF300" s="19"/>
      <c r="AG300" s="19"/>
      <c r="AH300" s="19"/>
    </row>
    <row r="301">
      <c r="A301" s="19"/>
      <c r="B301" s="19"/>
      <c r="C301" s="19"/>
      <c r="D301" s="19"/>
      <c r="E301" s="19"/>
      <c r="F301" s="20"/>
      <c r="G301" s="19"/>
      <c r="H301" s="19"/>
      <c r="I301" s="19"/>
      <c r="J301" s="19"/>
      <c r="K301" s="19"/>
      <c r="L301" s="19"/>
      <c r="M301" s="20"/>
      <c r="N301" s="19"/>
      <c r="O301" s="19"/>
      <c r="P301" s="20"/>
      <c r="Q301" s="19"/>
      <c r="R301" s="19"/>
      <c r="S301" s="19"/>
      <c r="T301" s="19"/>
      <c r="U301" s="19"/>
      <c r="V301" s="19"/>
      <c r="W301" s="19"/>
      <c r="X301" s="20"/>
      <c r="Y301" s="19"/>
      <c r="Z301" s="19"/>
      <c r="AA301" s="20"/>
      <c r="AB301" s="19"/>
      <c r="AC301" s="19"/>
      <c r="AD301" s="19"/>
      <c r="AE301" s="19"/>
      <c r="AF301" s="19"/>
      <c r="AG301" s="19"/>
      <c r="AH301" s="19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19"/>
      <c r="M302" s="20"/>
      <c r="N302" s="19"/>
      <c r="O302" s="19"/>
      <c r="P302" s="20"/>
      <c r="Q302" s="19"/>
      <c r="R302" s="19"/>
      <c r="S302" s="19"/>
      <c r="T302" s="19"/>
      <c r="U302" s="19"/>
      <c r="V302" s="19"/>
      <c r="W302" s="19"/>
      <c r="X302" s="20"/>
      <c r="Y302" s="19"/>
      <c r="Z302" s="19"/>
      <c r="AA302" s="20"/>
      <c r="AB302" s="19"/>
      <c r="AC302" s="19"/>
      <c r="AD302" s="19"/>
      <c r="AE302" s="19"/>
      <c r="AF302" s="19"/>
      <c r="AG302" s="19"/>
      <c r="AH302" s="19"/>
    </row>
    <row r="303">
      <c r="A303" s="19"/>
      <c r="B303" s="19"/>
      <c r="C303" s="19"/>
      <c r="D303" s="19"/>
      <c r="E303" s="19"/>
      <c r="F303" s="20"/>
      <c r="G303" s="19"/>
      <c r="H303" s="19"/>
      <c r="I303" s="19"/>
      <c r="J303" s="19"/>
      <c r="K303" s="19"/>
      <c r="L303" s="19"/>
      <c r="M303" s="20"/>
      <c r="N303" s="19"/>
      <c r="O303" s="19"/>
      <c r="P303" s="20"/>
      <c r="Q303" s="19"/>
      <c r="R303" s="19"/>
      <c r="S303" s="19"/>
      <c r="T303" s="19"/>
      <c r="U303" s="19"/>
      <c r="V303" s="19"/>
      <c r="W303" s="19"/>
      <c r="X303" s="20"/>
      <c r="Y303" s="19"/>
      <c r="Z303" s="19"/>
      <c r="AA303" s="20"/>
      <c r="AB303" s="19"/>
      <c r="AC303" s="19"/>
      <c r="AD303" s="19"/>
      <c r="AE303" s="19"/>
      <c r="AF303" s="19"/>
      <c r="AG303" s="19"/>
      <c r="AH303" s="19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19"/>
      <c r="M304" s="20"/>
      <c r="N304" s="19"/>
      <c r="O304" s="19"/>
      <c r="P304" s="20"/>
      <c r="Q304" s="19"/>
      <c r="R304" s="19"/>
      <c r="S304" s="19"/>
      <c r="T304" s="19"/>
      <c r="U304" s="19"/>
      <c r="V304" s="19"/>
      <c r="W304" s="19"/>
      <c r="X304" s="20"/>
      <c r="Y304" s="19"/>
      <c r="Z304" s="19"/>
      <c r="AA304" s="20"/>
      <c r="AB304" s="19"/>
      <c r="AC304" s="19"/>
      <c r="AD304" s="19"/>
      <c r="AE304" s="19"/>
      <c r="AF304" s="19"/>
      <c r="AG304" s="19"/>
      <c r="AH304" s="19"/>
    </row>
    <row r="305">
      <c r="A305" s="19"/>
      <c r="B305" s="19"/>
      <c r="C305" s="19"/>
      <c r="D305" s="19"/>
      <c r="E305" s="19"/>
      <c r="F305" s="20"/>
      <c r="G305" s="19"/>
      <c r="H305" s="19"/>
      <c r="I305" s="19"/>
      <c r="J305" s="19"/>
      <c r="K305" s="19"/>
      <c r="L305" s="19"/>
      <c r="M305" s="20"/>
      <c r="N305" s="19"/>
      <c r="O305" s="19"/>
      <c r="P305" s="20"/>
      <c r="Q305" s="19"/>
      <c r="R305" s="19"/>
      <c r="S305" s="19"/>
      <c r="T305" s="19"/>
      <c r="U305" s="19"/>
      <c r="V305" s="19"/>
      <c r="W305" s="19"/>
      <c r="X305" s="20"/>
      <c r="Y305" s="19"/>
      <c r="Z305" s="19"/>
      <c r="AA305" s="20"/>
      <c r="AB305" s="19"/>
      <c r="AC305" s="19"/>
      <c r="AD305" s="19"/>
      <c r="AE305" s="19"/>
      <c r="AF305" s="19"/>
      <c r="AG305" s="19"/>
      <c r="AH305" s="19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19"/>
      <c r="M306" s="20"/>
      <c r="N306" s="19"/>
      <c r="O306" s="19"/>
      <c r="P306" s="20"/>
      <c r="Q306" s="19"/>
      <c r="R306" s="19"/>
      <c r="S306" s="19"/>
      <c r="T306" s="19"/>
      <c r="U306" s="19"/>
      <c r="V306" s="19"/>
      <c r="W306" s="19"/>
      <c r="X306" s="20"/>
      <c r="Y306" s="19"/>
      <c r="Z306" s="19"/>
      <c r="AA306" s="20"/>
      <c r="AB306" s="19"/>
      <c r="AC306" s="19"/>
      <c r="AD306" s="19"/>
      <c r="AE306" s="19"/>
      <c r="AF306" s="19"/>
      <c r="AG306" s="19"/>
      <c r="AH306" s="19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19"/>
      <c r="M307" s="20"/>
      <c r="N307" s="19"/>
      <c r="O307" s="19"/>
      <c r="P307" s="20"/>
      <c r="Q307" s="19"/>
      <c r="R307" s="19"/>
      <c r="S307" s="19"/>
      <c r="T307" s="19"/>
      <c r="U307" s="19"/>
      <c r="V307" s="19"/>
      <c r="W307" s="19"/>
      <c r="X307" s="20"/>
      <c r="Y307" s="19"/>
      <c r="Z307" s="19"/>
      <c r="AA307" s="20"/>
      <c r="AB307" s="19"/>
      <c r="AC307" s="19"/>
      <c r="AD307" s="19"/>
      <c r="AE307" s="19"/>
      <c r="AF307" s="19"/>
      <c r="AG307" s="19"/>
      <c r="AH307" s="19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19"/>
      <c r="M308" s="20"/>
      <c r="N308" s="19"/>
      <c r="O308" s="19"/>
      <c r="P308" s="20"/>
      <c r="Q308" s="19"/>
      <c r="R308" s="19"/>
      <c r="S308" s="19"/>
      <c r="T308" s="19"/>
      <c r="U308" s="19"/>
      <c r="V308" s="19"/>
      <c r="W308" s="19"/>
      <c r="X308" s="20"/>
      <c r="Y308" s="19"/>
      <c r="Z308" s="19"/>
      <c r="AA308" s="20"/>
      <c r="AB308" s="19"/>
      <c r="AC308" s="19"/>
      <c r="AD308" s="19"/>
      <c r="AE308" s="19"/>
      <c r="AF308" s="19"/>
      <c r="AG308" s="19"/>
      <c r="AH308" s="19"/>
    </row>
    <row r="309">
      <c r="A309" s="19"/>
      <c r="B309" s="19"/>
      <c r="C309" s="19"/>
      <c r="D309" s="19"/>
      <c r="E309" s="19"/>
      <c r="F309" s="20"/>
      <c r="G309" s="19"/>
      <c r="H309" s="19"/>
      <c r="I309" s="19"/>
      <c r="J309" s="19"/>
      <c r="K309" s="19"/>
      <c r="L309" s="19"/>
      <c r="M309" s="20"/>
      <c r="N309" s="19"/>
      <c r="O309" s="19"/>
      <c r="P309" s="20"/>
      <c r="Q309" s="19"/>
      <c r="R309" s="19"/>
      <c r="S309" s="19"/>
      <c r="T309" s="19"/>
      <c r="U309" s="19"/>
      <c r="V309" s="19"/>
      <c r="W309" s="19"/>
      <c r="X309" s="20"/>
      <c r="Y309" s="19"/>
      <c r="Z309" s="19"/>
      <c r="AA309" s="20"/>
      <c r="AB309" s="19"/>
      <c r="AC309" s="19"/>
      <c r="AD309" s="19"/>
      <c r="AE309" s="19"/>
      <c r="AF309" s="19"/>
      <c r="AG309" s="19"/>
      <c r="AH309" s="19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19"/>
      <c r="M310" s="20"/>
      <c r="N310" s="19"/>
      <c r="O310" s="19"/>
      <c r="P310" s="20"/>
      <c r="Q310" s="19"/>
      <c r="R310" s="19"/>
      <c r="S310" s="19"/>
      <c r="T310" s="19"/>
      <c r="U310" s="19"/>
      <c r="V310" s="19"/>
      <c r="W310" s="19"/>
      <c r="X310" s="20"/>
      <c r="Y310" s="19"/>
      <c r="Z310" s="19"/>
      <c r="AA310" s="20"/>
      <c r="AB310" s="19"/>
      <c r="AC310" s="19"/>
      <c r="AD310" s="19"/>
      <c r="AE310" s="19"/>
      <c r="AF310" s="19"/>
      <c r="AG310" s="19"/>
      <c r="AH310" s="19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19"/>
      <c r="M311" s="20"/>
      <c r="N311" s="19"/>
      <c r="O311" s="19"/>
      <c r="P311" s="20"/>
      <c r="Q311" s="19"/>
      <c r="R311" s="19"/>
      <c r="S311" s="19"/>
      <c r="T311" s="19"/>
      <c r="U311" s="19"/>
      <c r="V311" s="19"/>
      <c r="W311" s="19"/>
      <c r="X311" s="20"/>
      <c r="Y311" s="19"/>
      <c r="Z311" s="19"/>
      <c r="AA311" s="20"/>
      <c r="AB311" s="19"/>
      <c r="AC311" s="19"/>
      <c r="AD311" s="19"/>
      <c r="AE311" s="19"/>
      <c r="AF311" s="19"/>
      <c r="AG311" s="19"/>
      <c r="AH311" s="19"/>
    </row>
    <row r="312">
      <c r="A312" s="19"/>
      <c r="B312" s="19"/>
      <c r="C312" s="19"/>
      <c r="D312" s="19"/>
      <c r="E312" s="19"/>
      <c r="F312" s="20"/>
      <c r="G312" s="19"/>
      <c r="H312" s="19"/>
      <c r="I312" s="19"/>
      <c r="J312" s="19"/>
      <c r="K312" s="19"/>
      <c r="L312" s="19"/>
      <c r="M312" s="20"/>
      <c r="N312" s="19"/>
      <c r="O312" s="19"/>
      <c r="P312" s="20"/>
      <c r="Q312" s="19"/>
      <c r="R312" s="19"/>
      <c r="S312" s="19"/>
      <c r="T312" s="19"/>
      <c r="U312" s="19"/>
      <c r="V312" s="19"/>
      <c r="W312" s="19"/>
      <c r="X312" s="20"/>
      <c r="Y312" s="19"/>
      <c r="Z312" s="19"/>
      <c r="AA312" s="20"/>
      <c r="AB312" s="19"/>
      <c r="AC312" s="19"/>
      <c r="AD312" s="19"/>
      <c r="AE312" s="19"/>
      <c r="AF312" s="19"/>
      <c r="AG312" s="19"/>
      <c r="AH312" s="19"/>
    </row>
    <row r="313">
      <c r="A313" s="19"/>
      <c r="B313" s="19"/>
      <c r="C313" s="19"/>
      <c r="D313" s="19"/>
      <c r="E313" s="19"/>
      <c r="F313" s="20"/>
      <c r="G313" s="19"/>
      <c r="H313" s="19"/>
      <c r="I313" s="19"/>
      <c r="J313" s="19"/>
      <c r="K313" s="19"/>
      <c r="L313" s="19"/>
      <c r="M313" s="20"/>
      <c r="N313" s="19"/>
      <c r="O313" s="19"/>
      <c r="P313" s="20"/>
      <c r="Q313" s="19"/>
      <c r="R313" s="19"/>
      <c r="S313" s="19"/>
      <c r="T313" s="19"/>
      <c r="U313" s="19"/>
      <c r="V313" s="19"/>
      <c r="W313" s="19"/>
      <c r="X313" s="20"/>
      <c r="Y313" s="19"/>
      <c r="Z313" s="19"/>
      <c r="AA313" s="20"/>
      <c r="AB313" s="19"/>
      <c r="AC313" s="19"/>
      <c r="AD313" s="19"/>
      <c r="AE313" s="19"/>
      <c r="AF313" s="19"/>
      <c r="AG313" s="19"/>
      <c r="AH313" s="19"/>
    </row>
    <row r="314">
      <c r="A314" s="19"/>
      <c r="B314" s="19"/>
      <c r="C314" s="19"/>
      <c r="D314" s="19"/>
      <c r="E314" s="19"/>
      <c r="F314" s="20"/>
      <c r="G314" s="19"/>
      <c r="H314" s="19"/>
      <c r="I314" s="19"/>
      <c r="J314" s="19"/>
      <c r="K314" s="19"/>
      <c r="L314" s="19"/>
      <c r="M314" s="20"/>
      <c r="N314" s="19"/>
      <c r="O314" s="19"/>
      <c r="P314" s="20"/>
      <c r="Q314" s="19"/>
      <c r="R314" s="19"/>
      <c r="S314" s="19"/>
      <c r="T314" s="19"/>
      <c r="U314" s="19"/>
      <c r="V314" s="19"/>
      <c r="W314" s="19"/>
      <c r="X314" s="20"/>
      <c r="Y314" s="19"/>
      <c r="Z314" s="19"/>
      <c r="AA314" s="20"/>
      <c r="AB314" s="19"/>
      <c r="AC314" s="19"/>
      <c r="AD314" s="19"/>
      <c r="AE314" s="19"/>
      <c r="AF314" s="19"/>
      <c r="AG314" s="19"/>
      <c r="AH314" s="19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19"/>
      <c r="M315" s="20"/>
      <c r="N315" s="19"/>
      <c r="O315" s="19"/>
      <c r="P315" s="20"/>
      <c r="Q315" s="19"/>
      <c r="R315" s="19"/>
      <c r="S315" s="19"/>
      <c r="T315" s="19"/>
      <c r="U315" s="19"/>
      <c r="V315" s="19"/>
      <c r="W315" s="19"/>
      <c r="X315" s="20"/>
      <c r="Y315" s="19"/>
      <c r="Z315" s="19"/>
      <c r="AA315" s="20"/>
      <c r="AB315" s="19"/>
      <c r="AC315" s="19"/>
      <c r="AD315" s="19"/>
      <c r="AE315" s="19"/>
      <c r="AF315" s="19"/>
      <c r="AG315" s="19"/>
      <c r="AH315" s="19"/>
    </row>
    <row r="316">
      <c r="A316" s="19"/>
      <c r="B316" s="19"/>
      <c r="C316" s="19"/>
      <c r="D316" s="19"/>
      <c r="E316" s="19"/>
      <c r="F316" s="20"/>
      <c r="G316" s="19"/>
      <c r="H316" s="19"/>
      <c r="I316" s="19"/>
      <c r="J316" s="19"/>
      <c r="K316" s="19"/>
      <c r="L316" s="19"/>
      <c r="M316" s="20"/>
      <c r="N316" s="19"/>
      <c r="O316" s="19"/>
      <c r="P316" s="20"/>
      <c r="Q316" s="19"/>
      <c r="R316" s="19"/>
      <c r="S316" s="19"/>
      <c r="T316" s="19"/>
      <c r="U316" s="19"/>
      <c r="V316" s="19"/>
      <c r="W316" s="19"/>
      <c r="X316" s="20"/>
      <c r="Y316" s="19"/>
      <c r="Z316" s="19"/>
      <c r="AA316" s="20"/>
      <c r="AB316" s="19"/>
      <c r="AC316" s="19"/>
      <c r="AD316" s="19"/>
      <c r="AE316" s="19"/>
      <c r="AF316" s="19"/>
      <c r="AG316" s="19"/>
      <c r="AH316" s="19"/>
    </row>
    <row r="317">
      <c r="A317" s="19"/>
      <c r="B317" s="19"/>
      <c r="C317" s="19"/>
      <c r="D317" s="19"/>
      <c r="E317" s="19"/>
      <c r="F317" s="20"/>
      <c r="G317" s="19"/>
      <c r="H317" s="19"/>
      <c r="I317" s="19"/>
      <c r="J317" s="19"/>
      <c r="K317" s="19"/>
      <c r="L317" s="19"/>
      <c r="M317" s="20"/>
      <c r="N317" s="19"/>
      <c r="O317" s="19"/>
      <c r="P317" s="20"/>
      <c r="Q317" s="19"/>
      <c r="R317" s="19"/>
      <c r="S317" s="19"/>
      <c r="T317" s="19"/>
      <c r="U317" s="19"/>
      <c r="V317" s="19"/>
      <c r="W317" s="19"/>
      <c r="X317" s="20"/>
      <c r="Y317" s="19"/>
      <c r="Z317" s="19"/>
      <c r="AA317" s="20"/>
      <c r="AB317" s="19"/>
      <c r="AC317" s="19"/>
      <c r="AD317" s="19"/>
      <c r="AE317" s="19"/>
      <c r="AF317" s="19"/>
      <c r="AG317" s="19"/>
      <c r="AH317" s="19"/>
    </row>
    <row r="318">
      <c r="A318" s="19"/>
      <c r="B318" s="19"/>
      <c r="C318" s="19"/>
      <c r="D318" s="19"/>
      <c r="E318" s="19"/>
      <c r="F318" s="20"/>
      <c r="G318" s="19"/>
      <c r="H318" s="19"/>
      <c r="I318" s="19"/>
      <c r="J318" s="19"/>
      <c r="K318" s="19"/>
      <c r="L318" s="19"/>
      <c r="M318" s="20"/>
      <c r="N318" s="19"/>
      <c r="O318" s="19"/>
      <c r="P318" s="20"/>
      <c r="Q318" s="19"/>
      <c r="R318" s="19"/>
      <c r="S318" s="19"/>
      <c r="T318" s="19"/>
      <c r="U318" s="19"/>
      <c r="V318" s="19"/>
      <c r="W318" s="19"/>
      <c r="X318" s="20"/>
      <c r="Y318" s="19"/>
      <c r="Z318" s="19"/>
      <c r="AA318" s="20"/>
      <c r="AB318" s="19"/>
      <c r="AC318" s="19"/>
      <c r="AD318" s="19"/>
      <c r="AE318" s="19"/>
      <c r="AF318" s="19"/>
      <c r="AG318" s="19"/>
      <c r="AH318" s="19"/>
    </row>
    <row r="319">
      <c r="A319" s="19"/>
      <c r="B319" s="19"/>
      <c r="C319" s="19"/>
      <c r="D319" s="19"/>
      <c r="E319" s="19"/>
      <c r="F319" s="20"/>
      <c r="G319" s="19"/>
      <c r="H319" s="19"/>
      <c r="I319" s="19"/>
      <c r="J319" s="19"/>
      <c r="K319" s="19"/>
      <c r="L319" s="19"/>
      <c r="M319" s="20"/>
      <c r="N319" s="19"/>
      <c r="O319" s="19"/>
      <c r="P319" s="20"/>
      <c r="Q319" s="19"/>
      <c r="R319" s="19"/>
      <c r="S319" s="19"/>
      <c r="T319" s="19"/>
      <c r="U319" s="19"/>
      <c r="V319" s="19"/>
      <c r="W319" s="19"/>
      <c r="X319" s="20"/>
      <c r="Y319" s="19"/>
      <c r="Z319" s="19"/>
      <c r="AA319" s="20"/>
      <c r="AB319" s="19"/>
      <c r="AC319" s="19"/>
      <c r="AD319" s="19"/>
      <c r="AE319" s="19"/>
      <c r="AF319" s="19"/>
      <c r="AG319" s="19"/>
      <c r="AH319" s="19"/>
    </row>
    <row r="320">
      <c r="A320" s="19"/>
      <c r="B320" s="19"/>
      <c r="C320" s="19"/>
      <c r="D320" s="19"/>
      <c r="E320" s="19"/>
      <c r="F320" s="20"/>
      <c r="G320" s="19"/>
      <c r="H320" s="19"/>
      <c r="I320" s="19"/>
      <c r="J320" s="19"/>
      <c r="K320" s="19"/>
      <c r="L320" s="19"/>
      <c r="M320" s="20"/>
      <c r="N320" s="19"/>
      <c r="O320" s="19"/>
      <c r="P320" s="20"/>
      <c r="Q320" s="19"/>
      <c r="R320" s="19"/>
      <c r="S320" s="19"/>
      <c r="T320" s="19"/>
      <c r="U320" s="19"/>
      <c r="V320" s="19"/>
      <c r="W320" s="19"/>
      <c r="X320" s="20"/>
      <c r="Y320" s="19"/>
      <c r="Z320" s="19"/>
      <c r="AA320" s="20"/>
      <c r="AB320" s="19"/>
      <c r="AC320" s="19"/>
      <c r="AD320" s="19"/>
      <c r="AE320" s="19"/>
      <c r="AF320" s="19"/>
      <c r="AG320" s="19"/>
      <c r="AH320" s="19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19"/>
      <c r="M321" s="20"/>
      <c r="N321" s="19"/>
      <c r="O321" s="19"/>
      <c r="P321" s="20"/>
      <c r="Q321" s="19"/>
      <c r="R321" s="19"/>
      <c r="S321" s="19"/>
      <c r="T321" s="19"/>
      <c r="U321" s="19"/>
      <c r="V321" s="19"/>
      <c r="W321" s="19"/>
      <c r="X321" s="20"/>
      <c r="Y321" s="19"/>
      <c r="Z321" s="19"/>
      <c r="AA321" s="20"/>
      <c r="AB321" s="19"/>
      <c r="AC321" s="19"/>
      <c r="AD321" s="19"/>
      <c r="AE321" s="19"/>
      <c r="AF321" s="19"/>
      <c r="AG321" s="19"/>
      <c r="AH321" s="19"/>
    </row>
    <row r="322">
      <c r="A322" s="19"/>
      <c r="B322" s="19"/>
      <c r="C322" s="19"/>
      <c r="D322" s="19"/>
      <c r="E322" s="19"/>
      <c r="F322" s="20"/>
      <c r="G322" s="19"/>
      <c r="H322" s="19"/>
      <c r="I322" s="19"/>
      <c r="J322" s="19"/>
      <c r="K322" s="19"/>
      <c r="L322" s="19"/>
      <c r="M322" s="20"/>
      <c r="N322" s="19"/>
      <c r="O322" s="19"/>
      <c r="P322" s="20"/>
      <c r="Q322" s="19"/>
      <c r="R322" s="19"/>
      <c r="S322" s="19"/>
      <c r="T322" s="19"/>
      <c r="U322" s="19"/>
      <c r="V322" s="19"/>
      <c r="W322" s="19"/>
      <c r="X322" s="20"/>
      <c r="Y322" s="19"/>
      <c r="Z322" s="19"/>
      <c r="AA322" s="20"/>
      <c r="AB322" s="19"/>
      <c r="AC322" s="19"/>
      <c r="AD322" s="19"/>
      <c r="AE322" s="19"/>
      <c r="AF322" s="19"/>
      <c r="AG322" s="19"/>
      <c r="AH322" s="19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19"/>
      <c r="M323" s="20"/>
      <c r="N323" s="19"/>
      <c r="O323" s="19"/>
      <c r="P323" s="20"/>
      <c r="Q323" s="19"/>
      <c r="R323" s="19"/>
      <c r="S323" s="19"/>
      <c r="T323" s="19"/>
      <c r="U323" s="19"/>
      <c r="V323" s="19"/>
      <c r="W323" s="19"/>
      <c r="X323" s="20"/>
      <c r="Y323" s="19"/>
      <c r="Z323" s="19"/>
      <c r="AA323" s="20"/>
      <c r="AB323" s="19"/>
      <c r="AC323" s="19"/>
      <c r="AD323" s="19"/>
      <c r="AE323" s="19"/>
      <c r="AF323" s="19"/>
      <c r="AG323" s="19"/>
      <c r="AH323" s="19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19"/>
      <c r="M324" s="20"/>
      <c r="N324" s="19"/>
      <c r="O324" s="19"/>
      <c r="P324" s="20"/>
      <c r="Q324" s="19"/>
      <c r="R324" s="19"/>
      <c r="S324" s="19"/>
      <c r="T324" s="19"/>
      <c r="U324" s="19"/>
      <c r="V324" s="19"/>
      <c r="W324" s="19"/>
      <c r="X324" s="20"/>
      <c r="Y324" s="19"/>
      <c r="Z324" s="19"/>
      <c r="AA324" s="20"/>
      <c r="AB324" s="19"/>
      <c r="AC324" s="19"/>
      <c r="AD324" s="19"/>
      <c r="AE324" s="19"/>
      <c r="AF324" s="19"/>
      <c r="AG324" s="19"/>
      <c r="AH324" s="19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19"/>
      <c r="M325" s="20"/>
      <c r="N325" s="19"/>
      <c r="O325" s="19"/>
      <c r="P325" s="20"/>
      <c r="Q325" s="19"/>
      <c r="R325" s="19"/>
      <c r="S325" s="19"/>
      <c r="T325" s="19"/>
      <c r="U325" s="19"/>
      <c r="V325" s="19"/>
      <c r="W325" s="19"/>
      <c r="X325" s="20"/>
      <c r="Y325" s="19"/>
      <c r="Z325" s="19"/>
      <c r="AA325" s="20"/>
      <c r="AB325" s="19"/>
      <c r="AC325" s="19"/>
      <c r="AD325" s="19"/>
      <c r="AE325" s="19"/>
      <c r="AF325" s="19"/>
      <c r="AG325" s="19"/>
      <c r="AH325" s="19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19"/>
      <c r="M326" s="20"/>
      <c r="N326" s="19"/>
      <c r="O326" s="19"/>
      <c r="P326" s="20"/>
      <c r="Q326" s="19"/>
      <c r="R326" s="19"/>
      <c r="S326" s="19"/>
      <c r="T326" s="19"/>
      <c r="U326" s="19"/>
      <c r="V326" s="19"/>
      <c r="W326" s="19"/>
      <c r="X326" s="20"/>
      <c r="Y326" s="19"/>
      <c r="Z326" s="19"/>
      <c r="AA326" s="20"/>
      <c r="AB326" s="19"/>
      <c r="AC326" s="19"/>
      <c r="AD326" s="19"/>
      <c r="AE326" s="19"/>
      <c r="AF326" s="19"/>
      <c r="AG326" s="19"/>
      <c r="AH326" s="19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19"/>
      <c r="M327" s="20"/>
      <c r="N327" s="19"/>
      <c r="O327" s="19"/>
      <c r="P327" s="20"/>
      <c r="Q327" s="19"/>
      <c r="R327" s="19"/>
      <c r="S327" s="19"/>
      <c r="T327" s="19"/>
      <c r="U327" s="19"/>
      <c r="V327" s="19"/>
      <c r="W327" s="19"/>
      <c r="X327" s="20"/>
      <c r="Y327" s="19"/>
      <c r="Z327" s="19"/>
      <c r="AA327" s="20"/>
      <c r="AB327" s="19"/>
      <c r="AC327" s="19"/>
      <c r="AD327" s="19"/>
      <c r="AE327" s="19"/>
      <c r="AF327" s="19"/>
      <c r="AG327" s="19"/>
      <c r="AH327" s="19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19"/>
      <c r="M328" s="20"/>
      <c r="N328" s="19"/>
      <c r="O328" s="19"/>
      <c r="P328" s="20"/>
      <c r="Q328" s="19"/>
      <c r="R328" s="19"/>
      <c r="S328" s="19"/>
      <c r="T328" s="19"/>
      <c r="U328" s="19"/>
      <c r="V328" s="19"/>
      <c r="W328" s="19"/>
      <c r="X328" s="20"/>
      <c r="Y328" s="19"/>
      <c r="Z328" s="19"/>
      <c r="AA328" s="20"/>
      <c r="AB328" s="19"/>
      <c r="AC328" s="19"/>
      <c r="AD328" s="19"/>
      <c r="AE328" s="19"/>
      <c r="AF328" s="19"/>
      <c r="AG328" s="19"/>
      <c r="AH328" s="19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19"/>
      <c r="M329" s="20"/>
      <c r="N329" s="19"/>
      <c r="O329" s="19"/>
      <c r="P329" s="20"/>
      <c r="Q329" s="19"/>
      <c r="R329" s="19"/>
      <c r="S329" s="19"/>
      <c r="T329" s="19"/>
      <c r="U329" s="19"/>
      <c r="V329" s="19"/>
      <c r="W329" s="19"/>
      <c r="X329" s="20"/>
      <c r="Y329" s="19"/>
      <c r="Z329" s="19"/>
      <c r="AA329" s="20"/>
      <c r="AB329" s="19"/>
      <c r="AC329" s="19"/>
      <c r="AD329" s="19"/>
      <c r="AE329" s="19"/>
      <c r="AF329" s="19"/>
      <c r="AG329" s="19"/>
      <c r="AH329" s="19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19"/>
      <c r="M330" s="20"/>
      <c r="N330" s="19"/>
      <c r="O330" s="19"/>
      <c r="P330" s="20"/>
      <c r="Q330" s="19"/>
      <c r="R330" s="19"/>
      <c r="S330" s="19"/>
      <c r="T330" s="19"/>
      <c r="U330" s="19"/>
      <c r="V330" s="19"/>
      <c r="W330" s="19"/>
      <c r="X330" s="20"/>
      <c r="Y330" s="19"/>
      <c r="Z330" s="19"/>
      <c r="AA330" s="20"/>
      <c r="AB330" s="19"/>
      <c r="AC330" s="19"/>
      <c r="AD330" s="19"/>
      <c r="AE330" s="19"/>
      <c r="AF330" s="19"/>
      <c r="AG330" s="19"/>
      <c r="AH330" s="19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19"/>
      <c r="M331" s="20"/>
      <c r="N331" s="19"/>
      <c r="O331" s="19"/>
      <c r="P331" s="20"/>
      <c r="Q331" s="19"/>
      <c r="R331" s="19"/>
      <c r="S331" s="19"/>
      <c r="T331" s="19"/>
      <c r="U331" s="19"/>
      <c r="V331" s="19"/>
      <c r="W331" s="19"/>
      <c r="X331" s="20"/>
      <c r="Y331" s="19"/>
      <c r="Z331" s="19"/>
      <c r="AA331" s="20"/>
      <c r="AB331" s="19"/>
      <c r="AC331" s="19"/>
      <c r="AD331" s="19"/>
      <c r="AE331" s="19"/>
      <c r="AF331" s="19"/>
      <c r="AG331" s="19"/>
      <c r="AH331" s="19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19"/>
      <c r="M332" s="20"/>
      <c r="N332" s="19"/>
      <c r="O332" s="19"/>
      <c r="P332" s="20"/>
      <c r="Q332" s="19"/>
      <c r="R332" s="19"/>
      <c r="S332" s="19"/>
      <c r="T332" s="19"/>
      <c r="U332" s="19"/>
      <c r="V332" s="19"/>
      <c r="W332" s="19"/>
      <c r="X332" s="20"/>
      <c r="Y332" s="19"/>
      <c r="Z332" s="19"/>
      <c r="AA332" s="20"/>
      <c r="AB332" s="19"/>
      <c r="AC332" s="19"/>
      <c r="AD332" s="19"/>
      <c r="AE332" s="19"/>
      <c r="AF332" s="19"/>
      <c r="AG332" s="19"/>
      <c r="AH332" s="19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19"/>
      <c r="M333" s="20"/>
      <c r="N333" s="19"/>
      <c r="O333" s="19"/>
      <c r="P333" s="20"/>
      <c r="Q333" s="19"/>
      <c r="R333" s="19"/>
      <c r="S333" s="19"/>
      <c r="T333" s="19"/>
      <c r="U333" s="19"/>
      <c r="V333" s="19"/>
      <c r="W333" s="19"/>
      <c r="X333" s="20"/>
      <c r="Y333" s="19"/>
      <c r="Z333" s="19"/>
      <c r="AA333" s="20"/>
      <c r="AB333" s="19"/>
      <c r="AC333" s="19"/>
      <c r="AD333" s="19"/>
      <c r="AE333" s="19"/>
      <c r="AF333" s="19"/>
      <c r="AG333" s="19"/>
      <c r="AH333" s="19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19"/>
      <c r="M334" s="20"/>
      <c r="N334" s="19"/>
      <c r="O334" s="19"/>
      <c r="P334" s="20"/>
      <c r="Q334" s="19"/>
      <c r="R334" s="19"/>
      <c r="S334" s="19"/>
      <c r="T334" s="19"/>
      <c r="U334" s="19"/>
      <c r="V334" s="19"/>
      <c r="W334" s="19"/>
      <c r="X334" s="20"/>
      <c r="Y334" s="19"/>
      <c r="Z334" s="19"/>
      <c r="AA334" s="20"/>
      <c r="AB334" s="19"/>
      <c r="AC334" s="19"/>
      <c r="AD334" s="19"/>
      <c r="AE334" s="19"/>
      <c r="AF334" s="19"/>
      <c r="AG334" s="19"/>
      <c r="AH334" s="19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19"/>
      <c r="M335" s="20"/>
      <c r="N335" s="19"/>
      <c r="O335" s="19"/>
      <c r="P335" s="20"/>
      <c r="Q335" s="19"/>
      <c r="R335" s="19"/>
      <c r="S335" s="19"/>
      <c r="T335" s="19"/>
      <c r="U335" s="19"/>
      <c r="V335" s="19"/>
      <c r="W335" s="19"/>
      <c r="X335" s="20"/>
      <c r="Y335" s="19"/>
      <c r="Z335" s="19"/>
      <c r="AA335" s="20"/>
      <c r="AB335" s="19"/>
      <c r="AC335" s="19"/>
      <c r="AD335" s="19"/>
      <c r="AE335" s="19"/>
      <c r="AF335" s="19"/>
      <c r="AG335" s="19"/>
      <c r="AH335" s="19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19"/>
      <c r="M336" s="20"/>
      <c r="N336" s="19"/>
      <c r="O336" s="19"/>
      <c r="P336" s="20"/>
      <c r="Q336" s="19"/>
      <c r="R336" s="19"/>
      <c r="S336" s="19"/>
      <c r="T336" s="19"/>
      <c r="U336" s="19"/>
      <c r="V336" s="19"/>
      <c r="W336" s="19"/>
      <c r="X336" s="20"/>
      <c r="Y336" s="19"/>
      <c r="Z336" s="19"/>
      <c r="AA336" s="20"/>
      <c r="AB336" s="19"/>
      <c r="AC336" s="19"/>
      <c r="AD336" s="19"/>
      <c r="AE336" s="19"/>
      <c r="AF336" s="19"/>
      <c r="AG336" s="19"/>
      <c r="AH336" s="19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19"/>
      <c r="M337" s="20"/>
      <c r="N337" s="19"/>
      <c r="O337" s="19"/>
      <c r="P337" s="20"/>
      <c r="Q337" s="19"/>
      <c r="R337" s="19"/>
      <c r="S337" s="19"/>
      <c r="T337" s="19"/>
      <c r="U337" s="19"/>
      <c r="V337" s="19"/>
      <c r="W337" s="19"/>
      <c r="X337" s="20"/>
      <c r="Y337" s="19"/>
      <c r="Z337" s="19"/>
      <c r="AA337" s="20"/>
      <c r="AB337" s="19"/>
      <c r="AC337" s="19"/>
      <c r="AD337" s="19"/>
      <c r="AE337" s="19"/>
      <c r="AF337" s="19"/>
      <c r="AG337" s="19"/>
      <c r="AH337" s="19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19"/>
      <c r="M338" s="20"/>
      <c r="N338" s="19"/>
      <c r="O338" s="19"/>
      <c r="P338" s="20"/>
      <c r="Q338" s="19"/>
      <c r="R338" s="19"/>
      <c r="S338" s="19"/>
      <c r="T338" s="19"/>
      <c r="U338" s="19"/>
      <c r="V338" s="19"/>
      <c r="W338" s="19"/>
      <c r="X338" s="20"/>
      <c r="Y338" s="19"/>
      <c r="Z338" s="19"/>
      <c r="AA338" s="20"/>
      <c r="AB338" s="19"/>
      <c r="AC338" s="19"/>
      <c r="AD338" s="19"/>
      <c r="AE338" s="19"/>
      <c r="AF338" s="19"/>
      <c r="AG338" s="19"/>
      <c r="AH338" s="19"/>
    </row>
    <row r="339">
      <c r="A339" s="19"/>
      <c r="B339" s="19"/>
      <c r="C339" s="19"/>
      <c r="D339" s="19"/>
      <c r="E339" s="19"/>
      <c r="F339" s="20"/>
      <c r="G339" s="19"/>
      <c r="H339" s="19"/>
      <c r="I339" s="19"/>
      <c r="J339" s="19"/>
      <c r="K339" s="19"/>
      <c r="L339" s="19"/>
      <c r="M339" s="20"/>
      <c r="N339" s="19"/>
      <c r="O339" s="19"/>
      <c r="P339" s="20"/>
      <c r="Q339" s="19"/>
      <c r="R339" s="19"/>
      <c r="S339" s="19"/>
      <c r="T339" s="19"/>
      <c r="U339" s="19"/>
      <c r="V339" s="19"/>
      <c r="W339" s="19"/>
      <c r="X339" s="20"/>
      <c r="Y339" s="19"/>
      <c r="Z339" s="19"/>
      <c r="AA339" s="20"/>
      <c r="AB339" s="19"/>
      <c r="AC339" s="19"/>
      <c r="AD339" s="19"/>
      <c r="AE339" s="19"/>
      <c r="AF339" s="19"/>
      <c r="AG339" s="19"/>
      <c r="AH339" s="19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19"/>
      <c r="M340" s="20"/>
      <c r="N340" s="19"/>
      <c r="O340" s="19"/>
      <c r="P340" s="20"/>
      <c r="Q340" s="19"/>
      <c r="R340" s="19"/>
      <c r="S340" s="19"/>
      <c r="T340" s="19"/>
      <c r="U340" s="19"/>
      <c r="V340" s="19"/>
      <c r="W340" s="19"/>
      <c r="X340" s="20"/>
      <c r="Y340" s="19"/>
      <c r="Z340" s="19"/>
      <c r="AA340" s="20"/>
      <c r="AB340" s="19"/>
      <c r="AC340" s="19"/>
      <c r="AD340" s="19"/>
      <c r="AE340" s="19"/>
      <c r="AF340" s="19"/>
      <c r="AG340" s="19"/>
      <c r="AH340" s="19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19"/>
      <c r="M341" s="20"/>
      <c r="N341" s="19"/>
      <c r="O341" s="19"/>
      <c r="P341" s="20"/>
      <c r="Q341" s="19"/>
      <c r="R341" s="19"/>
      <c r="S341" s="19"/>
      <c r="T341" s="19"/>
      <c r="U341" s="19"/>
      <c r="V341" s="19"/>
      <c r="W341" s="19"/>
      <c r="X341" s="20"/>
      <c r="Y341" s="19"/>
      <c r="Z341" s="19"/>
      <c r="AA341" s="20"/>
      <c r="AB341" s="19"/>
      <c r="AC341" s="19"/>
      <c r="AD341" s="19"/>
      <c r="AE341" s="19"/>
      <c r="AF341" s="19"/>
      <c r="AG341" s="19"/>
      <c r="AH341" s="19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19"/>
      <c r="M342" s="20"/>
      <c r="N342" s="19"/>
      <c r="O342" s="19"/>
      <c r="P342" s="20"/>
      <c r="Q342" s="19"/>
      <c r="R342" s="19"/>
      <c r="S342" s="19"/>
      <c r="T342" s="19"/>
      <c r="U342" s="19"/>
      <c r="V342" s="19"/>
      <c r="W342" s="19"/>
      <c r="X342" s="20"/>
      <c r="Y342" s="19"/>
      <c r="Z342" s="19"/>
      <c r="AA342" s="20"/>
      <c r="AB342" s="19"/>
      <c r="AC342" s="19"/>
      <c r="AD342" s="19"/>
      <c r="AE342" s="19"/>
      <c r="AF342" s="19"/>
      <c r="AG342" s="19"/>
      <c r="AH342" s="19"/>
    </row>
    <row r="343">
      <c r="A343" s="19"/>
      <c r="B343" s="19"/>
      <c r="C343" s="19"/>
      <c r="D343" s="19"/>
      <c r="E343" s="19"/>
      <c r="F343" s="20"/>
      <c r="G343" s="19"/>
      <c r="H343" s="19"/>
      <c r="I343" s="19"/>
      <c r="J343" s="19"/>
      <c r="K343" s="19"/>
      <c r="L343" s="19"/>
      <c r="M343" s="20"/>
      <c r="N343" s="19"/>
      <c r="O343" s="19"/>
      <c r="P343" s="20"/>
      <c r="Q343" s="19"/>
      <c r="R343" s="19"/>
      <c r="S343" s="19"/>
      <c r="T343" s="19"/>
      <c r="U343" s="19"/>
      <c r="V343" s="19"/>
      <c r="W343" s="19"/>
      <c r="X343" s="20"/>
      <c r="Y343" s="19"/>
      <c r="Z343" s="19"/>
      <c r="AA343" s="20"/>
      <c r="AB343" s="19"/>
      <c r="AC343" s="19"/>
      <c r="AD343" s="19"/>
      <c r="AE343" s="19"/>
      <c r="AF343" s="19"/>
      <c r="AG343" s="19"/>
      <c r="AH343" s="19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19"/>
      <c r="M344" s="20"/>
      <c r="N344" s="19"/>
      <c r="O344" s="19"/>
      <c r="P344" s="20"/>
      <c r="Q344" s="19"/>
      <c r="R344" s="19"/>
      <c r="S344" s="19"/>
      <c r="T344" s="19"/>
      <c r="U344" s="19"/>
      <c r="V344" s="19"/>
      <c r="W344" s="19"/>
      <c r="X344" s="20"/>
      <c r="Y344" s="19"/>
      <c r="Z344" s="19"/>
      <c r="AA344" s="20"/>
      <c r="AB344" s="19"/>
      <c r="AC344" s="19"/>
      <c r="AD344" s="19"/>
      <c r="AE344" s="19"/>
      <c r="AF344" s="19"/>
      <c r="AG344" s="19"/>
      <c r="AH344" s="19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19"/>
      <c r="M345" s="20"/>
      <c r="N345" s="19"/>
      <c r="O345" s="19"/>
      <c r="P345" s="20"/>
      <c r="Q345" s="19"/>
      <c r="R345" s="19"/>
      <c r="S345" s="19"/>
      <c r="T345" s="19"/>
      <c r="U345" s="19"/>
      <c r="V345" s="19"/>
      <c r="W345" s="19"/>
      <c r="X345" s="20"/>
      <c r="Y345" s="19"/>
      <c r="Z345" s="19"/>
      <c r="AA345" s="20"/>
      <c r="AB345" s="19"/>
      <c r="AC345" s="19"/>
      <c r="AD345" s="19"/>
      <c r="AE345" s="19"/>
      <c r="AF345" s="19"/>
      <c r="AG345" s="19"/>
      <c r="AH345" s="19"/>
    </row>
    <row r="346">
      <c r="A346" s="19"/>
      <c r="B346" s="19"/>
      <c r="C346" s="19"/>
      <c r="D346" s="19"/>
      <c r="E346" s="19"/>
      <c r="F346" s="20"/>
      <c r="G346" s="19"/>
      <c r="H346" s="19"/>
      <c r="I346" s="19"/>
      <c r="J346" s="19"/>
      <c r="K346" s="19"/>
      <c r="L346" s="19"/>
      <c r="M346" s="20"/>
      <c r="N346" s="19"/>
      <c r="O346" s="19"/>
      <c r="P346" s="20"/>
      <c r="Q346" s="19"/>
      <c r="R346" s="19"/>
      <c r="S346" s="19"/>
      <c r="T346" s="19"/>
      <c r="U346" s="19"/>
      <c r="V346" s="19"/>
      <c r="W346" s="19"/>
      <c r="X346" s="20"/>
      <c r="Y346" s="19"/>
      <c r="Z346" s="19"/>
      <c r="AA346" s="20"/>
      <c r="AB346" s="19"/>
      <c r="AC346" s="19"/>
      <c r="AD346" s="19"/>
      <c r="AE346" s="19"/>
      <c r="AF346" s="19"/>
      <c r="AG346" s="19"/>
      <c r="AH346" s="19"/>
    </row>
    <row r="347">
      <c r="A347" s="19"/>
      <c r="B347" s="19"/>
      <c r="C347" s="19"/>
      <c r="D347" s="19"/>
      <c r="E347" s="19"/>
      <c r="F347" s="20"/>
      <c r="G347" s="19"/>
      <c r="H347" s="19"/>
      <c r="I347" s="19"/>
      <c r="J347" s="19"/>
      <c r="K347" s="19"/>
      <c r="L347" s="19"/>
      <c r="M347" s="20"/>
      <c r="N347" s="19"/>
      <c r="O347" s="19"/>
      <c r="P347" s="20"/>
      <c r="Q347" s="19"/>
      <c r="R347" s="19"/>
      <c r="S347" s="19"/>
      <c r="T347" s="19"/>
      <c r="U347" s="19"/>
      <c r="V347" s="19"/>
      <c r="W347" s="19"/>
      <c r="X347" s="20"/>
      <c r="Y347" s="19"/>
      <c r="Z347" s="19"/>
      <c r="AA347" s="20"/>
      <c r="AB347" s="19"/>
      <c r="AC347" s="19"/>
      <c r="AD347" s="19"/>
      <c r="AE347" s="19"/>
      <c r="AF347" s="19"/>
      <c r="AG347" s="19"/>
      <c r="AH347" s="19"/>
    </row>
    <row r="348">
      <c r="A348" s="19"/>
      <c r="B348" s="19"/>
      <c r="C348" s="19"/>
      <c r="D348" s="19"/>
      <c r="E348" s="19"/>
      <c r="F348" s="20"/>
      <c r="G348" s="19"/>
      <c r="H348" s="19"/>
      <c r="I348" s="19"/>
      <c r="J348" s="19"/>
      <c r="K348" s="19"/>
      <c r="L348" s="19"/>
      <c r="M348" s="20"/>
      <c r="N348" s="19"/>
      <c r="O348" s="19"/>
      <c r="P348" s="20"/>
      <c r="Q348" s="19"/>
      <c r="R348" s="19"/>
      <c r="S348" s="19"/>
      <c r="T348" s="19"/>
      <c r="U348" s="19"/>
      <c r="V348" s="19"/>
      <c r="W348" s="19"/>
      <c r="X348" s="20"/>
      <c r="Y348" s="19"/>
      <c r="Z348" s="19"/>
      <c r="AA348" s="20"/>
      <c r="AB348" s="19"/>
      <c r="AC348" s="19"/>
      <c r="AD348" s="19"/>
      <c r="AE348" s="19"/>
      <c r="AF348" s="19"/>
      <c r="AG348" s="19"/>
      <c r="AH348" s="19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19"/>
      <c r="M349" s="20"/>
      <c r="N349" s="19"/>
      <c r="O349" s="19"/>
      <c r="P349" s="20"/>
      <c r="Q349" s="19"/>
      <c r="R349" s="19"/>
      <c r="S349" s="19"/>
      <c r="T349" s="19"/>
      <c r="U349" s="19"/>
      <c r="V349" s="19"/>
      <c r="W349" s="19"/>
      <c r="X349" s="20"/>
      <c r="Y349" s="19"/>
      <c r="Z349" s="19"/>
      <c r="AA349" s="20"/>
      <c r="AB349" s="19"/>
      <c r="AC349" s="19"/>
      <c r="AD349" s="19"/>
      <c r="AE349" s="19"/>
      <c r="AF349" s="19"/>
      <c r="AG349" s="19"/>
      <c r="AH349" s="19"/>
    </row>
    <row r="350">
      <c r="A350" s="19"/>
      <c r="B350" s="19"/>
      <c r="C350" s="19"/>
      <c r="D350" s="19"/>
      <c r="E350" s="19"/>
      <c r="F350" s="20"/>
      <c r="G350" s="19"/>
      <c r="H350" s="19"/>
      <c r="I350" s="19"/>
      <c r="J350" s="19"/>
      <c r="K350" s="19"/>
      <c r="L350" s="19"/>
      <c r="M350" s="20"/>
      <c r="N350" s="19"/>
      <c r="O350" s="19"/>
      <c r="P350" s="20"/>
      <c r="Q350" s="19"/>
      <c r="R350" s="19"/>
      <c r="S350" s="19"/>
      <c r="T350" s="19"/>
      <c r="U350" s="19"/>
      <c r="V350" s="19"/>
      <c r="W350" s="19"/>
      <c r="X350" s="20"/>
      <c r="Y350" s="19"/>
      <c r="Z350" s="19"/>
      <c r="AA350" s="20"/>
      <c r="AB350" s="19"/>
      <c r="AC350" s="19"/>
      <c r="AD350" s="19"/>
      <c r="AE350" s="19"/>
      <c r="AF350" s="19"/>
      <c r="AG350" s="19"/>
      <c r="AH350" s="19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19"/>
      <c r="M351" s="20"/>
      <c r="N351" s="19"/>
      <c r="O351" s="19"/>
      <c r="P351" s="20"/>
      <c r="Q351" s="19"/>
      <c r="R351" s="19"/>
      <c r="S351" s="19"/>
      <c r="T351" s="19"/>
      <c r="U351" s="19"/>
      <c r="V351" s="19"/>
      <c r="W351" s="19"/>
      <c r="X351" s="20"/>
      <c r="Y351" s="19"/>
      <c r="Z351" s="19"/>
      <c r="AA351" s="20"/>
      <c r="AB351" s="19"/>
      <c r="AC351" s="19"/>
      <c r="AD351" s="19"/>
      <c r="AE351" s="19"/>
      <c r="AF351" s="19"/>
      <c r="AG351" s="19"/>
      <c r="AH351" s="19"/>
    </row>
    <row r="352">
      <c r="A352" s="19"/>
      <c r="B352" s="19"/>
      <c r="C352" s="19"/>
      <c r="D352" s="19"/>
      <c r="E352" s="19"/>
      <c r="F352" s="20"/>
      <c r="G352" s="19"/>
      <c r="H352" s="19"/>
      <c r="I352" s="19"/>
      <c r="J352" s="19"/>
      <c r="K352" s="19"/>
      <c r="L352" s="19"/>
      <c r="M352" s="20"/>
      <c r="N352" s="19"/>
      <c r="O352" s="19"/>
      <c r="P352" s="20"/>
      <c r="Q352" s="19"/>
      <c r="R352" s="19"/>
      <c r="S352" s="19"/>
      <c r="T352" s="19"/>
      <c r="U352" s="19"/>
      <c r="V352" s="19"/>
      <c r="W352" s="19"/>
      <c r="X352" s="20"/>
      <c r="Y352" s="19"/>
      <c r="Z352" s="19"/>
      <c r="AA352" s="20"/>
      <c r="AB352" s="19"/>
      <c r="AC352" s="19"/>
      <c r="AD352" s="19"/>
      <c r="AE352" s="19"/>
      <c r="AF352" s="19"/>
      <c r="AG352" s="19"/>
      <c r="AH352" s="19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19"/>
      <c r="M353" s="20"/>
      <c r="N353" s="19"/>
      <c r="O353" s="19"/>
      <c r="P353" s="20"/>
      <c r="Q353" s="19"/>
      <c r="R353" s="19"/>
      <c r="S353" s="19"/>
      <c r="T353" s="19"/>
      <c r="U353" s="19"/>
      <c r="V353" s="19"/>
      <c r="W353" s="19"/>
      <c r="X353" s="20"/>
      <c r="Y353" s="19"/>
      <c r="Z353" s="19"/>
      <c r="AA353" s="20"/>
      <c r="AB353" s="19"/>
      <c r="AC353" s="19"/>
      <c r="AD353" s="19"/>
      <c r="AE353" s="19"/>
      <c r="AF353" s="19"/>
      <c r="AG353" s="19"/>
      <c r="AH353" s="19"/>
    </row>
    <row r="354">
      <c r="A354" s="19"/>
      <c r="B354" s="19"/>
      <c r="C354" s="19"/>
      <c r="D354" s="19"/>
      <c r="E354" s="19"/>
      <c r="F354" s="20"/>
      <c r="G354" s="19"/>
      <c r="H354" s="19"/>
      <c r="I354" s="19"/>
      <c r="J354" s="19"/>
      <c r="K354" s="19"/>
      <c r="L354" s="19"/>
      <c r="M354" s="20"/>
      <c r="N354" s="19"/>
      <c r="O354" s="19"/>
      <c r="P354" s="20"/>
      <c r="Q354" s="19"/>
      <c r="R354" s="19"/>
      <c r="S354" s="19"/>
      <c r="T354" s="19"/>
      <c r="U354" s="19"/>
      <c r="V354" s="19"/>
      <c r="W354" s="19"/>
      <c r="X354" s="20"/>
      <c r="Y354" s="19"/>
      <c r="Z354" s="19"/>
      <c r="AA354" s="20"/>
      <c r="AB354" s="19"/>
      <c r="AC354" s="19"/>
      <c r="AD354" s="19"/>
      <c r="AE354" s="19"/>
      <c r="AF354" s="19"/>
      <c r="AG354" s="19"/>
      <c r="AH354" s="19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19"/>
      <c r="M355" s="20"/>
      <c r="N355" s="19"/>
      <c r="O355" s="19"/>
      <c r="P355" s="20"/>
      <c r="Q355" s="19"/>
      <c r="R355" s="19"/>
      <c r="S355" s="19"/>
      <c r="T355" s="19"/>
      <c r="U355" s="19"/>
      <c r="V355" s="19"/>
      <c r="W355" s="19"/>
      <c r="X355" s="20"/>
      <c r="Y355" s="19"/>
      <c r="Z355" s="19"/>
      <c r="AA355" s="20"/>
      <c r="AB355" s="19"/>
      <c r="AC355" s="19"/>
      <c r="AD355" s="19"/>
      <c r="AE355" s="19"/>
      <c r="AF355" s="19"/>
      <c r="AG355" s="19"/>
      <c r="AH355" s="19"/>
    </row>
    <row r="356">
      <c r="A356" s="19"/>
      <c r="B356" s="19"/>
      <c r="C356" s="19"/>
      <c r="D356" s="19"/>
      <c r="E356" s="19"/>
      <c r="F356" s="20"/>
      <c r="G356" s="19"/>
      <c r="H356" s="19"/>
      <c r="I356" s="19"/>
      <c r="J356" s="19"/>
      <c r="K356" s="19"/>
      <c r="L356" s="19"/>
      <c r="M356" s="20"/>
      <c r="N356" s="19"/>
      <c r="O356" s="19"/>
      <c r="P356" s="20"/>
      <c r="Q356" s="19"/>
      <c r="R356" s="19"/>
      <c r="S356" s="19"/>
      <c r="T356" s="19"/>
      <c r="U356" s="19"/>
      <c r="V356" s="19"/>
      <c r="W356" s="19"/>
      <c r="X356" s="20"/>
      <c r="Y356" s="19"/>
      <c r="Z356" s="19"/>
      <c r="AA356" s="20"/>
      <c r="AB356" s="19"/>
      <c r="AC356" s="19"/>
      <c r="AD356" s="19"/>
      <c r="AE356" s="19"/>
      <c r="AF356" s="19"/>
      <c r="AG356" s="19"/>
      <c r="AH356" s="19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19"/>
      <c r="M357" s="20"/>
      <c r="N357" s="19"/>
      <c r="O357" s="19"/>
      <c r="P357" s="20"/>
      <c r="Q357" s="19"/>
      <c r="R357" s="19"/>
      <c r="S357" s="19"/>
      <c r="T357" s="19"/>
      <c r="U357" s="19"/>
      <c r="V357" s="19"/>
      <c r="W357" s="19"/>
      <c r="X357" s="20"/>
      <c r="Y357" s="19"/>
      <c r="Z357" s="19"/>
      <c r="AA357" s="20"/>
      <c r="AB357" s="19"/>
      <c r="AC357" s="19"/>
      <c r="AD357" s="19"/>
      <c r="AE357" s="19"/>
      <c r="AF357" s="19"/>
      <c r="AG357" s="19"/>
      <c r="AH357" s="19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19"/>
      <c r="M358" s="20"/>
      <c r="N358" s="19"/>
      <c r="O358" s="19"/>
      <c r="P358" s="20"/>
      <c r="Q358" s="19"/>
      <c r="R358" s="19"/>
      <c r="S358" s="19"/>
      <c r="T358" s="19"/>
      <c r="U358" s="19"/>
      <c r="V358" s="19"/>
      <c r="W358" s="19"/>
      <c r="X358" s="20"/>
      <c r="Y358" s="19"/>
      <c r="Z358" s="19"/>
      <c r="AA358" s="20"/>
      <c r="AB358" s="19"/>
      <c r="AC358" s="19"/>
      <c r="AD358" s="19"/>
      <c r="AE358" s="19"/>
      <c r="AF358" s="19"/>
      <c r="AG358" s="19"/>
      <c r="AH358" s="19"/>
    </row>
    <row r="359">
      <c r="A359" s="19"/>
      <c r="B359" s="19"/>
      <c r="C359" s="19"/>
      <c r="D359" s="19"/>
      <c r="E359" s="19"/>
      <c r="F359" s="20"/>
      <c r="G359" s="19"/>
      <c r="H359" s="19"/>
      <c r="I359" s="19"/>
      <c r="J359" s="19"/>
      <c r="K359" s="19"/>
      <c r="L359" s="19"/>
      <c r="M359" s="20"/>
      <c r="N359" s="19"/>
      <c r="O359" s="19"/>
      <c r="P359" s="20"/>
      <c r="Q359" s="19"/>
      <c r="R359" s="19"/>
      <c r="S359" s="19"/>
      <c r="T359" s="19"/>
      <c r="U359" s="19"/>
      <c r="V359" s="19"/>
      <c r="W359" s="19"/>
      <c r="X359" s="20"/>
      <c r="Y359" s="19"/>
      <c r="Z359" s="19"/>
      <c r="AA359" s="20"/>
      <c r="AB359" s="19"/>
      <c r="AC359" s="19"/>
      <c r="AD359" s="19"/>
      <c r="AE359" s="19"/>
      <c r="AF359" s="19"/>
      <c r="AG359" s="19"/>
      <c r="AH359" s="19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19"/>
      <c r="M360" s="20"/>
      <c r="N360" s="19"/>
      <c r="O360" s="19"/>
      <c r="P360" s="20"/>
      <c r="Q360" s="19"/>
      <c r="R360" s="19"/>
      <c r="S360" s="19"/>
      <c r="T360" s="19"/>
      <c r="U360" s="19"/>
      <c r="V360" s="19"/>
      <c r="W360" s="19"/>
      <c r="X360" s="20"/>
      <c r="Y360" s="19"/>
      <c r="Z360" s="19"/>
      <c r="AA360" s="20"/>
      <c r="AB360" s="19"/>
      <c r="AC360" s="19"/>
      <c r="AD360" s="19"/>
      <c r="AE360" s="19"/>
      <c r="AF360" s="19"/>
      <c r="AG360" s="19"/>
      <c r="AH360" s="19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19"/>
      <c r="M361" s="20"/>
      <c r="N361" s="19"/>
      <c r="O361" s="19"/>
      <c r="P361" s="20"/>
      <c r="Q361" s="19"/>
      <c r="R361" s="19"/>
      <c r="S361" s="19"/>
      <c r="T361" s="19"/>
      <c r="U361" s="19"/>
      <c r="V361" s="19"/>
      <c r="W361" s="19"/>
      <c r="X361" s="20"/>
      <c r="Y361" s="19"/>
      <c r="Z361" s="19"/>
      <c r="AA361" s="20"/>
      <c r="AB361" s="19"/>
      <c r="AC361" s="19"/>
      <c r="AD361" s="19"/>
      <c r="AE361" s="19"/>
      <c r="AF361" s="19"/>
      <c r="AG361" s="19"/>
      <c r="AH361" s="19"/>
    </row>
    <row r="362">
      <c r="A362" s="19"/>
      <c r="B362" s="19"/>
      <c r="C362" s="19"/>
      <c r="D362" s="19"/>
      <c r="E362" s="19"/>
      <c r="F362" s="20"/>
      <c r="G362" s="19"/>
      <c r="H362" s="19"/>
      <c r="I362" s="19"/>
      <c r="J362" s="19"/>
      <c r="K362" s="19"/>
      <c r="L362" s="19"/>
      <c r="M362" s="20"/>
      <c r="N362" s="19"/>
      <c r="O362" s="19"/>
      <c r="P362" s="20"/>
      <c r="Q362" s="19"/>
      <c r="R362" s="19"/>
      <c r="S362" s="19"/>
      <c r="T362" s="19"/>
      <c r="U362" s="19"/>
      <c r="V362" s="19"/>
      <c r="W362" s="19"/>
      <c r="X362" s="20"/>
      <c r="Y362" s="19"/>
      <c r="Z362" s="19"/>
      <c r="AA362" s="20"/>
      <c r="AB362" s="19"/>
      <c r="AC362" s="19"/>
      <c r="AD362" s="19"/>
      <c r="AE362" s="19"/>
      <c r="AF362" s="19"/>
      <c r="AG362" s="19"/>
      <c r="AH362" s="19"/>
    </row>
    <row r="363">
      <c r="A363" s="19"/>
      <c r="B363" s="19"/>
      <c r="C363" s="19"/>
      <c r="D363" s="19"/>
      <c r="E363" s="19"/>
      <c r="F363" s="20"/>
      <c r="G363" s="19"/>
      <c r="H363" s="19"/>
      <c r="I363" s="19"/>
      <c r="J363" s="19"/>
      <c r="K363" s="19"/>
      <c r="L363" s="19"/>
      <c r="M363" s="20"/>
      <c r="N363" s="19"/>
      <c r="O363" s="19"/>
      <c r="P363" s="20"/>
      <c r="Q363" s="19"/>
      <c r="R363" s="19"/>
      <c r="S363" s="19"/>
      <c r="T363" s="19"/>
      <c r="U363" s="19"/>
      <c r="V363" s="19"/>
      <c r="W363" s="19"/>
      <c r="X363" s="20"/>
      <c r="Y363" s="19"/>
      <c r="Z363" s="19"/>
      <c r="AA363" s="20"/>
      <c r="AB363" s="19"/>
      <c r="AC363" s="19"/>
      <c r="AD363" s="19"/>
      <c r="AE363" s="19"/>
      <c r="AF363" s="19"/>
      <c r="AG363" s="19"/>
      <c r="AH363" s="19"/>
    </row>
    <row r="364">
      <c r="A364" s="19"/>
      <c r="B364" s="19"/>
      <c r="C364" s="19"/>
      <c r="D364" s="19"/>
      <c r="E364" s="19"/>
      <c r="F364" s="20"/>
      <c r="G364" s="19"/>
      <c r="H364" s="19"/>
      <c r="I364" s="19"/>
      <c r="J364" s="19"/>
      <c r="K364" s="19"/>
      <c r="L364" s="19"/>
      <c r="M364" s="20"/>
      <c r="N364" s="19"/>
      <c r="O364" s="19"/>
      <c r="P364" s="20"/>
      <c r="Q364" s="19"/>
      <c r="R364" s="19"/>
      <c r="S364" s="19"/>
      <c r="T364" s="19"/>
      <c r="U364" s="19"/>
      <c r="V364" s="19"/>
      <c r="W364" s="19"/>
      <c r="X364" s="20"/>
      <c r="Y364" s="19"/>
      <c r="Z364" s="19"/>
      <c r="AA364" s="20"/>
      <c r="AB364" s="19"/>
      <c r="AC364" s="19"/>
      <c r="AD364" s="19"/>
      <c r="AE364" s="19"/>
      <c r="AF364" s="19"/>
      <c r="AG364" s="19"/>
      <c r="AH364" s="19"/>
    </row>
    <row r="365">
      <c r="A365" s="19"/>
      <c r="B365" s="19"/>
      <c r="C365" s="19"/>
      <c r="D365" s="19"/>
      <c r="E365" s="19"/>
      <c r="F365" s="20"/>
      <c r="G365" s="19"/>
      <c r="H365" s="19"/>
      <c r="I365" s="19"/>
      <c r="J365" s="19"/>
      <c r="K365" s="19"/>
      <c r="L365" s="19"/>
      <c r="M365" s="20"/>
      <c r="N365" s="19"/>
      <c r="O365" s="19"/>
      <c r="P365" s="20"/>
      <c r="Q365" s="19"/>
      <c r="R365" s="19"/>
      <c r="S365" s="19"/>
      <c r="T365" s="19"/>
      <c r="U365" s="19"/>
      <c r="V365" s="19"/>
      <c r="W365" s="19"/>
      <c r="X365" s="20"/>
      <c r="Y365" s="19"/>
      <c r="Z365" s="19"/>
      <c r="AA365" s="20"/>
      <c r="AB365" s="19"/>
      <c r="AC365" s="19"/>
      <c r="AD365" s="19"/>
      <c r="AE365" s="19"/>
      <c r="AF365" s="19"/>
      <c r="AG365" s="19"/>
      <c r="AH365" s="19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19"/>
      <c r="M366" s="20"/>
      <c r="N366" s="19"/>
      <c r="O366" s="19"/>
      <c r="P366" s="20"/>
      <c r="Q366" s="19"/>
      <c r="R366" s="19"/>
      <c r="S366" s="19"/>
      <c r="T366" s="19"/>
      <c r="U366" s="19"/>
      <c r="V366" s="19"/>
      <c r="W366" s="19"/>
      <c r="X366" s="20"/>
      <c r="Y366" s="19"/>
      <c r="Z366" s="19"/>
      <c r="AA366" s="20"/>
      <c r="AB366" s="19"/>
      <c r="AC366" s="19"/>
      <c r="AD366" s="19"/>
      <c r="AE366" s="19"/>
      <c r="AF366" s="19"/>
      <c r="AG366" s="19"/>
      <c r="AH366" s="19"/>
    </row>
    <row r="367">
      <c r="A367" s="19"/>
      <c r="B367" s="19"/>
      <c r="C367" s="19"/>
      <c r="D367" s="19"/>
      <c r="E367" s="19"/>
      <c r="F367" s="20"/>
      <c r="G367" s="19"/>
      <c r="H367" s="19"/>
      <c r="I367" s="19"/>
      <c r="J367" s="19"/>
      <c r="K367" s="19"/>
      <c r="L367" s="19"/>
      <c r="M367" s="20"/>
      <c r="N367" s="19"/>
      <c r="O367" s="19"/>
      <c r="P367" s="20"/>
      <c r="Q367" s="19"/>
      <c r="R367" s="19"/>
      <c r="S367" s="19"/>
      <c r="T367" s="19"/>
      <c r="U367" s="19"/>
      <c r="V367" s="19"/>
      <c r="W367" s="19"/>
      <c r="X367" s="20"/>
      <c r="Y367" s="19"/>
      <c r="Z367" s="19"/>
      <c r="AA367" s="20"/>
      <c r="AB367" s="19"/>
      <c r="AC367" s="19"/>
      <c r="AD367" s="19"/>
      <c r="AE367" s="19"/>
      <c r="AF367" s="19"/>
      <c r="AG367" s="19"/>
      <c r="AH367" s="19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19"/>
      <c r="M368" s="20"/>
      <c r="N368" s="19"/>
      <c r="O368" s="19"/>
      <c r="P368" s="20"/>
      <c r="Q368" s="19"/>
      <c r="R368" s="19"/>
      <c r="S368" s="19"/>
      <c r="T368" s="19"/>
      <c r="U368" s="19"/>
      <c r="V368" s="19"/>
      <c r="W368" s="19"/>
      <c r="X368" s="20"/>
      <c r="Y368" s="19"/>
      <c r="Z368" s="19"/>
      <c r="AA368" s="20"/>
      <c r="AB368" s="19"/>
      <c r="AC368" s="19"/>
      <c r="AD368" s="19"/>
      <c r="AE368" s="19"/>
      <c r="AF368" s="19"/>
      <c r="AG368" s="19"/>
      <c r="AH368" s="19"/>
    </row>
    <row r="369">
      <c r="A369" s="19"/>
      <c r="B369" s="19"/>
      <c r="C369" s="19"/>
      <c r="D369" s="19"/>
      <c r="E369" s="19"/>
      <c r="F369" s="20"/>
      <c r="G369" s="19"/>
      <c r="H369" s="19"/>
      <c r="I369" s="19"/>
      <c r="J369" s="19"/>
      <c r="K369" s="19"/>
      <c r="L369" s="19"/>
      <c r="M369" s="20"/>
      <c r="N369" s="19"/>
      <c r="O369" s="19"/>
      <c r="P369" s="20"/>
      <c r="Q369" s="19"/>
      <c r="R369" s="19"/>
      <c r="S369" s="19"/>
      <c r="T369" s="19"/>
      <c r="U369" s="19"/>
      <c r="V369" s="19"/>
      <c r="W369" s="19"/>
      <c r="X369" s="20"/>
      <c r="Y369" s="19"/>
      <c r="Z369" s="19"/>
      <c r="AA369" s="20"/>
      <c r="AB369" s="19"/>
      <c r="AC369" s="19"/>
      <c r="AD369" s="19"/>
      <c r="AE369" s="19"/>
      <c r="AF369" s="19"/>
      <c r="AG369" s="19"/>
      <c r="AH369" s="19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19"/>
      <c r="M370" s="20"/>
      <c r="N370" s="19"/>
      <c r="O370" s="19"/>
      <c r="P370" s="20"/>
      <c r="Q370" s="19"/>
      <c r="R370" s="19"/>
      <c r="S370" s="19"/>
      <c r="T370" s="19"/>
      <c r="U370" s="19"/>
      <c r="V370" s="19"/>
      <c r="W370" s="19"/>
      <c r="X370" s="20"/>
      <c r="Y370" s="19"/>
      <c r="Z370" s="19"/>
      <c r="AA370" s="20"/>
      <c r="AB370" s="19"/>
      <c r="AC370" s="19"/>
      <c r="AD370" s="19"/>
      <c r="AE370" s="19"/>
      <c r="AF370" s="19"/>
      <c r="AG370" s="19"/>
      <c r="AH370" s="19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19"/>
      <c r="M371" s="20"/>
      <c r="N371" s="19"/>
      <c r="O371" s="19"/>
      <c r="P371" s="20"/>
      <c r="Q371" s="19"/>
      <c r="R371" s="19"/>
      <c r="S371" s="19"/>
      <c r="T371" s="19"/>
      <c r="U371" s="19"/>
      <c r="V371" s="19"/>
      <c r="W371" s="19"/>
      <c r="X371" s="20"/>
      <c r="Y371" s="19"/>
      <c r="Z371" s="19"/>
      <c r="AA371" s="20"/>
      <c r="AB371" s="19"/>
      <c r="AC371" s="19"/>
      <c r="AD371" s="19"/>
      <c r="AE371" s="19"/>
      <c r="AF371" s="19"/>
      <c r="AG371" s="19"/>
      <c r="AH371" s="19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19"/>
      <c r="M372" s="20"/>
      <c r="N372" s="19"/>
      <c r="O372" s="19"/>
      <c r="P372" s="20"/>
      <c r="Q372" s="19"/>
      <c r="R372" s="19"/>
      <c r="S372" s="19"/>
      <c r="T372" s="19"/>
      <c r="U372" s="19"/>
      <c r="V372" s="19"/>
      <c r="W372" s="19"/>
      <c r="X372" s="20"/>
      <c r="Y372" s="19"/>
      <c r="Z372" s="19"/>
      <c r="AA372" s="20"/>
      <c r="AB372" s="19"/>
      <c r="AC372" s="19"/>
      <c r="AD372" s="19"/>
      <c r="AE372" s="19"/>
      <c r="AF372" s="19"/>
      <c r="AG372" s="19"/>
      <c r="AH372" s="19"/>
    </row>
    <row r="373">
      <c r="A373" s="19"/>
      <c r="B373" s="19"/>
      <c r="C373" s="19"/>
      <c r="D373" s="19"/>
      <c r="E373" s="19"/>
      <c r="F373" s="20"/>
      <c r="G373" s="19"/>
      <c r="H373" s="19"/>
      <c r="I373" s="19"/>
      <c r="J373" s="19"/>
      <c r="K373" s="19"/>
      <c r="L373" s="19"/>
      <c r="M373" s="20"/>
      <c r="N373" s="19"/>
      <c r="O373" s="19"/>
      <c r="P373" s="20"/>
      <c r="Q373" s="19"/>
      <c r="R373" s="19"/>
      <c r="S373" s="19"/>
      <c r="T373" s="19"/>
      <c r="U373" s="19"/>
      <c r="V373" s="19"/>
      <c r="W373" s="19"/>
      <c r="X373" s="20"/>
      <c r="Y373" s="19"/>
      <c r="Z373" s="19"/>
      <c r="AA373" s="20"/>
      <c r="AB373" s="19"/>
      <c r="AC373" s="19"/>
      <c r="AD373" s="19"/>
      <c r="AE373" s="19"/>
      <c r="AF373" s="19"/>
      <c r="AG373" s="19"/>
      <c r="AH373" s="19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19"/>
      <c r="M374" s="20"/>
      <c r="N374" s="19"/>
      <c r="O374" s="19"/>
      <c r="P374" s="20"/>
      <c r="Q374" s="19"/>
      <c r="R374" s="19"/>
      <c r="S374" s="19"/>
      <c r="T374" s="19"/>
      <c r="U374" s="19"/>
      <c r="V374" s="19"/>
      <c r="W374" s="19"/>
      <c r="X374" s="20"/>
      <c r="Y374" s="19"/>
      <c r="Z374" s="19"/>
      <c r="AA374" s="20"/>
      <c r="AB374" s="19"/>
      <c r="AC374" s="19"/>
      <c r="AD374" s="19"/>
      <c r="AE374" s="19"/>
      <c r="AF374" s="19"/>
      <c r="AG374" s="19"/>
      <c r="AH374" s="19"/>
    </row>
    <row r="375">
      <c r="A375" s="19"/>
      <c r="B375" s="19"/>
      <c r="C375" s="19"/>
      <c r="D375" s="19"/>
      <c r="E375" s="19"/>
      <c r="F375" s="20"/>
      <c r="G375" s="19"/>
      <c r="H375" s="19"/>
      <c r="I375" s="19"/>
      <c r="J375" s="19"/>
      <c r="K375" s="19"/>
      <c r="L375" s="19"/>
      <c r="M375" s="20"/>
      <c r="N375" s="19"/>
      <c r="O375" s="19"/>
      <c r="P375" s="20"/>
      <c r="Q375" s="19"/>
      <c r="R375" s="19"/>
      <c r="S375" s="19"/>
      <c r="T375" s="19"/>
      <c r="U375" s="19"/>
      <c r="V375" s="19"/>
      <c r="W375" s="19"/>
      <c r="X375" s="20"/>
      <c r="Y375" s="19"/>
      <c r="Z375" s="19"/>
      <c r="AA375" s="20"/>
      <c r="AB375" s="19"/>
      <c r="AC375" s="19"/>
      <c r="AD375" s="19"/>
      <c r="AE375" s="19"/>
      <c r="AF375" s="19"/>
      <c r="AG375" s="19"/>
      <c r="AH375" s="19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19"/>
      <c r="M376" s="20"/>
      <c r="N376" s="19"/>
      <c r="O376" s="19"/>
      <c r="P376" s="20"/>
      <c r="Q376" s="19"/>
      <c r="R376" s="19"/>
      <c r="S376" s="19"/>
      <c r="T376" s="19"/>
      <c r="U376" s="19"/>
      <c r="V376" s="19"/>
      <c r="W376" s="19"/>
      <c r="X376" s="20"/>
      <c r="Y376" s="19"/>
      <c r="Z376" s="19"/>
      <c r="AA376" s="20"/>
      <c r="AB376" s="19"/>
      <c r="AC376" s="19"/>
      <c r="AD376" s="19"/>
      <c r="AE376" s="19"/>
      <c r="AF376" s="19"/>
      <c r="AG376" s="19"/>
      <c r="AH376" s="19"/>
    </row>
    <row r="377">
      <c r="A377" s="19"/>
      <c r="B377" s="19"/>
      <c r="C377" s="19"/>
      <c r="D377" s="19"/>
      <c r="E377" s="19"/>
      <c r="F377" s="20"/>
      <c r="G377" s="19"/>
      <c r="H377" s="19"/>
      <c r="I377" s="19"/>
      <c r="J377" s="19"/>
      <c r="K377" s="19"/>
      <c r="L377" s="19"/>
      <c r="M377" s="20"/>
      <c r="N377" s="19"/>
      <c r="O377" s="19"/>
      <c r="P377" s="20"/>
      <c r="Q377" s="19"/>
      <c r="R377" s="19"/>
      <c r="S377" s="19"/>
      <c r="T377" s="19"/>
      <c r="U377" s="19"/>
      <c r="V377" s="19"/>
      <c r="W377" s="19"/>
      <c r="X377" s="20"/>
      <c r="Y377" s="19"/>
      <c r="Z377" s="19"/>
      <c r="AA377" s="20"/>
      <c r="AB377" s="19"/>
      <c r="AC377" s="19"/>
      <c r="AD377" s="19"/>
      <c r="AE377" s="19"/>
      <c r="AF377" s="19"/>
      <c r="AG377" s="19"/>
      <c r="AH377" s="19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19"/>
      <c r="M378" s="20"/>
      <c r="N378" s="19"/>
      <c r="O378" s="19"/>
      <c r="P378" s="20"/>
      <c r="Q378" s="19"/>
      <c r="R378" s="19"/>
      <c r="S378" s="19"/>
      <c r="T378" s="19"/>
      <c r="U378" s="19"/>
      <c r="V378" s="19"/>
      <c r="W378" s="19"/>
      <c r="X378" s="20"/>
      <c r="Y378" s="19"/>
      <c r="Z378" s="19"/>
      <c r="AA378" s="20"/>
      <c r="AB378" s="19"/>
      <c r="AC378" s="19"/>
      <c r="AD378" s="19"/>
      <c r="AE378" s="19"/>
      <c r="AF378" s="19"/>
      <c r="AG378" s="19"/>
      <c r="AH378" s="19"/>
    </row>
    <row r="379">
      <c r="A379" s="19"/>
      <c r="B379" s="19"/>
      <c r="C379" s="19"/>
      <c r="D379" s="19"/>
      <c r="E379" s="19"/>
      <c r="F379" s="20"/>
      <c r="G379" s="19"/>
      <c r="H379" s="19"/>
      <c r="I379" s="19"/>
      <c r="J379" s="19"/>
      <c r="K379" s="19"/>
      <c r="L379" s="19"/>
      <c r="M379" s="20"/>
      <c r="N379" s="19"/>
      <c r="O379" s="19"/>
      <c r="P379" s="20"/>
      <c r="Q379" s="19"/>
      <c r="R379" s="19"/>
      <c r="S379" s="19"/>
      <c r="T379" s="19"/>
      <c r="U379" s="19"/>
      <c r="V379" s="19"/>
      <c r="W379" s="19"/>
      <c r="X379" s="20"/>
      <c r="Y379" s="19"/>
      <c r="Z379" s="19"/>
      <c r="AA379" s="20"/>
      <c r="AB379" s="19"/>
      <c r="AC379" s="19"/>
      <c r="AD379" s="19"/>
      <c r="AE379" s="19"/>
      <c r="AF379" s="19"/>
      <c r="AG379" s="19"/>
      <c r="AH379" s="19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19"/>
      <c r="M380" s="20"/>
      <c r="N380" s="19"/>
      <c r="O380" s="19"/>
      <c r="P380" s="20"/>
      <c r="Q380" s="19"/>
      <c r="R380" s="19"/>
      <c r="S380" s="19"/>
      <c r="T380" s="19"/>
      <c r="U380" s="19"/>
      <c r="V380" s="19"/>
      <c r="W380" s="19"/>
      <c r="X380" s="20"/>
      <c r="Y380" s="19"/>
      <c r="Z380" s="19"/>
      <c r="AA380" s="20"/>
      <c r="AB380" s="19"/>
      <c r="AC380" s="19"/>
      <c r="AD380" s="19"/>
      <c r="AE380" s="19"/>
      <c r="AF380" s="19"/>
      <c r="AG380" s="19"/>
      <c r="AH380" s="19"/>
    </row>
    <row r="381">
      <c r="A381" s="19"/>
      <c r="B381" s="19"/>
      <c r="C381" s="19"/>
      <c r="D381" s="19"/>
      <c r="E381" s="19"/>
      <c r="F381" s="20"/>
      <c r="G381" s="19"/>
      <c r="H381" s="19"/>
      <c r="I381" s="19"/>
      <c r="J381" s="19"/>
      <c r="K381" s="19"/>
      <c r="L381" s="19"/>
      <c r="M381" s="20"/>
      <c r="N381" s="19"/>
      <c r="O381" s="19"/>
      <c r="P381" s="20"/>
      <c r="Q381" s="19"/>
      <c r="R381" s="19"/>
      <c r="S381" s="19"/>
      <c r="T381" s="19"/>
      <c r="U381" s="19"/>
      <c r="V381" s="19"/>
      <c r="W381" s="19"/>
      <c r="X381" s="20"/>
      <c r="Y381" s="19"/>
      <c r="Z381" s="19"/>
      <c r="AA381" s="20"/>
      <c r="AB381" s="19"/>
      <c r="AC381" s="19"/>
      <c r="AD381" s="19"/>
      <c r="AE381" s="19"/>
      <c r="AF381" s="19"/>
      <c r="AG381" s="19"/>
      <c r="AH381" s="19"/>
    </row>
    <row r="382">
      <c r="A382" s="19"/>
      <c r="B382" s="19"/>
      <c r="C382" s="19"/>
      <c r="D382" s="19"/>
      <c r="E382" s="19"/>
      <c r="F382" s="20"/>
      <c r="G382" s="19"/>
      <c r="H382" s="19"/>
      <c r="I382" s="19"/>
      <c r="J382" s="19"/>
      <c r="K382" s="19"/>
      <c r="L382" s="19"/>
      <c r="M382" s="20"/>
      <c r="N382" s="19"/>
      <c r="O382" s="19"/>
      <c r="P382" s="20"/>
      <c r="Q382" s="19"/>
      <c r="R382" s="19"/>
      <c r="S382" s="19"/>
      <c r="T382" s="19"/>
      <c r="U382" s="19"/>
      <c r="V382" s="19"/>
      <c r="W382" s="19"/>
      <c r="X382" s="20"/>
      <c r="Y382" s="19"/>
      <c r="Z382" s="19"/>
      <c r="AA382" s="20"/>
      <c r="AB382" s="19"/>
      <c r="AC382" s="19"/>
      <c r="AD382" s="19"/>
      <c r="AE382" s="19"/>
      <c r="AF382" s="19"/>
      <c r="AG382" s="19"/>
      <c r="AH382" s="19"/>
    </row>
    <row r="383">
      <c r="A383" s="19"/>
      <c r="B383" s="19"/>
      <c r="C383" s="19"/>
      <c r="D383" s="19"/>
      <c r="E383" s="19"/>
      <c r="F383" s="20"/>
      <c r="G383" s="19"/>
      <c r="H383" s="19"/>
      <c r="I383" s="19"/>
      <c r="J383" s="19"/>
      <c r="K383" s="19"/>
      <c r="L383" s="19"/>
      <c r="M383" s="20"/>
      <c r="N383" s="19"/>
      <c r="O383" s="19"/>
      <c r="P383" s="20"/>
      <c r="Q383" s="19"/>
      <c r="R383" s="19"/>
      <c r="S383" s="19"/>
      <c r="T383" s="19"/>
      <c r="U383" s="19"/>
      <c r="V383" s="19"/>
      <c r="W383" s="19"/>
      <c r="X383" s="20"/>
      <c r="Y383" s="19"/>
      <c r="Z383" s="19"/>
      <c r="AA383" s="20"/>
      <c r="AB383" s="19"/>
      <c r="AC383" s="19"/>
      <c r="AD383" s="19"/>
      <c r="AE383" s="19"/>
      <c r="AF383" s="19"/>
      <c r="AG383" s="19"/>
      <c r="AH383" s="19"/>
    </row>
    <row r="384">
      <c r="A384" s="19"/>
      <c r="B384" s="19"/>
      <c r="C384" s="19"/>
      <c r="D384" s="19"/>
      <c r="E384" s="19"/>
      <c r="F384" s="20"/>
      <c r="G384" s="19"/>
      <c r="H384" s="19"/>
      <c r="I384" s="19"/>
      <c r="J384" s="19"/>
      <c r="K384" s="19"/>
      <c r="L384" s="19"/>
      <c r="M384" s="20"/>
      <c r="N384" s="19"/>
      <c r="O384" s="19"/>
      <c r="P384" s="20"/>
      <c r="Q384" s="19"/>
      <c r="R384" s="19"/>
      <c r="S384" s="19"/>
      <c r="T384" s="19"/>
      <c r="U384" s="19"/>
      <c r="V384" s="19"/>
      <c r="W384" s="19"/>
      <c r="X384" s="20"/>
      <c r="Y384" s="19"/>
      <c r="Z384" s="19"/>
      <c r="AA384" s="20"/>
      <c r="AB384" s="19"/>
      <c r="AC384" s="19"/>
      <c r="AD384" s="19"/>
      <c r="AE384" s="19"/>
      <c r="AF384" s="19"/>
      <c r="AG384" s="19"/>
      <c r="AH384" s="19"/>
    </row>
    <row r="385">
      <c r="A385" s="19"/>
      <c r="B385" s="19"/>
      <c r="C385" s="19"/>
      <c r="D385" s="19"/>
      <c r="E385" s="19"/>
      <c r="F385" s="20"/>
      <c r="G385" s="19"/>
      <c r="H385" s="19"/>
      <c r="I385" s="19"/>
      <c r="J385" s="19"/>
      <c r="K385" s="19"/>
      <c r="L385" s="19"/>
      <c r="M385" s="20"/>
      <c r="N385" s="19"/>
      <c r="O385" s="19"/>
      <c r="P385" s="20"/>
      <c r="Q385" s="19"/>
      <c r="R385" s="19"/>
      <c r="S385" s="19"/>
      <c r="T385" s="19"/>
      <c r="U385" s="19"/>
      <c r="V385" s="19"/>
      <c r="W385" s="19"/>
      <c r="X385" s="20"/>
      <c r="Y385" s="19"/>
      <c r="Z385" s="19"/>
      <c r="AA385" s="20"/>
      <c r="AB385" s="19"/>
      <c r="AC385" s="19"/>
      <c r="AD385" s="19"/>
      <c r="AE385" s="19"/>
      <c r="AF385" s="19"/>
      <c r="AG385" s="19"/>
      <c r="AH385" s="19"/>
    </row>
    <row r="386">
      <c r="A386" s="19"/>
      <c r="B386" s="19"/>
      <c r="C386" s="19"/>
      <c r="D386" s="19"/>
      <c r="E386" s="19"/>
      <c r="F386" s="20"/>
      <c r="G386" s="19"/>
      <c r="H386" s="19"/>
      <c r="I386" s="19"/>
      <c r="J386" s="19"/>
      <c r="K386" s="19"/>
      <c r="L386" s="19"/>
      <c r="M386" s="20"/>
      <c r="N386" s="19"/>
      <c r="O386" s="19"/>
      <c r="P386" s="20"/>
      <c r="Q386" s="19"/>
      <c r="R386" s="19"/>
      <c r="S386" s="19"/>
      <c r="T386" s="19"/>
      <c r="U386" s="19"/>
      <c r="V386" s="19"/>
      <c r="W386" s="19"/>
      <c r="X386" s="20"/>
      <c r="Y386" s="19"/>
      <c r="Z386" s="19"/>
      <c r="AA386" s="20"/>
      <c r="AB386" s="19"/>
      <c r="AC386" s="19"/>
      <c r="AD386" s="19"/>
      <c r="AE386" s="19"/>
      <c r="AF386" s="19"/>
      <c r="AG386" s="19"/>
      <c r="AH386" s="19"/>
    </row>
    <row r="387">
      <c r="A387" s="19"/>
      <c r="B387" s="19"/>
      <c r="C387" s="19"/>
      <c r="D387" s="19"/>
      <c r="E387" s="19"/>
      <c r="F387" s="20"/>
      <c r="G387" s="19"/>
      <c r="H387" s="19"/>
      <c r="I387" s="19"/>
      <c r="J387" s="19"/>
      <c r="K387" s="19"/>
      <c r="L387" s="19"/>
      <c r="M387" s="20"/>
      <c r="N387" s="19"/>
      <c r="O387" s="19"/>
      <c r="P387" s="20"/>
      <c r="Q387" s="19"/>
      <c r="R387" s="19"/>
      <c r="S387" s="19"/>
      <c r="T387" s="19"/>
      <c r="U387" s="19"/>
      <c r="V387" s="19"/>
      <c r="W387" s="19"/>
      <c r="X387" s="20"/>
      <c r="Y387" s="19"/>
      <c r="Z387" s="19"/>
      <c r="AA387" s="20"/>
      <c r="AB387" s="19"/>
      <c r="AC387" s="19"/>
      <c r="AD387" s="19"/>
      <c r="AE387" s="19"/>
      <c r="AF387" s="19"/>
      <c r="AG387" s="19"/>
      <c r="AH387" s="19"/>
    </row>
    <row r="388">
      <c r="A388" s="19"/>
      <c r="B388" s="19"/>
      <c r="C388" s="19"/>
      <c r="D388" s="19"/>
      <c r="E388" s="19"/>
      <c r="F388" s="20"/>
      <c r="G388" s="19"/>
      <c r="H388" s="19"/>
      <c r="I388" s="19"/>
      <c r="J388" s="19"/>
      <c r="K388" s="19"/>
      <c r="L388" s="19"/>
      <c r="M388" s="20"/>
      <c r="N388" s="19"/>
      <c r="O388" s="19"/>
      <c r="P388" s="20"/>
      <c r="Q388" s="19"/>
      <c r="R388" s="19"/>
      <c r="S388" s="19"/>
      <c r="T388" s="19"/>
      <c r="U388" s="19"/>
      <c r="V388" s="19"/>
      <c r="W388" s="19"/>
      <c r="X388" s="20"/>
      <c r="Y388" s="19"/>
      <c r="Z388" s="19"/>
      <c r="AA388" s="20"/>
      <c r="AB388" s="19"/>
      <c r="AC388" s="19"/>
      <c r="AD388" s="19"/>
      <c r="AE388" s="19"/>
      <c r="AF388" s="19"/>
      <c r="AG388" s="19"/>
      <c r="AH388" s="19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19"/>
      <c r="M389" s="20"/>
      <c r="N389" s="19"/>
      <c r="O389" s="19"/>
      <c r="P389" s="20"/>
      <c r="Q389" s="19"/>
      <c r="R389" s="19"/>
      <c r="S389" s="19"/>
      <c r="T389" s="19"/>
      <c r="U389" s="19"/>
      <c r="V389" s="19"/>
      <c r="W389" s="19"/>
      <c r="X389" s="20"/>
      <c r="Y389" s="19"/>
      <c r="Z389" s="19"/>
      <c r="AA389" s="20"/>
      <c r="AB389" s="19"/>
      <c r="AC389" s="19"/>
      <c r="AD389" s="19"/>
      <c r="AE389" s="19"/>
      <c r="AF389" s="19"/>
      <c r="AG389" s="19"/>
      <c r="AH389" s="19"/>
    </row>
    <row r="390">
      <c r="A390" s="19"/>
      <c r="B390" s="19"/>
      <c r="C390" s="19"/>
      <c r="D390" s="19"/>
      <c r="E390" s="19"/>
      <c r="F390" s="20"/>
      <c r="G390" s="19"/>
      <c r="H390" s="19"/>
      <c r="I390" s="19"/>
      <c r="J390" s="19"/>
      <c r="K390" s="19"/>
      <c r="L390" s="19"/>
      <c r="M390" s="20"/>
      <c r="N390" s="19"/>
      <c r="O390" s="19"/>
      <c r="P390" s="20"/>
      <c r="Q390" s="19"/>
      <c r="R390" s="19"/>
      <c r="S390" s="19"/>
      <c r="T390" s="19"/>
      <c r="U390" s="19"/>
      <c r="V390" s="19"/>
      <c r="W390" s="19"/>
      <c r="X390" s="20"/>
      <c r="Y390" s="19"/>
      <c r="Z390" s="19"/>
      <c r="AA390" s="20"/>
      <c r="AB390" s="19"/>
      <c r="AC390" s="19"/>
      <c r="AD390" s="19"/>
      <c r="AE390" s="19"/>
      <c r="AF390" s="19"/>
      <c r="AG390" s="19"/>
      <c r="AH390" s="19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19"/>
      <c r="M391" s="20"/>
      <c r="N391" s="19"/>
      <c r="O391" s="19"/>
      <c r="P391" s="20"/>
      <c r="Q391" s="19"/>
      <c r="R391" s="19"/>
      <c r="S391" s="19"/>
      <c r="T391" s="19"/>
      <c r="U391" s="19"/>
      <c r="V391" s="19"/>
      <c r="W391" s="19"/>
      <c r="X391" s="20"/>
      <c r="Y391" s="19"/>
      <c r="Z391" s="19"/>
      <c r="AA391" s="20"/>
      <c r="AB391" s="19"/>
      <c r="AC391" s="19"/>
      <c r="AD391" s="19"/>
      <c r="AE391" s="19"/>
      <c r="AF391" s="19"/>
      <c r="AG391" s="19"/>
      <c r="AH391" s="19"/>
    </row>
    <row r="392">
      <c r="A392" s="19"/>
      <c r="B392" s="19"/>
      <c r="C392" s="19"/>
      <c r="D392" s="19"/>
      <c r="E392" s="19"/>
      <c r="F392" s="20"/>
      <c r="G392" s="19"/>
      <c r="H392" s="19"/>
      <c r="I392" s="19"/>
      <c r="J392" s="19"/>
      <c r="K392" s="19"/>
      <c r="L392" s="19"/>
      <c r="M392" s="20"/>
      <c r="N392" s="19"/>
      <c r="O392" s="19"/>
      <c r="P392" s="20"/>
      <c r="Q392" s="19"/>
      <c r="R392" s="19"/>
      <c r="S392" s="19"/>
      <c r="T392" s="19"/>
      <c r="U392" s="19"/>
      <c r="V392" s="19"/>
      <c r="W392" s="19"/>
      <c r="X392" s="20"/>
      <c r="Y392" s="19"/>
      <c r="Z392" s="19"/>
      <c r="AA392" s="20"/>
      <c r="AB392" s="19"/>
      <c r="AC392" s="19"/>
      <c r="AD392" s="19"/>
      <c r="AE392" s="19"/>
      <c r="AF392" s="19"/>
      <c r="AG392" s="19"/>
      <c r="AH392" s="19"/>
    </row>
    <row r="393">
      <c r="A393" s="19"/>
      <c r="B393" s="19"/>
      <c r="C393" s="19"/>
      <c r="D393" s="19"/>
      <c r="E393" s="19"/>
      <c r="F393" s="20"/>
      <c r="G393" s="19"/>
      <c r="H393" s="19"/>
      <c r="I393" s="19"/>
      <c r="J393" s="19"/>
      <c r="K393" s="19"/>
      <c r="L393" s="19"/>
      <c r="M393" s="20"/>
      <c r="N393" s="19"/>
      <c r="O393" s="19"/>
      <c r="P393" s="20"/>
      <c r="Q393" s="19"/>
      <c r="R393" s="19"/>
      <c r="S393" s="19"/>
      <c r="T393" s="19"/>
      <c r="U393" s="19"/>
      <c r="V393" s="19"/>
      <c r="W393" s="19"/>
      <c r="X393" s="20"/>
      <c r="Y393" s="19"/>
      <c r="Z393" s="19"/>
      <c r="AA393" s="20"/>
      <c r="AB393" s="19"/>
      <c r="AC393" s="19"/>
      <c r="AD393" s="19"/>
      <c r="AE393" s="19"/>
      <c r="AF393" s="19"/>
      <c r="AG393" s="19"/>
      <c r="AH393" s="19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19"/>
      <c r="M394" s="20"/>
      <c r="N394" s="19"/>
      <c r="O394" s="19"/>
      <c r="P394" s="20"/>
      <c r="Q394" s="19"/>
      <c r="R394" s="19"/>
      <c r="S394" s="19"/>
      <c r="T394" s="19"/>
      <c r="U394" s="19"/>
      <c r="V394" s="19"/>
      <c r="W394" s="19"/>
      <c r="X394" s="20"/>
      <c r="Y394" s="19"/>
      <c r="Z394" s="19"/>
      <c r="AA394" s="20"/>
      <c r="AB394" s="19"/>
      <c r="AC394" s="19"/>
      <c r="AD394" s="19"/>
      <c r="AE394" s="19"/>
      <c r="AF394" s="19"/>
      <c r="AG394" s="19"/>
      <c r="AH394" s="19"/>
    </row>
    <row r="395">
      <c r="A395" s="19"/>
      <c r="B395" s="19"/>
      <c r="C395" s="19"/>
      <c r="D395" s="19"/>
      <c r="E395" s="19"/>
      <c r="F395" s="20"/>
      <c r="G395" s="19"/>
      <c r="H395" s="19"/>
      <c r="I395" s="19"/>
      <c r="J395" s="19"/>
      <c r="K395" s="19"/>
      <c r="L395" s="19"/>
      <c r="M395" s="20"/>
      <c r="N395" s="19"/>
      <c r="O395" s="19"/>
      <c r="P395" s="20"/>
      <c r="Q395" s="19"/>
      <c r="R395" s="19"/>
      <c r="S395" s="19"/>
      <c r="T395" s="19"/>
      <c r="U395" s="19"/>
      <c r="V395" s="19"/>
      <c r="W395" s="19"/>
      <c r="X395" s="20"/>
      <c r="Y395" s="19"/>
      <c r="Z395" s="19"/>
      <c r="AA395" s="20"/>
      <c r="AB395" s="19"/>
      <c r="AC395" s="19"/>
      <c r="AD395" s="19"/>
      <c r="AE395" s="19"/>
      <c r="AF395" s="19"/>
      <c r="AG395" s="19"/>
      <c r="AH395" s="19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19"/>
      <c r="M396" s="20"/>
      <c r="N396" s="19"/>
      <c r="O396" s="19"/>
      <c r="P396" s="20"/>
      <c r="Q396" s="19"/>
      <c r="R396" s="19"/>
      <c r="S396" s="19"/>
      <c r="T396" s="19"/>
      <c r="U396" s="19"/>
      <c r="V396" s="19"/>
      <c r="W396" s="19"/>
      <c r="X396" s="20"/>
      <c r="Y396" s="19"/>
      <c r="Z396" s="19"/>
      <c r="AA396" s="20"/>
      <c r="AB396" s="19"/>
      <c r="AC396" s="19"/>
      <c r="AD396" s="19"/>
      <c r="AE396" s="19"/>
      <c r="AF396" s="19"/>
      <c r="AG396" s="19"/>
      <c r="AH396" s="19"/>
    </row>
    <row r="397">
      <c r="A397" s="19"/>
      <c r="B397" s="19"/>
      <c r="C397" s="19"/>
      <c r="D397" s="19"/>
      <c r="E397" s="19"/>
      <c r="F397" s="20"/>
      <c r="G397" s="19"/>
      <c r="H397" s="19"/>
      <c r="I397" s="19"/>
      <c r="J397" s="19"/>
      <c r="K397" s="19"/>
      <c r="L397" s="19"/>
      <c r="M397" s="20"/>
      <c r="N397" s="19"/>
      <c r="O397" s="19"/>
      <c r="P397" s="20"/>
      <c r="Q397" s="19"/>
      <c r="R397" s="19"/>
      <c r="S397" s="19"/>
      <c r="T397" s="19"/>
      <c r="U397" s="19"/>
      <c r="V397" s="19"/>
      <c r="W397" s="19"/>
      <c r="X397" s="20"/>
      <c r="Y397" s="19"/>
      <c r="Z397" s="19"/>
      <c r="AA397" s="20"/>
      <c r="AB397" s="19"/>
      <c r="AC397" s="19"/>
      <c r="AD397" s="19"/>
      <c r="AE397" s="19"/>
      <c r="AF397" s="19"/>
      <c r="AG397" s="19"/>
      <c r="AH397" s="19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19"/>
      <c r="M398" s="20"/>
      <c r="N398" s="19"/>
      <c r="O398" s="19"/>
      <c r="P398" s="20"/>
      <c r="Q398" s="19"/>
      <c r="R398" s="19"/>
      <c r="S398" s="19"/>
      <c r="T398" s="19"/>
      <c r="U398" s="19"/>
      <c r="V398" s="19"/>
      <c r="W398" s="19"/>
      <c r="X398" s="20"/>
      <c r="Y398" s="19"/>
      <c r="Z398" s="19"/>
      <c r="AA398" s="20"/>
      <c r="AB398" s="19"/>
      <c r="AC398" s="19"/>
      <c r="AD398" s="19"/>
      <c r="AE398" s="19"/>
      <c r="AF398" s="19"/>
      <c r="AG398" s="19"/>
      <c r="AH398" s="19"/>
    </row>
    <row r="399">
      <c r="A399" s="19"/>
      <c r="B399" s="19"/>
      <c r="C399" s="19"/>
      <c r="D399" s="19"/>
      <c r="E399" s="19"/>
      <c r="F399" s="20"/>
      <c r="G399" s="19"/>
      <c r="H399" s="19"/>
      <c r="I399" s="19"/>
      <c r="J399" s="19"/>
      <c r="K399" s="19"/>
      <c r="L399" s="19"/>
      <c r="M399" s="20"/>
      <c r="N399" s="19"/>
      <c r="O399" s="19"/>
      <c r="P399" s="20"/>
      <c r="Q399" s="19"/>
      <c r="R399" s="19"/>
      <c r="S399" s="19"/>
      <c r="T399" s="19"/>
      <c r="U399" s="19"/>
      <c r="V399" s="19"/>
      <c r="W399" s="19"/>
      <c r="X399" s="20"/>
      <c r="Y399" s="19"/>
      <c r="Z399" s="19"/>
      <c r="AA399" s="20"/>
      <c r="AB399" s="19"/>
      <c r="AC399" s="19"/>
      <c r="AD399" s="19"/>
      <c r="AE399" s="19"/>
      <c r="AF399" s="19"/>
      <c r="AG399" s="19"/>
      <c r="AH399" s="19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19"/>
      <c r="M400" s="20"/>
      <c r="N400" s="19"/>
      <c r="O400" s="19"/>
      <c r="P400" s="20"/>
      <c r="Q400" s="19"/>
      <c r="R400" s="19"/>
      <c r="S400" s="19"/>
      <c r="T400" s="19"/>
      <c r="U400" s="19"/>
      <c r="V400" s="19"/>
      <c r="W400" s="19"/>
      <c r="X400" s="20"/>
      <c r="Y400" s="19"/>
      <c r="Z400" s="19"/>
      <c r="AA400" s="20"/>
      <c r="AB400" s="19"/>
      <c r="AC400" s="19"/>
      <c r="AD400" s="19"/>
      <c r="AE400" s="19"/>
      <c r="AF400" s="19"/>
      <c r="AG400" s="19"/>
      <c r="AH400" s="19"/>
    </row>
    <row r="401">
      <c r="A401" s="19"/>
      <c r="B401" s="19"/>
      <c r="C401" s="19"/>
      <c r="D401" s="19"/>
      <c r="E401" s="19"/>
      <c r="F401" s="20"/>
      <c r="G401" s="19"/>
      <c r="H401" s="19"/>
      <c r="I401" s="19"/>
      <c r="J401" s="19"/>
      <c r="K401" s="19"/>
      <c r="L401" s="19"/>
      <c r="M401" s="20"/>
      <c r="N401" s="19"/>
      <c r="O401" s="19"/>
      <c r="P401" s="20"/>
      <c r="Q401" s="19"/>
      <c r="R401" s="19"/>
      <c r="S401" s="19"/>
      <c r="T401" s="19"/>
      <c r="U401" s="19"/>
      <c r="V401" s="19"/>
      <c r="W401" s="19"/>
      <c r="X401" s="20"/>
      <c r="Y401" s="19"/>
      <c r="Z401" s="19"/>
      <c r="AA401" s="20"/>
      <c r="AB401" s="19"/>
      <c r="AC401" s="19"/>
      <c r="AD401" s="19"/>
      <c r="AE401" s="19"/>
      <c r="AF401" s="19"/>
      <c r="AG401" s="19"/>
      <c r="AH401" s="19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19"/>
      <c r="M402" s="20"/>
      <c r="N402" s="19"/>
      <c r="O402" s="19"/>
      <c r="P402" s="20"/>
      <c r="Q402" s="19"/>
      <c r="R402" s="19"/>
      <c r="S402" s="19"/>
      <c r="T402" s="19"/>
      <c r="U402" s="19"/>
      <c r="V402" s="19"/>
      <c r="W402" s="19"/>
      <c r="X402" s="20"/>
      <c r="Y402" s="19"/>
      <c r="Z402" s="19"/>
      <c r="AA402" s="20"/>
      <c r="AB402" s="19"/>
      <c r="AC402" s="19"/>
      <c r="AD402" s="19"/>
      <c r="AE402" s="19"/>
      <c r="AF402" s="19"/>
      <c r="AG402" s="19"/>
      <c r="AH402" s="19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19"/>
      <c r="M403" s="20"/>
      <c r="N403" s="19"/>
      <c r="O403" s="19"/>
      <c r="P403" s="20"/>
      <c r="Q403" s="19"/>
      <c r="R403" s="19"/>
      <c r="S403" s="19"/>
      <c r="T403" s="19"/>
      <c r="U403" s="19"/>
      <c r="V403" s="19"/>
      <c r="W403" s="19"/>
      <c r="X403" s="20"/>
      <c r="Y403" s="19"/>
      <c r="Z403" s="19"/>
      <c r="AA403" s="20"/>
      <c r="AB403" s="19"/>
      <c r="AC403" s="19"/>
      <c r="AD403" s="19"/>
      <c r="AE403" s="19"/>
      <c r="AF403" s="19"/>
      <c r="AG403" s="19"/>
      <c r="AH403" s="19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19"/>
      <c r="M404" s="20"/>
      <c r="N404" s="19"/>
      <c r="O404" s="19"/>
      <c r="P404" s="20"/>
      <c r="Q404" s="19"/>
      <c r="R404" s="19"/>
      <c r="S404" s="19"/>
      <c r="T404" s="19"/>
      <c r="U404" s="19"/>
      <c r="V404" s="19"/>
      <c r="W404" s="19"/>
      <c r="X404" s="20"/>
      <c r="Y404" s="19"/>
      <c r="Z404" s="19"/>
      <c r="AA404" s="20"/>
      <c r="AB404" s="19"/>
      <c r="AC404" s="19"/>
      <c r="AD404" s="19"/>
      <c r="AE404" s="19"/>
      <c r="AF404" s="19"/>
      <c r="AG404" s="19"/>
      <c r="AH404" s="19"/>
    </row>
    <row r="405">
      <c r="A405" s="19"/>
      <c r="B405" s="19"/>
      <c r="C405" s="19"/>
      <c r="D405" s="19"/>
      <c r="E405" s="19"/>
      <c r="F405" s="20"/>
      <c r="G405" s="19"/>
      <c r="H405" s="19"/>
      <c r="I405" s="19"/>
      <c r="J405" s="19"/>
      <c r="K405" s="19"/>
      <c r="L405" s="19"/>
      <c r="M405" s="20"/>
      <c r="N405" s="19"/>
      <c r="O405" s="19"/>
      <c r="P405" s="20"/>
      <c r="Q405" s="19"/>
      <c r="R405" s="19"/>
      <c r="S405" s="19"/>
      <c r="T405" s="19"/>
      <c r="U405" s="19"/>
      <c r="V405" s="19"/>
      <c r="W405" s="19"/>
      <c r="X405" s="20"/>
      <c r="Y405" s="19"/>
      <c r="Z405" s="19"/>
      <c r="AA405" s="20"/>
      <c r="AB405" s="19"/>
      <c r="AC405" s="19"/>
      <c r="AD405" s="19"/>
      <c r="AE405" s="19"/>
      <c r="AF405" s="19"/>
      <c r="AG405" s="19"/>
      <c r="AH405" s="19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19"/>
      <c r="M406" s="20"/>
      <c r="N406" s="19"/>
      <c r="O406" s="19"/>
      <c r="P406" s="20"/>
      <c r="Q406" s="19"/>
      <c r="R406" s="19"/>
      <c r="S406" s="19"/>
      <c r="T406" s="19"/>
      <c r="U406" s="19"/>
      <c r="V406" s="19"/>
      <c r="W406" s="19"/>
      <c r="X406" s="20"/>
      <c r="Y406" s="19"/>
      <c r="Z406" s="19"/>
      <c r="AA406" s="20"/>
      <c r="AB406" s="19"/>
      <c r="AC406" s="19"/>
      <c r="AD406" s="19"/>
      <c r="AE406" s="19"/>
      <c r="AF406" s="19"/>
      <c r="AG406" s="19"/>
      <c r="AH406" s="19"/>
    </row>
    <row r="407">
      <c r="A407" s="19"/>
      <c r="B407" s="19"/>
      <c r="C407" s="19"/>
      <c r="D407" s="19"/>
      <c r="E407" s="19"/>
      <c r="F407" s="20"/>
      <c r="G407" s="19"/>
      <c r="H407" s="19"/>
      <c r="I407" s="19"/>
      <c r="J407" s="19"/>
      <c r="K407" s="19"/>
      <c r="L407" s="19"/>
      <c r="M407" s="20"/>
      <c r="N407" s="19"/>
      <c r="O407" s="19"/>
      <c r="P407" s="20"/>
      <c r="Q407" s="19"/>
      <c r="R407" s="19"/>
      <c r="S407" s="19"/>
      <c r="T407" s="19"/>
      <c r="U407" s="19"/>
      <c r="V407" s="19"/>
      <c r="W407" s="19"/>
      <c r="X407" s="20"/>
      <c r="Y407" s="19"/>
      <c r="Z407" s="19"/>
      <c r="AA407" s="20"/>
      <c r="AB407" s="19"/>
      <c r="AC407" s="19"/>
      <c r="AD407" s="19"/>
      <c r="AE407" s="19"/>
      <c r="AF407" s="19"/>
      <c r="AG407" s="19"/>
      <c r="AH407" s="19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19"/>
      <c r="M408" s="20"/>
      <c r="N408" s="19"/>
      <c r="O408" s="19"/>
      <c r="P408" s="20"/>
      <c r="Q408" s="19"/>
      <c r="R408" s="19"/>
      <c r="S408" s="19"/>
      <c r="T408" s="19"/>
      <c r="U408" s="19"/>
      <c r="V408" s="19"/>
      <c r="W408" s="19"/>
      <c r="X408" s="20"/>
      <c r="Y408" s="19"/>
      <c r="Z408" s="19"/>
      <c r="AA408" s="20"/>
      <c r="AB408" s="19"/>
      <c r="AC408" s="19"/>
      <c r="AD408" s="19"/>
      <c r="AE408" s="19"/>
      <c r="AF408" s="19"/>
      <c r="AG408" s="19"/>
      <c r="AH408" s="19"/>
    </row>
    <row r="409">
      <c r="A409" s="19"/>
      <c r="B409" s="19"/>
      <c r="C409" s="19"/>
      <c r="D409" s="19"/>
      <c r="E409" s="19"/>
      <c r="F409" s="20"/>
      <c r="G409" s="19"/>
      <c r="H409" s="19"/>
      <c r="I409" s="19"/>
      <c r="J409" s="19"/>
      <c r="K409" s="19"/>
      <c r="L409" s="19"/>
      <c r="M409" s="20"/>
      <c r="N409" s="19"/>
      <c r="O409" s="19"/>
      <c r="P409" s="20"/>
      <c r="Q409" s="19"/>
      <c r="R409" s="19"/>
      <c r="S409" s="19"/>
      <c r="T409" s="19"/>
      <c r="U409" s="19"/>
      <c r="V409" s="19"/>
      <c r="W409" s="19"/>
      <c r="X409" s="20"/>
      <c r="Y409" s="19"/>
      <c r="Z409" s="19"/>
      <c r="AA409" s="20"/>
      <c r="AB409" s="19"/>
      <c r="AC409" s="19"/>
      <c r="AD409" s="19"/>
      <c r="AE409" s="19"/>
      <c r="AF409" s="19"/>
      <c r="AG409" s="19"/>
      <c r="AH409" s="19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19"/>
      <c r="M410" s="20"/>
      <c r="N410" s="19"/>
      <c r="O410" s="19"/>
      <c r="P410" s="20"/>
      <c r="Q410" s="19"/>
      <c r="R410" s="19"/>
      <c r="S410" s="19"/>
      <c r="T410" s="19"/>
      <c r="U410" s="19"/>
      <c r="V410" s="19"/>
      <c r="W410" s="19"/>
      <c r="X410" s="20"/>
      <c r="Y410" s="19"/>
      <c r="Z410" s="19"/>
      <c r="AA410" s="20"/>
      <c r="AB410" s="19"/>
      <c r="AC410" s="19"/>
      <c r="AD410" s="19"/>
      <c r="AE410" s="19"/>
      <c r="AF410" s="19"/>
      <c r="AG410" s="19"/>
      <c r="AH410" s="19"/>
    </row>
    <row r="411">
      <c r="A411" s="19"/>
      <c r="B411" s="19"/>
      <c r="C411" s="19"/>
      <c r="D411" s="19"/>
      <c r="E411" s="19"/>
      <c r="F411" s="20"/>
      <c r="G411" s="19"/>
      <c r="H411" s="19"/>
      <c r="I411" s="19"/>
      <c r="J411" s="19"/>
      <c r="K411" s="19"/>
      <c r="L411" s="19"/>
      <c r="M411" s="20"/>
      <c r="N411" s="19"/>
      <c r="O411" s="19"/>
      <c r="P411" s="20"/>
      <c r="Q411" s="19"/>
      <c r="R411" s="19"/>
      <c r="S411" s="19"/>
      <c r="T411" s="19"/>
      <c r="U411" s="19"/>
      <c r="V411" s="19"/>
      <c r="W411" s="19"/>
      <c r="X411" s="20"/>
      <c r="Y411" s="19"/>
      <c r="Z411" s="19"/>
      <c r="AA411" s="20"/>
      <c r="AB411" s="19"/>
      <c r="AC411" s="19"/>
      <c r="AD411" s="19"/>
      <c r="AE411" s="19"/>
      <c r="AF411" s="19"/>
      <c r="AG411" s="19"/>
      <c r="AH411" s="19"/>
    </row>
    <row r="412">
      <c r="A412" s="19"/>
      <c r="B412" s="19"/>
      <c r="C412" s="19"/>
      <c r="D412" s="19"/>
      <c r="E412" s="19"/>
      <c r="F412" s="20"/>
      <c r="G412" s="19"/>
      <c r="H412" s="19"/>
      <c r="I412" s="19"/>
      <c r="J412" s="19"/>
      <c r="K412" s="19"/>
      <c r="L412" s="19"/>
      <c r="M412" s="20"/>
      <c r="N412" s="19"/>
      <c r="O412" s="19"/>
      <c r="P412" s="20"/>
      <c r="Q412" s="19"/>
      <c r="R412" s="19"/>
      <c r="S412" s="19"/>
      <c r="T412" s="19"/>
      <c r="U412" s="19"/>
      <c r="V412" s="19"/>
      <c r="W412" s="19"/>
      <c r="X412" s="20"/>
      <c r="Y412" s="19"/>
      <c r="Z412" s="19"/>
      <c r="AA412" s="20"/>
      <c r="AB412" s="19"/>
      <c r="AC412" s="19"/>
      <c r="AD412" s="19"/>
      <c r="AE412" s="19"/>
      <c r="AF412" s="19"/>
      <c r="AG412" s="19"/>
      <c r="AH412" s="19"/>
    </row>
    <row r="413">
      <c r="A413" s="19"/>
      <c r="B413" s="19"/>
      <c r="C413" s="19"/>
      <c r="D413" s="19"/>
      <c r="E413" s="19"/>
      <c r="F413" s="20"/>
      <c r="G413" s="19"/>
      <c r="H413" s="19"/>
      <c r="I413" s="19"/>
      <c r="J413" s="19"/>
      <c r="K413" s="19"/>
      <c r="L413" s="19"/>
      <c r="M413" s="20"/>
      <c r="N413" s="19"/>
      <c r="O413" s="19"/>
      <c r="P413" s="20"/>
      <c r="Q413" s="19"/>
      <c r="R413" s="19"/>
      <c r="S413" s="19"/>
      <c r="T413" s="19"/>
      <c r="U413" s="19"/>
      <c r="V413" s="19"/>
      <c r="W413" s="19"/>
      <c r="X413" s="20"/>
      <c r="Y413" s="19"/>
      <c r="Z413" s="19"/>
      <c r="AA413" s="20"/>
      <c r="AB413" s="19"/>
      <c r="AC413" s="19"/>
      <c r="AD413" s="19"/>
      <c r="AE413" s="19"/>
      <c r="AF413" s="19"/>
      <c r="AG413" s="19"/>
      <c r="AH413" s="19"/>
    </row>
    <row r="414">
      <c r="A414" s="19"/>
      <c r="B414" s="19"/>
      <c r="C414" s="19"/>
      <c r="D414" s="19"/>
      <c r="E414" s="19"/>
      <c r="F414" s="20"/>
      <c r="G414" s="19"/>
      <c r="H414" s="19"/>
      <c r="I414" s="19"/>
      <c r="J414" s="19"/>
      <c r="K414" s="19"/>
      <c r="L414" s="19"/>
      <c r="M414" s="20"/>
      <c r="N414" s="19"/>
      <c r="O414" s="19"/>
      <c r="P414" s="20"/>
      <c r="Q414" s="19"/>
      <c r="R414" s="19"/>
      <c r="S414" s="19"/>
      <c r="T414" s="19"/>
      <c r="U414" s="19"/>
      <c r="V414" s="19"/>
      <c r="W414" s="19"/>
      <c r="X414" s="20"/>
      <c r="Y414" s="19"/>
      <c r="Z414" s="19"/>
      <c r="AA414" s="20"/>
      <c r="AB414" s="19"/>
      <c r="AC414" s="19"/>
      <c r="AD414" s="19"/>
      <c r="AE414" s="19"/>
      <c r="AF414" s="19"/>
      <c r="AG414" s="19"/>
      <c r="AH414" s="19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19"/>
      <c r="M415" s="20"/>
      <c r="N415" s="19"/>
      <c r="O415" s="19"/>
      <c r="P415" s="20"/>
      <c r="Q415" s="19"/>
      <c r="R415" s="19"/>
      <c r="S415" s="19"/>
      <c r="T415" s="19"/>
      <c r="U415" s="19"/>
      <c r="V415" s="19"/>
      <c r="W415" s="19"/>
      <c r="X415" s="20"/>
      <c r="Y415" s="19"/>
      <c r="Z415" s="19"/>
      <c r="AA415" s="20"/>
      <c r="AB415" s="19"/>
      <c r="AC415" s="19"/>
      <c r="AD415" s="19"/>
      <c r="AE415" s="19"/>
      <c r="AF415" s="19"/>
      <c r="AG415" s="19"/>
      <c r="AH415" s="19"/>
    </row>
    <row r="416">
      <c r="A416" s="19"/>
      <c r="B416" s="19"/>
      <c r="C416" s="19"/>
      <c r="D416" s="19"/>
      <c r="E416" s="19"/>
      <c r="F416" s="20"/>
      <c r="G416" s="19"/>
      <c r="H416" s="19"/>
      <c r="I416" s="19"/>
      <c r="J416" s="19"/>
      <c r="K416" s="19"/>
      <c r="L416" s="19"/>
      <c r="M416" s="20"/>
      <c r="N416" s="19"/>
      <c r="O416" s="19"/>
      <c r="P416" s="20"/>
      <c r="Q416" s="19"/>
      <c r="R416" s="19"/>
      <c r="S416" s="19"/>
      <c r="T416" s="19"/>
      <c r="U416" s="19"/>
      <c r="V416" s="19"/>
      <c r="W416" s="19"/>
      <c r="X416" s="20"/>
      <c r="Y416" s="19"/>
      <c r="Z416" s="19"/>
      <c r="AA416" s="20"/>
      <c r="AB416" s="19"/>
      <c r="AC416" s="19"/>
      <c r="AD416" s="19"/>
      <c r="AE416" s="19"/>
      <c r="AF416" s="19"/>
      <c r="AG416" s="19"/>
      <c r="AH416" s="19"/>
    </row>
    <row r="417">
      <c r="A417" s="19"/>
      <c r="B417" s="19"/>
      <c r="C417" s="19"/>
      <c r="D417" s="19"/>
      <c r="E417" s="19"/>
      <c r="F417" s="20"/>
      <c r="G417" s="19"/>
      <c r="H417" s="19"/>
      <c r="I417" s="19"/>
      <c r="J417" s="19"/>
      <c r="K417" s="19"/>
      <c r="L417" s="19"/>
      <c r="M417" s="20"/>
      <c r="N417" s="19"/>
      <c r="O417" s="19"/>
      <c r="P417" s="20"/>
      <c r="Q417" s="19"/>
      <c r="R417" s="19"/>
      <c r="S417" s="19"/>
      <c r="T417" s="19"/>
      <c r="U417" s="19"/>
      <c r="V417" s="19"/>
      <c r="W417" s="19"/>
      <c r="X417" s="20"/>
      <c r="Y417" s="19"/>
      <c r="Z417" s="19"/>
      <c r="AA417" s="20"/>
      <c r="AB417" s="19"/>
      <c r="AC417" s="19"/>
      <c r="AD417" s="19"/>
      <c r="AE417" s="19"/>
      <c r="AF417" s="19"/>
      <c r="AG417" s="19"/>
      <c r="AH417" s="19"/>
    </row>
    <row r="418">
      <c r="A418" s="19"/>
      <c r="B418" s="19"/>
      <c r="C418" s="19"/>
      <c r="D418" s="19"/>
      <c r="E418" s="19"/>
      <c r="F418" s="20"/>
      <c r="G418" s="19"/>
      <c r="H418" s="19"/>
      <c r="I418" s="19"/>
      <c r="J418" s="19"/>
      <c r="K418" s="19"/>
      <c r="L418" s="19"/>
      <c r="M418" s="20"/>
      <c r="N418" s="19"/>
      <c r="O418" s="19"/>
      <c r="P418" s="20"/>
      <c r="Q418" s="19"/>
      <c r="R418" s="19"/>
      <c r="S418" s="19"/>
      <c r="T418" s="19"/>
      <c r="U418" s="19"/>
      <c r="V418" s="19"/>
      <c r="W418" s="19"/>
      <c r="X418" s="20"/>
      <c r="Y418" s="19"/>
      <c r="Z418" s="19"/>
      <c r="AA418" s="20"/>
      <c r="AB418" s="19"/>
      <c r="AC418" s="19"/>
      <c r="AD418" s="19"/>
      <c r="AE418" s="19"/>
      <c r="AF418" s="19"/>
      <c r="AG418" s="19"/>
      <c r="AH418" s="19"/>
    </row>
    <row r="419">
      <c r="A419" s="19"/>
      <c r="B419" s="19"/>
      <c r="C419" s="19"/>
      <c r="D419" s="19"/>
      <c r="E419" s="19"/>
      <c r="F419" s="20"/>
      <c r="G419" s="19"/>
      <c r="H419" s="19"/>
      <c r="I419" s="19"/>
      <c r="J419" s="19"/>
      <c r="K419" s="19"/>
      <c r="L419" s="19"/>
      <c r="M419" s="20"/>
      <c r="N419" s="19"/>
      <c r="O419" s="19"/>
      <c r="P419" s="20"/>
      <c r="Q419" s="19"/>
      <c r="R419" s="19"/>
      <c r="S419" s="19"/>
      <c r="T419" s="19"/>
      <c r="U419" s="19"/>
      <c r="V419" s="19"/>
      <c r="W419" s="19"/>
      <c r="X419" s="20"/>
      <c r="Y419" s="19"/>
      <c r="Z419" s="19"/>
      <c r="AA419" s="20"/>
      <c r="AB419" s="19"/>
      <c r="AC419" s="19"/>
      <c r="AD419" s="19"/>
      <c r="AE419" s="19"/>
      <c r="AF419" s="19"/>
      <c r="AG419" s="19"/>
      <c r="AH419" s="19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19"/>
      <c r="M420" s="20"/>
      <c r="N420" s="19"/>
      <c r="O420" s="19"/>
      <c r="P420" s="20"/>
      <c r="Q420" s="19"/>
      <c r="R420" s="19"/>
      <c r="S420" s="19"/>
      <c r="T420" s="19"/>
      <c r="U420" s="19"/>
      <c r="V420" s="19"/>
      <c r="W420" s="19"/>
      <c r="X420" s="20"/>
      <c r="Y420" s="19"/>
      <c r="Z420" s="19"/>
      <c r="AA420" s="20"/>
      <c r="AB420" s="19"/>
      <c r="AC420" s="19"/>
      <c r="AD420" s="19"/>
      <c r="AE420" s="19"/>
      <c r="AF420" s="19"/>
      <c r="AG420" s="19"/>
      <c r="AH420" s="19"/>
    </row>
    <row r="421">
      <c r="A421" s="19"/>
      <c r="B421" s="19"/>
      <c r="C421" s="19"/>
      <c r="D421" s="19"/>
      <c r="E421" s="19"/>
      <c r="F421" s="20"/>
      <c r="G421" s="19"/>
      <c r="H421" s="19"/>
      <c r="I421" s="19"/>
      <c r="J421" s="19"/>
      <c r="K421" s="19"/>
      <c r="L421" s="19"/>
      <c r="M421" s="20"/>
      <c r="N421" s="19"/>
      <c r="O421" s="19"/>
      <c r="P421" s="20"/>
      <c r="Q421" s="19"/>
      <c r="R421" s="19"/>
      <c r="S421" s="19"/>
      <c r="T421" s="19"/>
      <c r="U421" s="19"/>
      <c r="V421" s="19"/>
      <c r="W421" s="19"/>
      <c r="X421" s="20"/>
      <c r="Y421" s="19"/>
      <c r="Z421" s="19"/>
      <c r="AA421" s="20"/>
      <c r="AB421" s="19"/>
      <c r="AC421" s="19"/>
      <c r="AD421" s="19"/>
      <c r="AE421" s="19"/>
      <c r="AF421" s="19"/>
      <c r="AG421" s="19"/>
      <c r="AH421" s="19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19"/>
      <c r="M422" s="20"/>
      <c r="N422" s="19"/>
      <c r="O422" s="19"/>
      <c r="P422" s="20"/>
      <c r="Q422" s="19"/>
      <c r="R422" s="19"/>
      <c r="S422" s="19"/>
      <c r="T422" s="19"/>
      <c r="U422" s="19"/>
      <c r="V422" s="19"/>
      <c r="W422" s="19"/>
      <c r="X422" s="20"/>
      <c r="Y422" s="19"/>
      <c r="Z422" s="19"/>
      <c r="AA422" s="20"/>
      <c r="AB422" s="19"/>
      <c r="AC422" s="19"/>
      <c r="AD422" s="19"/>
      <c r="AE422" s="19"/>
      <c r="AF422" s="19"/>
      <c r="AG422" s="19"/>
      <c r="AH422" s="19"/>
    </row>
    <row r="423">
      <c r="A423" s="19"/>
      <c r="B423" s="19"/>
      <c r="C423" s="19"/>
      <c r="D423" s="19"/>
      <c r="E423" s="19"/>
      <c r="F423" s="20"/>
      <c r="G423" s="19"/>
      <c r="H423" s="19"/>
      <c r="I423" s="19"/>
      <c r="J423" s="19"/>
      <c r="K423" s="19"/>
      <c r="L423" s="19"/>
      <c r="M423" s="20"/>
      <c r="N423" s="19"/>
      <c r="O423" s="19"/>
      <c r="P423" s="20"/>
      <c r="Q423" s="19"/>
      <c r="R423" s="19"/>
      <c r="S423" s="19"/>
      <c r="T423" s="19"/>
      <c r="U423" s="19"/>
      <c r="V423" s="19"/>
      <c r="W423" s="19"/>
      <c r="X423" s="20"/>
      <c r="Y423" s="19"/>
      <c r="Z423" s="19"/>
      <c r="AA423" s="20"/>
      <c r="AB423" s="19"/>
      <c r="AC423" s="19"/>
      <c r="AD423" s="19"/>
      <c r="AE423" s="19"/>
      <c r="AF423" s="19"/>
      <c r="AG423" s="19"/>
      <c r="AH423" s="19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19"/>
      <c r="M424" s="20"/>
      <c r="N424" s="19"/>
      <c r="O424" s="19"/>
      <c r="P424" s="20"/>
      <c r="Q424" s="19"/>
      <c r="R424" s="19"/>
      <c r="S424" s="19"/>
      <c r="T424" s="19"/>
      <c r="U424" s="19"/>
      <c r="V424" s="19"/>
      <c r="W424" s="19"/>
      <c r="X424" s="20"/>
      <c r="Y424" s="19"/>
      <c r="Z424" s="19"/>
      <c r="AA424" s="20"/>
      <c r="AB424" s="19"/>
      <c r="AC424" s="19"/>
      <c r="AD424" s="19"/>
      <c r="AE424" s="19"/>
      <c r="AF424" s="19"/>
      <c r="AG424" s="19"/>
      <c r="AH424" s="19"/>
    </row>
    <row r="425">
      <c r="A425" s="19"/>
      <c r="B425" s="19"/>
      <c r="C425" s="19"/>
      <c r="D425" s="19"/>
      <c r="E425" s="19"/>
      <c r="F425" s="20"/>
      <c r="G425" s="19"/>
      <c r="H425" s="19"/>
      <c r="I425" s="19"/>
      <c r="J425" s="19"/>
      <c r="K425" s="19"/>
      <c r="L425" s="19"/>
      <c r="M425" s="20"/>
      <c r="N425" s="19"/>
      <c r="O425" s="19"/>
      <c r="P425" s="20"/>
      <c r="Q425" s="19"/>
      <c r="R425" s="19"/>
      <c r="S425" s="19"/>
      <c r="T425" s="19"/>
      <c r="U425" s="19"/>
      <c r="V425" s="19"/>
      <c r="W425" s="19"/>
      <c r="X425" s="20"/>
      <c r="Y425" s="19"/>
      <c r="Z425" s="19"/>
      <c r="AA425" s="20"/>
      <c r="AB425" s="19"/>
      <c r="AC425" s="19"/>
      <c r="AD425" s="19"/>
      <c r="AE425" s="19"/>
      <c r="AF425" s="19"/>
      <c r="AG425" s="19"/>
      <c r="AH425" s="19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19"/>
      <c r="M426" s="20"/>
      <c r="N426" s="19"/>
      <c r="O426" s="19"/>
      <c r="P426" s="20"/>
      <c r="Q426" s="19"/>
      <c r="R426" s="19"/>
      <c r="S426" s="19"/>
      <c r="T426" s="19"/>
      <c r="U426" s="19"/>
      <c r="V426" s="19"/>
      <c r="W426" s="19"/>
      <c r="X426" s="20"/>
      <c r="Y426" s="19"/>
      <c r="Z426" s="19"/>
      <c r="AA426" s="20"/>
      <c r="AB426" s="19"/>
      <c r="AC426" s="19"/>
      <c r="AD426" s="19"/>
      <c r="AE426" s="19"/>
      <c r="AF426" s="19"/>
      <c r="AG426" s="19"/>
      <c r="AH426" s="19"/>
    </row>
    <row r="427">
      <c r="A427" s="19"/>
      <c r="B427" s="19"/>
      <c r="C427" s="19"/>
      <c r="D427" s="19"/>
      <c r="E427" s="19"/>
      <c r="F427" s="20"/>
      <c r="G427" s="19"/>
      <c r="H427" s="19"/>
      <c r="I427" s="19"/>
      <c r="J427" s="19"/>
      <c r="K427" s="19"/>
      <c r="L427" s="19"/>
      <c r="M427" s="20"/>
      <c r="N427" s="19"/>
      <c r="O427" s="19"/>
      <c r="P427" s="20"/>
      <c r="Q427" s="19"/>
      <c r="R427" s="19"/>
      <c r="S427" s="19"/>
      <c r="T427" s="19"/>
      <c r="U427" s="19"/>
      <c r="V427" s="19"/>
      <c r="W427" s="19"/>
      <c r="X427" s="20"/>
      <c r="Y427" s="19"/>
      <c r="Z427" s="19"/>
      <c r="AA427" s="20"/>
      <c r="AB427" s="19"/>
      <c r="AC427" s="19"/>
      <c r="AD427" s="19"/>
      <c r="AE427" s="19"/>
      <c r="AF427" s="19"/>
      <c r="AG427" s="19"/>
      <c r="AH427" s="19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19"/>
      <c r="M428" s="20"/>
      <c r="N428" s="19"/>
      <c r="O428" s="19"/>
      <c r="P428" s="20"/>
      <c r="Q428" s="19"/>
      <c r="R428" s="19"/>
      <c r="S428" s="19"/>
      <c r="T428" s="19"/>
      <c r="U428" s="19"/>
      <c r="V428" s="19"/>
      <c r="W428" s="19"/>
      <c r="X428" s="20"/>
      <c r="Y428" s="19"/>
      <c r="Z428" s="19"/>
      <c r="AA428" s="20"/>
      <c r="AB428" s="19"/>
      <c r="AC428" s="19"/>
      <c r="AD428" s="19"/>
      <c r="AE428" s="19"/>
      <c r="AF428" s="19"/>
      <c r="AG428" s="19"/>
      <c r="AH428" s="19"/>
    </row>
    <row r="429">
      <c r="A429" s="19"/>
      <c r="B429" s="19"/>
      <c r="C429" s="19"/>
      <c r="D429" s="19"/>
      <c r="E429" s="19"/>
      <c r="F429" s="20"/>
      <c r="G429" s="19"/>
      <c r="H429" s="19"/>
      <c r="I429" s="19"/>
      <c r="J429" s="19"/>
      <c r="K429" s="19"/>
      <c r="L429" s="19"/>
      <c r="M429" s="20"/>
      <c r="N429" s="19"/>
      <c r="O429" s="19"/>
      <c r="P429" s="20"/>
      <c r="Q429" s="19"/>
      <c r="R429" s="19"/>
      <c r="S429" s="19"/>
      <c r="T429" s="19"/>
      <c r="U429" s="19"/>
      <c r="V429" s="19"/>
      <c r="W429" s="19"/>
      <c r="X429" s="20"/>
      <c r="Y429" s="19"/>
      <c r="Z429" s="19"/>
      <c r="AA429" s="20"/>
      <c r="AB429" s="19"/>
      <c r="AC429" s="19"/>
      <c r="AD429" s="19"/>
      <c r="AE429" s="19"/>
      <c r="AF429" s="19"/>
      <c r="AG429" s="19"/>
      <c r="AH429" s="19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19"/>
      <c r="M430" s="20"/>
      <c r="N430" s="19"/>
      <c r="O430" s="19"/>
      <c r="P430" s="20"/>
      <c r="Q430" s="19"/>
      <c r="R430" s="19"/>
      <c r="S430" s="19"/>
      <c r="T430" s="19"/>
      <c r="U430" s="19"/>
      <c r="V430" s="19"/>
      <c r="W430" s="19"/>
      <c r="X430" s="20"/>
      <c r="Y430" s="19"/>
      <c r="Z430" s="19"/>
      <c r="AA430" s="20"/>
      <c r="AB430" s="19"/>
      <c r="AC430" s="19"/>
      <c r="AD430" s="19"/>
      <c r="AE430" s="19"/>
      <c r="AF430" s="19"/>
      <c r="AG430" s="19"/>
      <c r="AH430" s="19"/>
    </row>
    <row r="431">
      <c r="A431" s="19"/>
      <c r="B431" s="19"/>
      <c r="C431" s="19"/>
      <c r="D431" s="19"/>
      <c r="E431" s="19"/>
      <c r="F431" s="20"/>
      <c r="G431" s="19"/>
      <c r="H431" s="19"/>
      <c r="I431" s="19"/>
      <c r="J431" s="19"/>
      <c r="K431" s="19"/>
      <c r="L431" s="19"/>
      <c r="M431" s="20"/>
      <c r="N431" s="19"/>
      <c r="O431" s="19"/>
      <c r="P431" s="20"/>
      <c r="Q431" s="19"/>
      <c r="R431" s="19"/>
      <c r="S431" s="19"/>
      <c r="T431" s="19"/>
      <c r="U431" s="19"/>
      <c r="V431" s="19"/>
      <c r="W431" s="19"/>
      <c r="X431" s="20"/>
      <c r="Y431" s="19"/>
      <c r="Z431" s="19"/>
      <c r="AA431" s="20"/>
      <c r="AB431" s="19"/>
      <c r="AC431" s="19"/>
      <c r="AD431" s="19"/>
      <c r="AE431" s="19"/>
      <c r="AF431" s="19"/>
      <c r="AG431" s="19"/>
      <c r="AH431" s="19"/>
    </row>
    <row r="432">
      <c r="A432" s="19"/>
      <c r="B432" s="19"/>
      <c r="C432" s="19"/>
      <c r="D432" s="19"/>
      <c r="E432" s="19"/>
      <c r="F432" s="20"/>
      <c r="G432" s="19"/>
      <c r="H432" s="19"/>
      <c r="I432" s="19"/>
      <c r="J432" s="19"/>
      <c r="K432" s="19"/>
      <c r="L432" s="19"/>
      <c r="M432" s="20"/>
      <c r="N432" s="19"/>
      <c r="O432" s="19"/>
      <c r="P432" s="20"/>
      <c r="Q432" s="19"/>
      <c r="R432" s="19"/>
      <c r="S432" s="19"/>
      <c r="T432" s="19"/>
      <c r="U432" s="19"/>
      <c r="V432" s="19"/>
      <c r="W432" s="19"/>
      <c r="X432" s="20"/>
      <c r="Y432" s="19"/>
      <c r="Z432" s="19"/>
      <c r="AA432" s="20"/>
      <c r="AB432" s="19"/>
      <c r="AC432" s="19"/>
      <c r="AD432" s="19"/>
      <c r="AE432" s="19"/>
      <c r="AF432" s="19"/>
      <c r="AG432" s="19"/>
      <c r="AH432" s="19"/>
    </row>
    <row r="433">
      <c r="A433" s="19"/>
      <c r="B433" s="19"/>
      <c r="C433" s="19"/>
      <c r="D433" s="19"/>
      <c r="E433" s="19"/>
      <c r="F433" s="20"/>
      <c r="G433" s="19"/>
      <c r="H433" s="19"/>
      <c r="I433" s="19"/>
      <c r="J433" s="19"/>
      <c r="K433" s="19"/>
      <c r="L433" s="19"/>
      <c r="M433" s="20"/>
      <c r="N433" s="19"/>
      <c r="O433" s="19"/>
      <c r="P433" s="20"/>
      <c r="Q433" s="19"/>
      <c r="R433" s="19"/>
      <c r="S433" s="19"/>
      <c r="T433" s="19"/>
      <c r="U433" s="19"/>
      <c r="V433" s="19"/>
      <c r="W433" s="19"/>
      <c r="X433" s="20"/>
      <c r="Y433" s="19"/>
      <c r="Z433" s="19"/>
      <c r="AA433" s="20"/>
      <c r="AB433" s="19"/>
      <c r="AC433" s="19"/>
      <c r="AD433" s="19"/>
      <c r="AE433" s="19"/>
      <c r="AF433" s="19"/>
      <c r="AG433" s="19"/>
      <c r="AH433" s="19"/>
    </row>
    <row r="434">
      <c r="A434" s="19"/>
      <c r="B434" s="19"/>
      <c r="C434" s="19"/>
      <c r="D434" s="19"/>
      <c r="E434" s="19"/>
      <c r="F434" s="20"/>
      <c r="G434" s="19"/>
      <c r="H434" s="19"/>
      <c r="I434" s="19"/>
      <c r="J434" s="19"/>
      <c r="K434" s="19"/>
      <c r="L434" s="19"/>
      <c r="M434" s="20"/>
      <c r="N434" s="19"/>
      <c r="O434" s="19"/>
      <c r="P434" s="20"/>
      <c r="Q434" s="19"/>
      <c r="R434" s="19"/>
      <c r="S434" s="19"/>
      <c r="T434" s="19"/>
      <c r="U434" s="19"/>
      <c r="V434" s="19"/>
      <c r="W434" s="19"/>
      <c r="X434" s="20"/>
      <c r="Y434" s="19"/>
      <c r="Z434" s="19"/>
      <c r="AA434" s="20"/>
      <c r="AB434" s="19"/>
      <c r="AC434" s="19"/>
      <c r="AD434" s="19"/>
      <c r="AE434" s="19"/>
      <c r="AF434" s="19"/>
      <c r="AG434" s="19"/>
      <c r="AH434" s="19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19"/>
      <c r="M435" s="20"/>
      <c r="N435" s="19"/>
      <c r="O435" s="19"/>
      <c r="P435" s="20"/>
      <c r="Q435" s="19"/>
      <c r="R435" s="19"/>
      <c r="S435" s="19"/>
      <c r="T435" s="19"/>
      <c r="U435" s="19"/>
      <c r="V435" s="19"/>
      <c r="W435" s="19"/>
      <c r="X435" s="20"/>
      <c r="Y435" s="19"/>
      <c r="Z435" s="19"/>
      <c r="AA435" s="20"/>
      <c r="AB435" s="19"/>
      <c r="AC435" s="19"/>
      <c r="AD435" s="19"/>
      <c r="AE435" s="19"/>
      <c r="AF435" s="19"/>
      <c r="AG435" s="19"/>
      <c r="AH435" s="19"/>
    </row>
    <row r="436">
      <c r="A436" s="19"/>
      <c r="B436" s="19"/>
      <c r="C436" s="19"/>
      <c r="D436" s="19"/>
      <c r="E436" s="19"/>
      <c r="F436" s="20"/>
      <c r="G436" s="19"/>
      <c r="H436" s="19"/>
      <c r="I436" s="19"/>
      <c r="J436" s="19"/>
      <c r="K436" s="19"/>
      <c r="L436" s="19"/>
      <c r="M436" s="20"/>
      <c r="N436" s="19"/>
      <c r="O436" s="19"/>
      <c r="P436" s="20"/>
      <c r="Q436" s="19"/>
      <c r="R436" s="19"/>
      <c r="S436" s="19"/>
      <c r="T436" s="19"/>
      <c r="U436" s="19"/>
      <c r="V436" s="19"/>
      <c r="W436" s="19"/>
      <c r="X436" s="20"/>
      <c r="Y436" s="19"/>
      <c r="Z436" s="19"/>
      <c r="AA436" s="20"/>
      <c r="AB436" s="19"/>
      <c r="AC436" s="19"/>
      <c r="AD436" s="19"/>
      <c r="AE436" s="19"/>
      <c r="AF436" s="19"/>
      <c r="AG436" s="19"/>
      <c r="AH436" s="19"/>
    </row>
    <row r="437">
      <c r="A437" s="19"/>
      <c r="B437" s="19"/>
      <c r="C437" s="19"/>
      <c r="D437" s="19"/>
      <c r="E437" s="19"/>
      <c r="F437" s="20"/>
      <c r="G437" s="19"/>
      <c r="H437" s="19"/>
      <c r="I437" s="19"/>
      <c r="J437" s="19"/>
      <c r="K437" s="19"/>
      <c r="L437" s="19"/>
      <c r="M437" s="20"/>
      <c r="N437" s="19"/>
      <c r="O437" s="19"/>
      <c r="P437" s="20"/>
      <c r="Q437" s="19"/>
      <c r="R437" s="19"/>
      <c r="S437" s="19"/>
      <c r="T437" s="19"/>
      <c r="U437" s="19"/>
      <c r="V437" s="19"/>
      <c r="W437" s="19"/>
      <c r="X437" s="20"/>
      <c r="Y437" s="19"/>
      <c r="Z437" s="19"/>
      <c r="AA437" s="20"/>
      <c r="AB437" s="19"/>
      <c r="AC437" s="19"/>
      <c r="AD437" s="19"/>
      <c r="AE437" s="19"/>
      <c r="AF437" s="19"/>
      <c r="AG437" s="19"/>
      <c r="AH437" s="19"/>
    </row>
    <row r="438">
      <c r="A438" s="19"/>
      <c r="B438" s="19"/>
      <c r="C438" s="19"/>
      <c r="D438" s="19"/>
      <c r="E438" s="19"/>
      <c r="F438" s="20"/>
      <c r="G438" s="19"/>
      <c r="H438" s="19"/>
      <c r="I438" s="19"/>
      <c r="J438" s="19"/>
      <c r="K438" s="19"/>
      <c r="L438" s="19"/>
      <c r="M438" s="20"/>
      <c r="N438" s="19"/>
      <c r="O438" s="19"/>
      <c r="P438" s="20"/>
      <c r="Q438" s="19"/>
      <c r="R438" s="19"/>
      <c r="S438" s="19"/>
      <c r="T438" s="19"/>
      <c r="U438" s="19"/>
      <c r="V438" s="19"/>
      <c r="W438" s="19"/>
      <c r="X438" s="20"/>
      <c r="Y438" s="19"/>
      <c r="Z438" s="19"/>
      <c r="AA438" s="20"/>
      <c r="AB438" s="19"/>
      <c r="AC438" s="19"/>
      <c r="AD438" s="19"/>
      <c r="AE438" s="19"/>
      <c r="AF438" s="19"/>
      <c r="AG438" s="19"/>
      <c r="AH438" s="19"/>
    </row>
    <row r="439">
      <c r="A439" s="19"/>
      <c r="B439" s="19"/>
      <c r="C439" s="19"/>
      <c r="D439" s="19"/>
      <c r="E439" s="19"/>
      <c r="F439" s="20"/>
      <c r="G439" s="19"/>
      <c r="H439" s="19"/>
      <c r="I439" s="19"/>
      <c r="J439" s="19"/>
      <c r="K439" s="19"/>
      <c r="L439" s="19"/>
      <c r="M439" s="20"/>
      <c r="N439" s="19"/>
      <c r="O439" s="19"/>
      <c r="P439" s="20"/>
      <c r="Q439" s="19"/>
      <c r="R439" s="19"/>
      <c r="S439" s="19"/>
      <c r="T439" s="19"/>
      <c r="U439" s="19"/>
      <c r="V439" s="19"/>
      <c r="W439" s="19"/>
      <c r="X439" s="20"/>
      <c r="Y439" s="19"/>
      <c r="Z439" s="19"/>
      <c r="AA439" s="20"/>
      <c r="AB439" s="19"/>
      <c r="AC439" s="19"/>
      <c r="AD439" s="19"/>
      <c r="AE439" s="19"/>
      <c r="AF439" s="19"/>
      <c r="AG439" s="19"/>
      <c r="AH439" s="19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19"/>
      <c r="M440" s="20"/>
      <c r="N440" s="19"/>
      <c r="O440" s="19"/>
      <c r="P440" s="20"/>
      <c r="Q440" s="19"/>
      <c r="R440" s="19"/>
      <c r="S440" s="19"/>
      <c r="T440" s="19"/>
      <c r="U440" s="19"/>
      <c r="V440" s="19"/>
      <c r="W440" s="19"/>
      <c r="X440" s="20"/>
      <c r="Y440" s="19"/>
      <c r="Z440" s="19"/>
      <c r="AA440" s="20"/>
      <c r="AB440" s="19"/>
      <c r="AC440" s="19"/>
      <c r="AD440" s="19"/>
      <c r="AE440" s="19"/>
      <c r="AF440" s="19"/>
      <c r="AG440" s="19"/>
      <c r="AH440" s="19"/>
    </row>
    <row r="441">
      <c r="A441" s="19"/>
      <c r="B441" s="19"/>
      <c r="C441" s="19"/>
      <c r="D441" s="19"/>
      <c r="E441" s="19"/>
      <c r="F441" s="20"/>
      <c r="G441" s="19"/>
      <c r="H441" s="19"/>
      <c r="I441" s="19"/>
      <c r="J441" s="19"/>
      <c r="K441" s="19"/>
      <c r="L441" s="19"/>
      <c r="M441" s="20"/>
      <c r="N441" s="19"/>
      <c r="O441" s="19"/>
      <c r="P441" s="20"/>
      <c r="Q441" s="19"/>
      <c r="R441" s="19"/>
      <c r="S441" s="19"/>
      <c r="T441" s="19"/>
      <c r="U441" s="19"/>
      <c r="V441" s="19"/>
      <c r="W441" s="19"/>
      <c r="X441" s="20"/>
      <c r="Y441" s="19"/>
      <c r="Z441" s="19"/>
      <c r="AA441" s="20"/>
      <c r="AB441" s="19"/>
      <c r="AC441" s="19"/>
      <c r="AD441" s="19"/>
      <c r="AE441" s="19"/>
      <c r="AF441" s="19"/>
      <c r="AG441" s="19"/>
      <c r="AH441" s="19"/>
    </row>
    <row r="442">
      <c r="A442" s="19"/>
      <c r="B442" s="19"/>
      <c r="C442" s="19"/>
      <c r="D442" s="19"/>
      <c r="E442" s="19"/>
      <c r="F442" s="20"/>
      <c r="G442" s="19"/>
      <c r="H442" s="19"/>
      <c r="I442" s="19"/>
      <c r="J442" s="19"/>
      <c r="K442" s="19"/>
      <c r="L442" s="19"/>
      <c r="M442" s="20"/>
      <c r="N442" s="19"/>
      <c r="O442" s="19"/>
      <c r="P442" s="20"/>
      <c r="Q442" s="19"/>
      <c r="R442" s="19"/>
      <c r="S442" s="19"/>
      <c r="T442" s="19"/>
      <c r="U442" s="19"/>
      <c r="V442" s="19"/>
      <c r="W442" s="19"/>
      <c r="X442" s="20"/>
      <c r="Y442" s="19"/>
      <c r="Z442" s="19"/>
      <c r="AA442" s="20"/>
      <c r="AB442" s="19"/>
      <c r="AC442" s="19"/>
      <c r="AD442" s="19"/>
      <c r="AE442" s="19"/>
      <c r="AF442" s="19"/>
      <c r="AG442" s="19"/>
      <c r="AH442" s="19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19"/>
      <c r="M443" s="20"/>
      <c r="N443" s="19"/>
      <c r="O443" s="19"/>
      <c r="P443" s="20"/>
      <c r="Q443" s="19"/>
      <c r="R443" s="19"/>
      <c r="S443" s="19"/>
      <c r="T443" s="19"/>
      <c r="U443" s="19"/>
      <c r="V443" s="19"/>
      <c r="W443" s="19"/>
      <c r="X443" s="20"/>
      <c r="Y443" s="19"/>
      <c r="Z443" s="19"/>
      <c r="AA443" s="20"/>
      <c r="AB443" s="19"/>
      <c r="AC443" s="19"/>
      <c r="AD443" s="19"/>
      <c r="AE443" s="19"/>
      <c r="AF443" s="19"/>
      <c r="AG443" s="19"/>
      <c r="AH443" s="19"/>
    </row>
    <row r="444">
      <c r="A444" s="19"/>
      <c r="B444" s="19"/>
      <c r="C444" s="19"/>
      <c r="D444" s="19"/>
      <c r="E444" s="19"/>
      <c r="F444" s="20"/>
      <c r="G444" s="19"/>
      <c r="H444" s="19"/>
      <c r="I444" s="19"/>
      <c r="J444" s="19"/>
      <c r="K444" s="19"/>
      <c r="L444" s="19"/>
      <c r="M444" s="20"/>
      <c r="N444" s="19"/>
      <c r="O444" s="19"/>
      <c r="P444" s="20"/>
      <c r="Q444" s="19"/>
      <c r="R444" s="19"/>
      <c r="S444" s="19"/>
      <c r="T444" s="19"/>
      <c r="U444" s="19"/>
      <c r="V444" s="19"/>
      <c r="W444" s="19"/>
      <c r="X444" s="20"/>
      <c r="Y444" s="19"/>
      <c r="Z444" s="19"/>
      <c r="AA444" s="20"/>
      <c r="AB444" s="19"/>
      <c r="AC444" s="19"/>
      <c r="AD444" s="19"/>
      <c r="AE444" s="19"/>
      <c r="AF444" s="19"/>
      <c r="AG444" s="19"/>
      <c r="AH444" s="19"/>
    </row>
    <row r="445">
      <c r="A445" s="19"/>
      <c r="B445" s="19"/>
      <c r="C445" s="19"/>
      <c r="D445" s="19"/>
      <c r="E445" s="19"/>
      <c r="F445" s="20"/>
      <c r="G445" s="19"/>
      <c r="H445" s="19"/>
      <c r="I445" s="19"/>
      <c r="J445" s="19"/>
      <c r="K445" s="19"/>
      <c r="L445" s="19"/>
      <c r="M445" s="20"/>
      <c r="N445" s="19"/>
      <c r="O445" s="19"/>
      <c r="P445" s="20"/>
      <c r="Q445" s="19"/>
      <c r="R445" s="19"/>
      <c r="S445" s="19"/>
      <c r="T445" s="19"/>
      <c r="U445" s="19"/>
      <c r="V445" s="19"/>
      <c r="W445" s="19"/>
      <c r="X445" s="20"/>
      <c r="Y445" s="19"/>
      <c r="Z445" s="19"/>
      <c r="AA445" s="20"/>
      <c r="AB445" s="19"/>
      <c r="AC445" s="19"/>
      <c r="AD445" s="19"/>
      <c r="AE445" s="19"/>
      <c r="AF445" s="19"/>
      <c r="AG445" s="19"/>
      <c r="AH445" s="19"/>
    </row>
    <row r="446">
      <c r="A446" s="19"/>
      <c r="B446" s="19"/>
      <c r="C446" s="19"/>
      <c r="D446" s="19"/>
      <c r="E446" s="19"/>
      <c r="F446" s="20"/>
      <c r="G446" s="19"/>
      <c r="H446" s="19"/>
      <c r="I446" s="19"/>
      <c r="J446" s="19"/>
      <c r="K446" s="19"/>
      <c r="L446" s="19"/>
      <c r="M446" s="20"/>
      <c r="N446" s="19"/>
      <c r="O446" s="19"/>
      <c r="P446" s="20"/>
      <c r="Q446" s="19"/>
      <c r="R446" s="19"/>
      <c r="S446" s="19"/>
      <c r="T446" s="19"/>
      <c r="U446" s="19"/>
      <c r="V446" s="19"/>
      <c r="W446" s="19"/>
      <c r="X446" s="20"/>
      <c r="Y446" s="19"/>
      <c r="Z446" s="19"/>
      <c r="AA446" s="20"/>
      <c r="AB446" s="19"/>
      <c r="AC446" s="19"/>
      <c r="AD446" s="19"/>
      <c r="AE446" s="19"/>
      <c r="AF446" s="19"/>
      <c r="AG446" s="19"/>
      <c r="AH446" s="19"/>
    </row>
    <row r="447">
      <c r="A447" s="19"/>
      <c r="B447" s="19"/>
      <c r="C447" s="19"/>
      <c r="D447" s="19"/>
      <c r="E447" s="19"/>
      <c r="F447" s="20"/>
      <c r="G447" s="19"/>
      <c r="H447" s="19"/>
      <c r="I447" s="19"/>
      <c r="J447" s="19"/>
      <c r="K447" s="19"/>
      <c r="L447" s="19"/>
      <c r="M447" s="20"/>
      <c r="N447" s="19"/>
      <c r="O447" s="19"/>
      <c r="P447" s="20"/>
      <c r="Q447" s="19"/>
      <c r="R447" s="19"/>
      <c r="S447" s="19"/>
      <c r="T447" s="19"/>
      <c r="U447" s="19"/>
      <c r="V447" s="19"/>
      <c r="W447" s="19"/>
      <c r="X447" s="20"/>
      <c r="Y447" s="19"/>
      <c r="Z447" s="19"/>
      <c r="AA447" s="20"/>
      <c r="AB447" s="19"/>
      <c r="AC447" s="19"/>
      <c r="AD447" s="19"/>
      <c r="AE447" s="19"/>
      <c r="AF447" s="19"/>
      <c r="AG447" s="19"/>
      <c r="AH447" s="19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19"/>
      <c r="M448" s="20"/>
      <c r="N448" s="19"/>
      <c r="O448" s="19"/>
      <c r="P448" s="20"/>
      <c r="Q448" s="19"/>
      <c r="R448" s="19"/>
      <c r="S448" s="19"/>
      <c r="T448" s="19"/>
      <c r="U448" s="19"/>
      <c r="V448" s="19"/>
      <c r="W448" s="19"/>
      <c r="X448" s="20"/>
      <c r="Y448" s="19"/>
      <c r="Z448" s="19"/>
      <c r="AA448" s="20"/>
      <c r="AB448" s="19"/>
      <c r="AC448" s="19"/>
      <c r="AD448" s="19"/>
      <c r="AE448" s="19"/>
      <c r="AF448" s="19"/>
      <c r="AG448" s="19"/>
      <c r="AH448" s="19"/>
    </row>
    <row r="449">
      <c r="A449" s="19"/>
      <c r="B449" s="19"/>
      <c r="C449" s="19"/>
      <c r="D449" s="19"/>
      <c r="E449" s="19"/>
      <c r="F449" s="20"/>
      <c r="G449" s="19"/>
      <c r="H449" s="19"/>
      <c r="I449" s="19"/>
      <c r="J449" s="19"/>
      <c r="K449" s="19"/>
      <c r="L449" s="19"/>
      <c r="M449" s="20"/>
      <c r="N449" s="19"/>
      <c r="O449" s="19"/>
      <c r="P449" s="20"/>
      <c r="Q449" s="19"/>
      <c r="R449" s="19"/>
      <c r="S449" s="19"/>
      <c r="T449" s="19"/>
      <c r="U449" s="19"/>
      <c r="V449" s="19"/>
      <c r="W449" s="19"/>
      <c r="X449" s="20"/>
      <c r="Y449" s="19"/>
      <c r="Z449" s="19"/>
      <c r="AA449" s="20"/>
      <c r="AB449" s="19"/>
      <c r="AC449" s="19"/>
      <c r="AD449" s="19"/>
      <c r="AE449" s="19"/>
      <c r="AF449" s="19"/>
      <c r="AG449" s="19"/>
      <c r="AH449" s="19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19"/>
      <c r="M450" s="20"/>
      <c r="N450" s="19"/>
      <c r="O450" s="19"/>
      <c r="P450" s="20"/>
      <c r="Q450" s="19"/>
      <c r="R450" s="19"/>
      <c r="S450" s="19"/>
      <c r="T450" s="19"/>
      <c r="U450" s="19"/>
      <c r="V450" s="19"/>
      <c r="W450" s="19"/>
      <c r="X450" s="20"/>
      <c r="Y450" s="19"/>
      <c r="Z450" s="19"/>
      <c r="AA450" s="20"/>
      <c r="AB450" s="19"/>
      <c r="AC450" s="19"/>
      <c r="AD450" s="19"/>
      <c r="AE450" s="19"/>
      <c r="AF450" s="19"/>
      <c r="AG450" s="19"/>
      <c r="AH450" s="19"/>
    </row>
    <row r="451">
      <c r="A451" s="19"/>
      <c r="B451" s="19"/>
      <c r="C451" s="19"/>
      <c r="D451" s="19"/>
      <c r="E451" s="19"/>
      <c r="F451" s="20"/>
      <c r="G451" s="19"/>
      <c r="H451" s="19"/>
      <c r="I451" s="19"/>
      <c r="J451" s="19"/>
      <c r="K451" s="19"/>
      <c r="L451" s="19"/>
      <c r="M451" s="20"/>
      <c r="N451" s="19"/>
      <c r="O451" s="19"/>
      <c r="P451" s="20"/>
      <c r="Q451" s="19"/>
      <c r="R451" s="19"/>
      <c r="S451" s="19"/>
      <c r="T451" s="19"/>
      <c r="U451" s="19"/>
      <c r="V451" s="19"/>
      <c r="W451" s="19"/>
      <c r="X451" s="20"/>
      <c r="Y451" s="19"/>
      <c r="Z451" s="19"/>
      <c r="AA451" s="20"/>
      <c r="AB451" s="19"/>
      <c r="AC451" s="19"/>
      <c r="AD451" s="19"/>
      <c r="AE451" s="19"/>
      <c r="AF451" s="19"/>
      <c r="AG451" s="19"/>
      <c r="AH451" s="19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19"/>
      <c r="M452" s="20"/>
      <c r="N452" s="19"/>
      <c r="O452" s="19"/>
      <c r="P452" s="20"/>
      <c r="Q452" s="19"/>
      <c r="R452" s="19"/>
      <c r="S452" s="19"/>
      <c r="T452" s="19"/>
      <c r="U452" s="19"/>
      <c r="V452" s="19"/>
      <c r="W452" s="19"/>
      <c r="X452" s="20"/>
      <c r="Y452" s="19"/>
      <c r="Z452" s="19"/>
      <c r="AA452" s="20"/>
      <c r="AB452" s="19"/>
      <c r="AC452" s="19"/>
      <c r="AD452" s="19"/>
      <c r="AE452" s="19"/>
      <c r="AF452" s="19"/>
      <c r="AG452" s="19"/>
      <c r="AH452" s="19"/>
    </row>
    <row r="453">
      <c r="A453" s="19"/>
      <c r="B453" s="19"/>
      <c r="C453" s="19"/>
      <c r="D453" s="19"/>
      <c r="E453" s="19"/>
      <c r="F453" s="20"/>
      <c r="G453" s="19"/>
      <c r="H453" s="19"/>
      <c r="I453" s="19"/>
      <c r="J453" s="19"/>
      <c r="K453" s="19"/>
      <c r="L453" s="19"/>
      <c r="M453" s="20"/>
      <c r="N453" s="19"/>
      <c r="O453" s="19"/>
      <c r="P453" s="20"/>
      <c r="Q453" s="19"/>
      <c r="R453" s="19"/>
      <c r="S453" s="19"/>
      <c r="T453" s="19"/>
      <c r="U453" s="19"/>
      <c r="V453" s="19"/>
      <c r="W453" s="19"/>
      <c r="X453" s="20"/>
      <c r="Y453" s="19"/>
      <c r="Z453" s="19"/>
      <c r="AA453" s="20"/>
      <c r="AB453" s="19"/>
      <c r="AC453" s="19"/>
      <c r="AD453" s="19"/>
      <c r="AE453" s="19"/>
      <c r="AF453" s="19"/>
      <c r="AG453" s="19"/>
      <c r="AH453" s="19"/>
    </row>
    <row r="454">
      <c r="A454" s="19"/>
      <c r="B454" s="19"/>
      <c r="C454" s="19"/>
      <c r="D454" s="19"/>
      <c r="E454" s="19"/>
      <c r="F454" s="20"/>
      <c r="G454" s="19"/>
      <c r="H454" s="19"/>
      <c r="I454" s="19"/>
      <c r="J454" s="19"/>
      <c r="K454" s="19"/>
      <c r="L454" s="19"/>
      <c r="M454" s="20"/>
      <c r="N454" s="19"/>
      <c r="O454" s="19"/>
      <c r="P454" s="20"/>
      <c r="Q454" s="19"/>
      <c r="R454" s="19"/>
      <c r="S454" s="19"/>
      <c r="T454" s="19"/>
      <c r="U454" s="19"/>
      <c r="V454" s="19"/>
      <c r="W454" s="19"/>
      <c r="X454" s="20"/>
      <c r="Y454" s="19"/>
      <c r="Z454" s="19"/>
      <c r="AA454" s="20"/>
      <c r="AB454" s="19"/>
      <c r="AC454" s="19"/>
      <c r="AD454" s="19"/>
      <c r="AE454" s="19"/>
      <c r="AF454" s="19"/>
      <c r="AG454" s="19"/>
      <c r="AH454" s="19"/>
    </row>
    <row r="455">
      <c r="A455" s="19"/>
      <c r="B455" s="19"/>
      <c r="C455" s="19"/>
      <c r="D455" s="19"/>
      <c r="E455" s="19"/>
      <c r="F455" s="20"/>
      <c r="G455" s="19"/>
      <c r="H455" s="19"/>
      <c r="I455" s="19"/>
      <c r="J455" s="19"/>
      <c r="K455" s="19"/>
      <c r="L455" s="19"/>
      <c r="M455" s="20"/>
      <c r="N455" s="19"/>
      <c r="O455" s="19"/>
      <c r="P455" s="20"/>
      <c r="Q455" s="19"/>
      <c r="R455" s="19"/>
      <c r="S455" s="19"/>
      <c r="T455" s="19"/>
      <c r="U455" s="19"/>
      <c r="V455" s="19"/>
      <c r="W455" s="19"/>
      <c r="X455" s="20"/>
      <c r="Y455" s="19"/>
      <c r="Z455" s="19"/>
      <c r="AA455" s="20"/>
      <c r="AB455" s="19"/>
      <c r="AC455" s="19"/>
      <c r="AD455" s="19"/>
      <c r="AE455" s="19"/>
      <c r="AF455" s="19"/>
      <c r="AG455" s="19"/>
      <c r="AH455" s="19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19"/>
      <c r="M456" s="20"/>
      <c r="N456" s="19"/>
      <c r="O456" s="19"/>
      <c r="P456" s="20"/>
      <c r="Q456" s="19"/>
      <c r="R456" s="19"/>
      <c r="S456" s="19"/>
      <c r="T456" s="19"/>
      <c r="U456" s="19"/>
      <c r="V456" s="19"/>
      <c r="W456" s="19"/>
      <c r="X456" s="20"/>
      <c r="Y456" s="19"/>
      <c r="Z456" s="19"/>
      <c r="AA456" s="20"/>
      <c r="AB456" s="19"/>
      <c r="AC456" s="19"/>
      <c r="AD456" s="19"/>
      <c r="AE456" s="19"/>
      <c r="AF456" s="19"/>
      <c r="AG456" s="19"/>
      <c r="AH456" s="19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19"/>
      <c r="M457" s="20"/>
      <c r="N457" s="19"/>
      <c r="O457" s="19"/>
      <c r="P457" s="20"/>
      <c r="Q457" s="19"/>
      <c r="R457" s="19"/>
      <c r="S457" s="19"/>
      <c r="T457" s="19"/>
      <c r="U457" s="19"/>
      <c r="V457" s="19"/>
      <c r="W457" s="19"/>
      <c r="X457" s="20"/>
      <c r="Y457" s="19"/>
      <c r="Z457" s="19"/>
      <c r="AA457" s="20"/>
      <c r="AB457" s="19"/>
      <c r="AC457" s="19"/>
      <c r="AD457" s="19"/>
      <c r="AE457" s="19"/>
      <c r="AF457" s="19"/>
      <c r="AG457" s="19"/>
      <c r="AH457" s="19"/>
    </row>
    <row r="458">
      <c r="A458" s="19"/>
      <c r="B458" s="19"/>
      <c r="C458" s="19"/>
      <c r="D458" s="19"/>
      <c r="E458" s="19"/>
      <c r="F458" s="20"/>
      <c r="G458" s="19"/>
      <c r="H458" s="19"/>
      <c r="I458" s="19"/>
      <c r="J458" s="19"/>
      <c r="K458" s="19"/>
      <c r="L458" s="19"/>
      <c r="M458" s="20"/>
      <c r="N458" s="19"/>
      <c r="O458" s="19"/>
      <c r="P458" s="20"/>
      <c r="Q458" s="19"/>
      <c r="R458" s="19"/>
      <c r="S458" s="19"/>
      <c r="T458" s="19"/>
      <c r="U458" s="19"/>
      <c r="V458" s="19"/>
      <c r="W458" s="19"/>
      <c r="X458" s="20"/>
      <c r="Y458" s="19"/>
      <c r="Z458" s="19"/>
      <c r="AA458" s="20"/>
      <c r="AB458" s="19"/>
      <c r="AC458" s="19"/>
      <c r="AD458" s="19"/>
      <c r="AE458" s="19"/>
      <c r="AF458" s="19"/>
      <c r="AG458" s="19"/>
      <c r="AH458" s="19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19"/>
      <c r="M459" s="20"/>
      <c r="N459" s="19"/>
      <c r="O459" s="19"/>
      <c r="P459" s="20"/>
      <c r="Q459" s="19"/>
      <c r="R459" s="19"/>
      <c r="S459" s="19"/>
      <c r="T459" s="19"/>
      <c r="U459" s="19"/>
      <c r="V459" s="19"/>
      <c r="W459" s="19"/>
      <c r="X459" s="20"/>
      <c r="Y459" s="19"/>
      <c r="Z459" s="19"/>
      <c r="AA459" s="20"/>
      <c r="AB459" s="19"/>
      <c r="AC459" s="19"/>
      <c r="AD459" s="19"/>
      <c r="AE459" s="19"/>
      <c r="AF459" s="19"/>
      <c r="AG459" s="19"/>
      <c r="AH459" s="19"/>
    </row>
    <row r="460">
      <c r="A460" s="19"/>
      <c r="B460" s="19"/>
      <c r="C460" s="19"/>
      <c r="D460" s="19"/>
      <c r="E460" s="19"/>
      <c r="F460" s="20"/>
      <c r="G460" s="19"/>
      <c r="H460" s="19"/>
      <c r="I460" s="19"/>
      <c r="J460" s="19"/>
      <c r="K460" s="19"/>
      <c r="L460" s="19"/>
      <c r="M460" s="20"/>
      <c r="N460" s="19"/>
      <c r="O460" s="19"/>
      <c r="P460" s="20"/>
      <c r="Q460" s="19"/>
      <c r="R460" s="19"/>
      <c r="S460" s="19"/>
      <c r="T460" s="19"/>
      <c r="U460" s="19"/>
      <c r="V460" s="19"/>
      <c r="W460" s="19"/>
      <c r="X460" s="20"/>
      <c r="Y460" s="19"/>
      <c r="Z460" s="19"/>
      <c r="AA460" s="20"/>
      <c r="AB460" s="19"/>
      <c r="AC460" s="19"/>
      <c r="AD460" s="19"/>
      <c r="AE460" s="19"/>
      <c r="AF460" s="19"/>
      <c r="AG460" s="19"/>
      <c r="AH460" s="19"/>
    </row>
    <row r="461">
      <c r="A461" s="19"/>
      <c r="B461" s="19"/>
      <c r="C461" s="19"/>
      <c r="D461" s="19"/>
      <c r="E461" s="19"/>
      <c r="F461" s="20"/>
      <c r="G461" s="19"/>
      <c r="H461" s="19"/>
      <c r="I461" s="19"/>
      <c r="J461" s="19"/>
      <c r="K461" s="19"/>
      <c r="L461" s="19"/>
      <c r="M461" s="20"/>
      <c r="N461" s="19"/>
      <c r="O461" s="19"/>
      <c r="P461" s="20"/>
      <c r="Q461" s="19"/>
      <c r="R461" s="19"/>
      <c r="S461" s="19"/>
      <c r="T461" s="19"/>
      <c r="U461" s="19"/>
      <c r="V461" s="19"/>
      <c r="W461" s="19"/>
      <c r="X461" s="20"/>
      <c r="Y461" s="19"/>
      <c r="Z461" s="19"/>
      <c r="AA461" s="20"/>
      <c r="AB461" s="19"/>
      <c r="AC461" s="19"/>
      <c r="AD461" s="19"/>
      <c r="AE461" s="19"/>
      <c r="AF461" s="19"/>
      <c r="AG461" s="19"/>
      <c r="AH461" s="19"/>
    </row>
    <row r="462">
      <c r="A462" s="19"/>
      <c r="B462" s="19"/>
      <c r="C462" s="19"/>
      <c r="D462" s="19"/>
      <c r="E462" s="19"/>
      <c r="F462" s="20"/>
      <c r="G462" s="19"/>
      <c r="H462" s="19"/>
      <c r="I462" s="19"/>
      <c r="J462" s="19"/>
      <c r="K462" s="19"/>
      <c r="L462" s="19"/>
      <c r="M462" s="20"/>
      <c r="N462" s="19"/>
      <c r="O462" s="19"/>
      <c r="P462" s="20"/>
      <c r="Q462" s="19"/>
      <c r="R462" s="19"/>
      <c r="S462" s="19"/>
      <c r="T462" s="19"/>
      <c r="U462" s="19"/>
      <c r="V462" s="19"/>
      <c r="W462" s="19"/>
      <c r="X462" s="20"/>
      <c r="Y462" s="19"/>
      <c r="Z462" s="19"/>
      <c r="AA462" s="20"/>
      <c r="AB462" s="19"/>
      <c r="AC462" s="19"/>
      <c r="AD462" s="19"/>
      <c r="AE462" s="19"/>
      <c r="AF462" s="19"/>
      <c r="AG462" s="19"/>
      <c r="AH462" s="19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19"/>
      <c r="M463" s="20"/>
      <c r="N463" s="19"/>
      <c r="O463" s="19"/>
      <c r="P463" s="20"/>
      <c r="Q463" s="19"/>
      <c r="R463" s="19"/>
      <c r="S463" s="19"/>
      <c r="T463" s="19"/>
      <c r="U463" s="19"/>
      <c r="V463" s="19"/>
      <c r="W463" s="19"/>
      <c r="X463" s="20"/>
      <c r="Y463" s="19"/>
      <c r="Z463" s="19"/>
      <c r="AA463" s="20"/>
      <c r="AB463" s="19"/>
      <c r="AC463" s="19"/>
      <c r="AD463" s="19"/>
      <c r="AE463" s="19"/>
      <c r="AF463" s="19"/>
      <c r="AG463" s="19"/>
      <c r="AH463" s="19"/>
    </row>
    <row r="464">
      <c r="A464" s="19"/>
      <c r="B464" s="19"/>
      <c r="C464" s="19"/>
      <c r="D464" s="19"/>
      <c r="E464" s="19"/>
      <c r="F464" s="20"/>
      <c r="G464" s="19"/>
      <c r="H464" s="19"/>
      <c r="I464" s="19"/>
      <c r="J464" s="19"/>
      <c r="K464" s="19"/>
      <c r="L464" s="19"/>
      <c r="M464" s="20"/>
      <c r="N464" s="19"/>
      <c r="O464" s="19"/>
      <c r="P464" s="20"/>
      <c r="Q464" s="19"/>
      <c r="R464" s="19"/>
      <c r="S464" s="19"/>
      <c r="T464" s="19"/>
      <c r="U464" s="19"/>
      <c r="V464" s="19"/>
      <c r="W464" s="19"/>
      <c r="X464" s="20"/>
      <c r="Y464" s="19"/>
      <c r="Z464" s="19"/>
      <c r="AA464" s="20"/>
      <c r="AB464" s="19"/>
      <c r="AC464" s="19"/>
      <c r="AD464" s="19"/>
      <c r="AE464" s="19"/>
      <c r="AF464" s="19"/>
      <c r="AG464" s="19"/>
      <c r="AH464" s="19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19"/>
      <c r="M465" s="20"/>
      <c r="N465" s="19"/>
      <c r="O465" s="19"/>
      <c r="P465" s="20"/>
      <c r="Q465" s="19"/>
      <c r="R465" s="19"/>
      <c r="S465" s="19"/>
      <c r="T465" s="19"/>
      <c r="U465" s="19"/>
      <c r="V465" s="19"/>
      <c r="W465" s="19"/>
      <c r="X465" s="20"/>
      <c r="Y465" s="19"/>
      <c r="Z465" s="19"/>
      <c r="AA465" s="20"/>
      <c r="AB465" s="19"/>
      <c r="AC465" s="19"/>
      <c r="AD465" s="19"/>
      <c r="AE465" s="19"/>
      <c r="AF465" s="19"/>
      <c r="AG465" s="19"/>
      <c r="AH465" s="19"/>
    </row>
    <row r="466">
      <c r="A466" s="19"/>
      <c r="B466" s="19"/>
      <c r="C466" s="19"/>
      <c r="D466" s="19"/>
      <c r="E466" s="19"/>
      <c r="F466" s="20"/>
      <c r="G466" s="19"/>
      <c r="H466" s="19"/>
      <c r="I466" s="19"/>
      <c r="J466" s="19"/>
      <c r="K466" s="19"/>
      <c r="L466" s="19"/>
      <c r="M466" s="20"/>
      <c r="N466" s="19"/>
      <c r="O466" s="19"/>
      <c r="P466" s="20"/>
      <c r="Q466" s="19"/>
      <c r="R466" s="19"/>
      <c r="S466" s="19"/>
      <c r="T466" s="19"/>
      <c r="U466" s="19"/>
      <c r="V466" s="19"/>
      <c r="W466" s="19"/>
      <c r="X466" s="20"/>
      <c r="Y466" s="19"/>
      <c r="Z466" s="19"/>
      <c r="AA466" s="20"/>
      <c r="AB466" s="19"/>
      <c r="AC466" s="19"/>
      <c r="AD466" s="19"/>
      <c r="AE466" s="19"/>
      <c r="AF466" s="19"/>
      <c r="AG466" s="19"/>
      <c r="AH466" s="19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19"/>
      <c r="M467" s="20"/>
      <c r="N467" s="19"/>
      <c r="O467" s="19"/>
      <c r="P467" s="20"/>
      <c r="Q467" s="19"/>
      <c r="R467" s="19"/>
      <c r="S467" s="19"/>
      <c r="T467" s="19"/>
      <c r="U467" s="19"/>
      <c r="V467" s="19"/>
      <c r="W467" s="19"/>
      <c r="X467" s="20"/>
      <c r="Y467" s="19"/>
      <c r="Z467" s="19"/>
      <c r="AA467" s="20"/>
      <c r="AB467" s="19"/>
      <c r="AC467" s="19"/>
      <c r="AD467" s="19"/>
      <c r="AE467" s="19"/>
      <c r="AF467" s="19"/>
      <c r="AG467" s="19"/>
      <c r="AH467" s="19"/>
    </row>
    <row r="468">
      <c r="A468" s="19"/>
      <c r="B468" s="19"/>
      <c r="C468" s="19"/>
      <c r="D468" s="19"/>
      <c r="E468" s="19"/>
      <c r="F468" s="20"/>
      <c r="G468" s="19"/>
      <c r="H468" s="19"/>
      <c r="I468" s="19"/>
      <c r="J468" s="19"/>
      <c r="K468" s="19"/>
      <c r="L468" s="19"/>
      <c r="M468" s="20"/>
      <c r="N468" s="19"/>
      <c r="O468" s="19"/>
      <c r="P468" s="20"/>
      <c r="Q468" s="19"/>
      <c r="R468" s="19"/>
      <c r="S468" s="19"/>
      <c r="T468" s="19"/>
      <c r="U468" s="19"/>
      <c r="V468" s="19"/>
      <c r="W468" s="19"/>
      <c r="X468" s="20"/>
      <c r="Y468" s="19"/>
      <c r="Z468" s="19"/>
      <c r="AA468" s="20"/>
      <c r="AB468" s="19"/>
      <c r="AC468" s="19"/>
      <c r="AD468" s="19"/>
      <c r="AE468" s="19"/>
      <c r="AF468" s="19"/>
      <c r="AG468" s="19"/>
      <c r="AH468" s="19"/>
    </row>
    <row r="469">
      <c r="A469" s="19"/>
      <c r="B469" s="19"/>
      <c r="C469" s="19"/>
      <c r="D469" s="19"/>
      <c r="E469" s="19"/>
      <c r="F469" s="20"/>
      <c r="G469" s="19"/>
      <c r="H469" s="19"/>
      <c r="I469" s="19"/>
      <c r="J469" s="19"/>
      <c r="K469" s="19"/>
      <c r="L469" s="19"/>
      <c r="M469" s="20"/>
      <c r="N469" s="19"/>
      <c r="O469" s="19"/>
      <c r="P469" s="20"/>
      <c r="Q469" s="19"/>
      <c r="R469" s="19"/>
      <c r="S469" s="19"/>
      <c r="T469" s="19"/>
      <c r="U469" s="19"/>
      <c r="V469" s="19"/>
      <c r="W469" s="19"/>
      <c r="X469" s="20"/>
      <c r="Y469" s="19"/>
      <c r="Z469" s="19"/>
      <c r="AA469" s="20"/>
      <c r="AB469" s="19"/>
      <c r="AC469" s="19"/>
      <c r="AD469" s="19"/>
      <c r="AE469" s="19"/>
      <c r="AF469" s="19"/>
      <c r="AG469" s="19"/>
      <c r="AH469" s="19"/>
    </row>
    <row r="470">
      <c r="A470" s="19"/>
      <c r="B470" s="19"/>
      <c r="C470" s="19"/>
      <c r="D470" s="19"/>
      <c r="E470" s="19"/>
      <c r="F470" s="20"/>
      <c r="G470" s="19"/>
      <c r="H470" s="19"/>
      <c r="I470" s="19"/>
      <c r="J470" s="19"/>
      <c r="K470" s="19"/>
      <c r="L470" s="19"/>
      <c r="M470" s="20"/>
      <c r="N470" s="19"/>
      <c r="O470" s="19"/>
      <c r="P470" s="20"/>
      <c r="Q470" s="19"/>
      <c r="R470" s="19"/>
      <c r="S470" s="19"/>
      <c r="T470" s="19"/>
      <c r="U470" s="19"/>
      <c r="V470" s="19"/>
      <c r="W470" s="19"/>
      <c r="X470" s="20"/>
      <c r="Y470" s="19"/>
      <c r="Z470" s="19"/>
      <c r="AA470" s="20"/>
      <c r="AB470" s="19"/>
      <c r="AC470" s="19"/>
      <c r="AD470" s="19"/>
      <c r="AE470" s="19"/>
      <c r="AF470" s="19"/>
      <c r="AG470" s="19"/>
      <c r="AH470" s="19"/>
    </row>
    <row r="471">
      <c r="A471" s="19"/>
      <c r="B471" s="19"/>
      <c r="C471" s="19"/>
      <c r="D471" s="19"/>
      <c r="E471" s="19"/>
      <c r="F471" s="20"/>
      <c r="G471" s="19"/>
      <c r="H471" s="19"/>
      <c r="I471" s="19"/>
      <c r="J471" s="19"/>
      <c r="K471" s="19"/>
      <c r="L471" s="19"/>
      <c r="M471" s="20"/>
      <c r="N471" s="19"/>
      <c r="O471" s="19"/>
      <c r="P471" s="20"/>
      <c r="Q471" s="19"/>
      <c r="R471" s="19"/>
      <c r="S471" s="19"/>
      <c r="T471" s="19"/>
      <c r="U471" s="19"/>
      <c r="V471" s="19"/>
      <c r="W471" s="19"/>
      <c r="X471" s="20"/>
      <c r="Y471" s="19"/>
      <c r="Z471" s="19"/>
      <c r="AA471" s="20"/>
      <c r="AB471" s="19"/>
      <c r="AC471" s="19"/>
      <c r="AD471" s="19"/>
      <c r="AE471" s="19"/>
      <c r="AF471" s="19"/>
      <c r="AG471" s="19"/>
      <c r="AH471" s="19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19"/>
      <c r="M472" s="20"/>
      <c r="N472" s="19"/>
      <c r="O472" s="19"/>
      <c r="P472" s="20"/>
      <c r="Q472" s="19"/>
      <c r="R472" s="19"/>
      <c r="S472" s="19"/>
      <c r="T472" s="19"/>
      <c r="U472" s="19"/>
      <c r="V472" s="19"/>
      <c r="W472" s="19"/>
      <c r="X472" s="20"/>
      <c r="Y472" s="19"/>
      <c r="Z472" s="19"/>
      <c r="AA472" s="20"/>
      <c r="AB472" s="19"/>
      <c r="AC472" s="19"/>
      <c r="AD472" s="19"/>
      <c r="AE472" s="19"/>
      <c r="AF472" s="19"/>
      <c r="AG472" s="19"/>
      <c r="AH472" s="19"/>
    </row>
    <row r="473">
      <c r="A473" s="19"/>
      <c r="B473" s="19"/>
      <c r="C473" s="19"/>
      <c r="D473" s="19"/>
      <c r="E473" s="19"/>
      <c r="F473" s="20"/>
      <c r="G473" s="19"/>
      <c r="H473" s="19"/>
      <c r="I473" s="19"/>
      <c r="J473" s="19"/>
      <c r="K473" s="19"/>
      <c r="L473" s="19"/>
      <c r="M473" s="20"/>
      <c r="N473" s="19"/>
      <c r="O473" s="19"/>
      <c r="P473" s="20"/>
      <c r="Q473" s="19"/>
      <c r="R473" s="19"/>
      <c r="S473" s="19"/>
      <c r="T473" s="19"/>
      <c r="U473" s="19"/>
      <c r="V473" s="19"/>
      <c r="W473" s="19"/>
      <c r="X473" s="20"/>
      <c r="Y473" s="19"/>
      <c r="Z473" s="19"/>
      <c r="AA473" s="20"/>
      <c r="AB473" s="19"/>
      <c r="AC473" s="19"/>
      <c r="AD473" s="19"/>
      <c r="AE473" s="19"/>
      <c r="AF473" s="19"/>
      <c r="AG473" s="19"/>
      <c r="AH473" s="19"/>
    </row>
    <row r="474">
      <c r="A474" s="19"/>
      <c r="B474" s="19"/>
      <c r="C474" s="19"/>
      <c r="D474" s="19"/>
      <c r="E474" s="19"/>
      <c r="F474" s="20"/>
      <c r="G474" s="19"/>
      <c r="H474" s="19"/>
      <c r="I474" s="19"/>
      <c r="J474" s="19"/>
      <c r="K474" s="19"/>
      <c r="L474" s="19"/>
      <c r="M474" s="20"/>
      <c r="N474" s="19"/>
      <c r="O474" s="19"/>
      <c r="P474" s="20"/>
      <c r="Q474" s="19"/>
      <c r="R474" s="19"/>
      <c r="S474" s="19"/>
      <c r="T474" s="19"/>
      <c r="U474" s="19"/>
      <c r="V474" s="19"/>
      <c r="W474" s="19"/>
      <c r="X474" s="20"/>
      <c r="Y474" s="19"/>
      <c r="Z474" s="19"/>
      <c r="AA474" s="20"/>
      <c r="AB474" s="19"/>
      <c r="AC474" s="19"/>
      <c r="AD474" s="19"/>
      <c r="AE474" s="19"/>
      <c r="AF474" s="19"/>
      <c r="AG474" s="19"/>
      <c r="AH474" s="19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19"/>
      <c r="M475" s="20"/>
      <c r="N475" s="19"/>
      <c r="O475" s="19"/>
      <c r="P475" s="20"/>
      <c r="Q475" s="19"/>
      <c r="R475" s="19"/>
      <c r="S475" s="19"/>
      <c r="T475" s="19"/>
      <c r="U475" s="19"/>
      <c r="V475" s="19"/>
      <c r="W475" s="19"/>
      <c r="X475" s="20"/>
      <c r="Y475" s="19"/>
      <c r="Z475" s="19"/>
      <c r="AA475" s="20"/>
      <c r="AB475" s="19"/>
      <c r="AC475" s="19"/>
      <c r="AD475" s="19"/>
      <c r="AE475" s="19"/>
      <c r="AF475" s="19"/>
      <c r="AG475" s="19"/>
      <c r="AH475" s="19"/>
    </row>
    <row r="476">
      <c r="A476" s="19"/>
      <c r="B476" s="19"/>
      <c r="C476" s="19"/>
      <c r="D476" s="19"/>
      <c r="E476" s="19"/>
      <c r="F476" s="20"/>
      <c r="G476" s="19"/>
      <c r="H476" s="19"/>
      <c r="I476" s="19"/>
      <c r="J476" s="19"/>
      <c r="K476" s="19"/>
      <c r="L476" s="19"/>
      <c r="M476" s="20"/>
      <c r="N476" s="19"/>
      <c r="O476" s="19"/>
      <c r="P476" s="20"/>
      <c r="Q476" s="19"/>
      <c r="R476" s="19"/>
      <c r="S476" s="19"/>
      <c r="T476" s="19"/>
      <c r="U476" s="19"/>
      <c r="V476" s="19"/>
      <c r="W476" s="19"/>
      <c r="X476" s="20"/>
      <c r="Y476" s="19"/>
      <c r="Z476" s="19"/>
      <c r="AA476" s="20"/>
      <c r="AB476" s="19"/>
      <c r="AC476" s="19"/>
      <c r="AD476" s="19"/>
      <c r="AE476" s="19"/>
      <c r="AF476" s="19"/>
      <c r="AG476" s="19"/>
      <c r="AH476" s="19"/>
    </row>
    <row r="477">
      <c r="A477" s="19"/>
      <c r="B477" s="19"/>
      <c r="C477" s="19"/>
      <c r="D477" s="19"/>
      <c r="E477" s="19"/>
      <c r="F477" s="20"/>
      <c r="G477" s="19"/>
      <c r="H477" s="19"/>
      <c r="I477" s="19"/>
      <c r="J477" s="19"/>
      <c r="K477" s="19"/>
      <c r="L477" s="19"/>
      <c r="M477" s="20"/>
      <c r="N477" s="19"/>
      <c r="O477" s="19"/>
      <c r="P477" s="20"/>
      <c r="Q477" s="19"/>
      <c r="R477" s="19"/>
      <c r="S477" s="19"/>
      <c r="T477" s="19"/>
      <c r="U477" s="19"/>
      <c r="V477" s="19"/>
      <c r="W477" s="19"/>
      <c r="X477" s="20"/>
      <c r="Y477" s="19"/>
      <c r="Z477" s="19"/>
      <c r="AA477" s="20"/>
      <c r="AB477" s="19"/>
      <c r="AC477" s="19"/>
      <c r="AD477" s="19"/>
      <c r="AE477" s="19"/>
      <c r="AF477" s="19"/>
      <c r="AG477" s="19"/>
      <c r="AH477" s="19"/>
    </row>
    <row r="478">
      <c r="A478" s="19"/>
      <c r="B478" s="19"/>
      <c r="C478" s="19"/>
      <c r="D478" s="19"/>
      <c r="E478" s="19"/>
      <c r="F478" s="20"/>
      <c r="G478" s="19"/>
      <c r="H478" s="19"/>
      <c r="I478" s="19"/>
      <c r="J478" s="19"/>
      <c r="K478" s="19"/>
      <c r="L478" s="19"/>
      <c r="M478" s="20"/>
      <c r="N478" s="19"/>
      <c r="O478" s="19"/>
      <c r="P478" s="20"/>
      <c r="Q478" s="19"/>
      <c r="R478" s="19"/>
      <c r="S478" s="19"/>
      <c r="T478" s="19"/>
      <c r="U478" s="19"/>
      <c r="V478" s="19"/>
      <c r="W478" s="19"/>
      <c r="X478" s="20"/>
      <c r="Y478" s="19"/>
      <c r="Z478" s="19"/>
      <c r="AA478" s="20"/>
      <c r="AB478" s="19"/>
      <c r="AC478" s="19"/>
      <c r="AD478" s="19"/>
      <c r="AE478" s="19"/>
      <c r="AF478" s="19"/>
      <c r="AG478" s="19"/>
      <c r="AH478" s="19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19"/>
      <c r="M479" s="20"/>
      <c r="N479" s="19"/>
      <c r="O479" s="19"/>
      <c r="P479" s="20"/>
      <c r="Q479" s="19"/>
      <c r="R479" s="19"/>
      <c r="S479" s="19"/>
      <c r="T479" s="19"/>
      <c r="U479" s="19"/>
      <c r="V479" s="19"/>
      <c r="W479" s="19"/>
      <c r="X479" s="20"/>
      <c r="Y479" s="19"/>
      <c r="Z479" s="19"/>
      <c r="AA479" s="20"/>
      <c r="AB479" s="19"/>
      <c r="AC479" s="19"/>
      <c r="AD479" s="19"/>
      <c r="AE479" s="19"/>
      <c r="AF479" s="19"/>
      <c r="AG479" s="19"/>
      <c r="AH479" s="19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19"/>
      <c r="M480" s="20"/>
      <c r="N480" s="19"/>
      <c r="O480" s="19"/>
      <c r="P480" s="20"/>
      <c r="Q480" s="19"/>
      <c r="R480" s="19"/>
      <c r="S480" s="19"/>
      <c r="T480" s="19"/>
      <c r="U480" s="19"/>
      <c r="V480" s="19"/>
      <c r="W480" s="19"/>
      <c r="X480" s="20"/>
      <c r="Y480" s="19"/>
      <c r="Z480" s="19"/>
      <c r="AA480" s="20"/>
      <c r="AB480" s="19"/>
      <c r="AC480" s="19"/>
      <c r="AD480" s="19"/>
      <c r="AE480" s="19"/>
      <c r="AF480" s="19"/>
      <c r="AG480" s="19"/>
      <c r="AH480" s="19"/>
    </row>
    <row r="481">
      <c r="A481" s="19"/>
      <c r="B481" s="19"/>
      <c r="C481" s="19"/>
      <c r="D481" s="19"/>
      <c r="E481" s="19"/>
      <c r="F481" s="20"/>
      <c r="G481" s="19"/>
      <c r="H481" s="19"/>
      <c r="I481" s="19"/>
      <c r="J481" s="19"/>
      <c r="K481" s="19"/>
      <c r="L481" s="19"/>
      <c r="M481" s="20"/>
      <c r="N481" s="19"/>
      <c r="O481" s="19"/>
      <c r="P481" s="20"/>
      <c r="Q481" s="19"/>
      <c r="R481" s="19"/>
      <c r="S481" s="19"/>
      <c r="T481" s="19"/>
      <c r="U481" s="19"/>
      <c r="V481" s="19"/>
      <c r="W481" s="19"/>
      <c r="X481" s="20"/>
      <c r="Y481" s="19"/>
      <c r="Z481" s="19"/>
      <c r="AA481" s="20"/>
      <c r="AB481" s="19"/>
      <c r="AC481" s="19"/>
      <c r="AD481" s="19"/>
      <c r="AE481" s="19"/>
      <c r="AF481" s="19"/>
      <c r="AG481" s="19"/>
      <c r="AH481" s="19"/>
    </row>
    <row r="482">
      <c r="A482" s="19"/>
      <c r="B482" s="19"/>
      <c r="C482" s="19"/>
      <c r="D482" s="19"/>
      <c r="E482" s="19"/>
      <c r="F482" s="20"/>
      <c r="G482" s="19"/>
      <c r="H482" s="19"/>
      <c r="I482" s="19"/>
      <c r="J482" s="19"/>
      <c r="K482" s="19"/>
      <c r="L482" s="19"/>
      <c r="M482" s="20"/>
      <c r="N482" s="19"/>
      <c r="O482" s="19"/>
      <c r="P482" s="20"/>
      <c r="Q482" s="19"/>
      <c r="R482" s="19"/>
      <c r="S482" s="19"/>
      <c r="T482" s="19"/>
      <c r="U482" s="19"/>
      <c r="V482" s="19"/>
      <c r="W482" s="19"/>
      <c r="X482" s="20"/>
      <c r="Y482" s="19"/>
      <c r="Z482" s="19"/>
      <c r="AA482" s="20"/>
      <c r="AB482" s="19"/>
      <c r="AC482" s="19"/>
      <c r="AD482" s="19"/>
      <c r="AE482" s="19"/>
      <c r="AF482" s="19"/>
      <c r="AG482" s="19"/>
      <c r="AH482" s="19"/>
    </row>
    <row r="483">
      <c r="A483" s="19"/>
      <c r="B483" s="19"/>
      <c r="C483" s="19"/>
      <c r="D483" s="19"/>
      <c r="E483" s="19"/>
      <c r="F483" s="20"/>
      <c r="G483" s="19"/>
      <c r="H483" s="19"/>
      <c r="I483" s="19"/>
      <c r="J483" s="19"/>
      <c r="K483" s="19"/>
      <c r="L483" s="19"/>
      <c r="M483" s="20"/>
      <c r="N483" s="19"/>
      <c r="O483" s="19"/>
      <c r="P483" s="20"/>
      <c r="Q483" s="19"/>
      <c r="R483" s="19"/>
      <c r="S483" s="19"/>
      <c r="T483" s="19"/>
      <c r="U483" s="19"/>
      <c r="V483" s="19"/>
      <c r="W483" s="19"/>
      <c r="X483" s="20"/>
      <c r="Y483" s="19"/>
      <c r="Z483" s="19"/>
      <c r="AA483" s="20"/>
      <c r="AB483" s="19"/>
      <c r="AC483" s="19"/>
      <c r="AD483" s="19"/>
      <c r="AE483" s="19"/>
      <c r="AF483" s="19"/>
      <c r="AG483" s="19"/>
      <c r="AH483" s="19"/>
    </row>
    <row r="484">
      <c r="A484" s="19"/>
      <c r="B484" s="19"/>
      <c r="C484" s="19"/>
      <c r="D484" s="19"/>
      <c r="E484" s="19"/>
      <c r="F484" s="20"/>
      <c r="G484" s="19"/>
      <c r="H484" s="19"/>
      <c r="I484" s="19"/>
      <c r="J484" s="19"/>
      <c r="K484" s="19"/>
      <c r="L484" s="19"/>
      <c r="M484" s="20"/>
      <c r="N484" s="19"/>
      <c r="O484" s="19"/>
      <c r="P484" s="20"/>
      <c r="Q484" s="19"/>
      <c r="R484" s="19"/>
      <c r="S484" s="19"/>
      <c r="T484" s="19"/>
      <c r="U484" s="19"/>
      <c r="V484" s="19"/>
      <c r="W484" s="19"/>
      <c r="X484" s="20"/>
      <c r="Y484" s="19"/>
      <c r="Z484" s="19"/>
      <c r="AA484" s="20"/>
      <c r="AB484" s="19"/>
      <c r="AC484" s="19"/>
      <c r="AD484" s="19"/>
      <c r="AE484" s="19"/>
      <c r="AF484" s="19"/>
      <c r="AG484" s="19"/>
      <c r="AH484" s="19"/>
    </row>
    <row r="485">
      <c r="A485" s="19"/>
      <c r="B485" s="19"/>
      <c r="C485" s="19"/>
      <c r="D485" s="19"/>
      <c r="E485" s="19"/>
      <c r="F485" s="20"/>
      <c r="G485" s="19"/>
      <c r="H485" s="19"/>
      <c r="I485" s="19"/>
      <c r="J485" s="19"/>
      <c r="K485" s="19"/>
      <c r="L485" s="19"/>
      <c r="M485" s="20"/>
      <c r="N485" s="19"/>
      <c r="O485" s="19"/>
      <c r="P485" s="20"/>
      <c r="Q485" s="19"/>
      <c r="R485" s="19"/>
      <c r="S485" s="19"/>
      <c r="T485" s="19"/>
      <c r="U485" s="19"/>
      <c r="V485" s="19"/>
      <c r="W485" s="19"/>
      <c r="X485" s="20"/>
      <c r="Y485" s="19"/>
      <c r="Z485" s="19"/>
      <c r="AA485" s="20"/>
      <c r="AB485" s="19"/>
      <c r="AC485" s="19"/>
      <c r="AD485" s="19"/>
      <c r="AE485" s="19"/>
      <c r="AF485" s="19"/>
      <c r="AG485" s="19"/>
      <c r="AH485" s="19"/>
    </row>
    <row r="486">
      <c r="A486" s="19"/>
      <c r="B486" s="19"/>
      <c r="C486" s="19"/>
      <c r="D486" s="19"/>
      <c r="E486" s="19"/>
      <c r="F486" s="20"/>
      <c r="G486" s="19"/>
      <c r="H486" s="19"/>
      <c r="I486" s="19"/>
      <c r="J486" s="19"/>
      <c r="K486" s="19"/>
      <c r="L486" s="19"/>
      <c r="M486" s="20"/>
      <c r="N486" s="19"/>
      <c r="O486" s="19"/>
      <c r="P486" s="20"/>
      <c r="Q486" s="19"/>
      <c r="R486" s="19"/>
      <c r="S486" s="19"/>
      <c r="T486" s="19"/>
      <c r="U486" s="19"/>
      <c r="V486" s="19"/>
      <c r="W486" s="19"/>
      <c r="X486" s="20"/>
      <c r="Y486" s="19"/>
      <c r="Z486" s="19"/>
      <c r="AA486" s="20"/>
      <c r="AB486" s="19"/>
      <c r="AC486" s="19"/>
      <c r="AD486" s="19"/>
      <c r="AE486" s="19"/>
      <c r="AF486" s="19"/>
      <c r="AG486" s="19"/>
      <c r="AH486" s="19"/>
    </row>
    <row r="487">
      <c r="A487" s="19"/>
      <c r="B487" s="19"/>
      <c r="C487" s="19"/>
      <c r="D487" s="19"/>
      <c r="E487" s="19"/>
      <c r="F487" s="20"/>
      <c r="G487" s="19"/>
      <c r="H487" s="19"/>
      <c r="I487" s="19"/>
      <c r="J487" s="19"/>
      <c r="K487" s="19"/>
      <c r="L487" s="19"/>
      <c r="M487" s="20"/>
      <c r="N487" s="19"/>
      <c r="O487" s="19"/>
      <c r="P487" s="20"/>
      <c r="Q487" s="19"/>
      <c r="R487" s="19"/>
      <c r="S487" s="19"/>
      <c r="T487" s="19"/>
      <c r="U487" s="19"/>
      <c r="V487" s="19"/>
      <c r="W487" s="19"/>
      <c r="X487" s="20"/>
      <c r="Y487" s="19"/>
      <c r="Z487" s="19"/>
      <c r="AA487" s="20"/>
      <c r="AB487" s="19"/>
      <c r="AC487" s="19"/>
      <c r="AD487" s="19"/>
      <c r="AE487" s="19"/>
      <c r="AF487" s="19"/>
      <c r="AG487" s="19"/>
      <c r="AH487" s="19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19"/>
      <c r="M488" s="20"/>
      <c r="N488" s="19"/>
      <c r="O488" s="19"/>
      <c r="P488" s="20"/>
      <c r="Q488" s="19"/>
      <c r="R488" s="19"/>
      <c r="S488" s="19"/>
      <c r="T488" s="19"/>
      <c r="U488" s="19"/>
      <c r="V488" s="19"/>
      <c r="W488" s="19"/>
      <c r="X488" s="20"/>
      <c r="Y488" s="19"/>
      <c r="Z488" s="19"/>
      <c r="AA488" s="20"/>
      <c r="AB488" s="19"/>
      <c r="AC488" s="19"/>
      <c r="AD488" s="19"/>
      <c r="AE488" s="19"/>
      <c r="AF488" s="19"/>
      <c r="AG488" s="19"/>
      <c r="AH488" s="19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19"/>
      <c r="M489" s="20"/>
      <c r="N489" s="19"/>
      <c r="O489" s="19"/>
      <c r="P489" s="20"/>
      <c r="Q489" s="19"/>
      <c r="R489" s="19"/>
      <c r="S489" s="19"/>
      <c r="T489" s="19"/>
      <c r="U489" s="19"/>
      <c r="V489" s="19"/>
      <c r="W489" s="19"/>
      <c r="X489" s="20"/>
      <c r="Y489" s="19"/>
      <c r="Z489" s="19"/>
      <c r="AA489" s="20"/>
      <c r="AB489" s="19"/>
      <c r="AC489" s="19"/>
      <c r="AD489" s="19"/>
      <c r="AE489" s="19"/>
      <c r="AF489" s="19"/>
      <c r="AG489" s="19"/>
      <c r="AH489" s="19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19"/>
      <c r="M490" s="20"/>
      <c r="N490" s="19"/>
      <c r="O490" s="19"/>
      <c r="P490" s="20"/>
      <c r="Q490" s="19"/>
      <c r="R490" s="19"/>
      <c r="S490" s="19"/>
      <c r="T490" s="19"/>
      <c r="U490" s="19"/>
      <c r="V490" s="19"/>
      <c r="W490" s="19"/>
      <c r="X490" s="20"/>
      <c r="Y490" s="19"/>
      <c r="Z490" s="19"/>
      <c r="AA490" s="20"/>
      <c r="AB490" s="19"/>
      <c r="AC490" s="19"/>
      <c r="AD490" s="19"/>
      <c r="AE490" s="19"/>
      <c r="AF490" s="19"/>
      <c r="AG490" s="19"/>
      <c r="AH490" s="19"/>
    </row>
    <row r="491">
      <c r="A491" s="19"/>
      <c r="B491" s="19"/>
      <c r="C491" s="19"/>
      <c r="D491" s="19"/>
      <c r="E491" s="19"/>
      <c r="F491" s="20"/>
      <c r="G491" s="19"/>
      <c r="H491" s="19"/>
      <c r="I491" s="19"/>
      <c r="J491" s="19"/>
      <c r="K491" s="19"/>
      <c r="L491" s="19"/>
      <c r="M491" s="20"/>
      <c r="N491" s="19"/>
      <c r="O491" s="19"/>
      <c r="P491" s="20"/>
      <c r="Q491" s="19"/>
      <c r="R491" s="19"/>
      <c r="S491" s="19"/>
      <c r="T491" s="19"/>
      <c r="U491" s="19"/>
      <c r="V491" s="19"/>
      <c r="W491" s="19"/>
      <c r="X491" s="20"/>
      <c r="Y491" s="19"/>
      <c r="Z491" s="19"/>
      <c r="AA491" s="20"/>
      <c r="AB491" s="19"/>
      <c r="AC491" s="19"/>
      <c r="AD491" s="19"/>
      <c r="AE491" s="19"/>
      <c r="AF491" s="19"/>
      <c r="AG491" s="19"/>
      <c r="AH491" s="19"/>
    </row>
    <row r="492">
      <c r="A492" s="19"/>
      <c r="B492" s="19"/>
      <c r="C492" s="19"/>
      <c r="D492" s="19"/>
      <c r="E492" s="19"/>
      <c r="F492" s="20"/>
      <c r="G492" s="19"/>
      <c r="H492" s="19"/>
      <c r="I492" s="19"/>
      <c r="J492" s="19"/>
      <c r="K492" s="19"/>
      <c r="L492" s="19"/>
      <c r="M492" s="20"/>
      <c r="N492" s="19"/>
      <c r="O492" s="19"/>
      <c r="P492" s="20"/>
      <c r="Q492" s="19"/>
      <c r="R492" s="19"/>
      <c r="S492" s="19"/>
      <c r="T492" s="19"/>
      <c r="U492" s="19"/>
      <c r="V492" s="19"/>
      <c r="W492" s="19"/>
      <c r="X492" s="20"/>
      <c r="Y492" s="19"/>
      <c r="Z492" s="19"/>
      <c r="AA492" s="20"/>
      <c r="AB492" s="19"/>
      <c r="AC492" s="19"/>
      <c r="AD492" s="19"/>
      <c r="AE492" s="19"/>
      <c r="AF492" s="19"/>
      <c r="AG492" s="19"/>
      <c r="AH492" s="19"/>
    </row>
    <row r="493">
      <c r="A493" s="19"/>
      <c r="B493" s="19"/>
      <c r="C493" s="19"/>
      <c r="D493" s="19"/>
      <c r="E493" s="19"/>
      <c r="F493" s="20"/>
      <c r="G493" s="19"/>
      <c r="H493" s="19"/>
      <c r="I493" s="19"/>
      <c r="J493" s="19"/>
      <c r="K493" s="19"/>
      <c r="L493" s="19"/>
      <c r="M493" s="20"/>
      <c r="N493" s="19"/>
      <c r="O493" s="19"/>
      <c r="P493" s="20"/>
      <c r="Q493" s="19"/>
      <c r="R493" s="19"/>
      <c r="S493" s="19"/>
      <c r="T493" s="19"/>
      <c r="U493" s="19"/>
      <c r="V493" s="19"/>
      <c r="W493" s="19"/>
      <c r="X493" s="20"/>
      <c r="Y493" s="19"/>
      <c r="Z493" s="19"/>
      <c r="AA493" s="20"/>
      <c r="AB493" s="19"/>
      <c r="AC493" s="19"/>
      <c r="AD493" s="19"/>
      <c r="AE493" s="19"/>
      <c r="AF493" s="19"/>
      <c r="AG493" s="19"/>
      <c r="AH493" s="19"/>
    </row>
    <row r="494">
      <c r="A494" s="19"/>
      <c r="B494" s="19"/>
      <c r="C494" s="19"/>
      <c r="D494" s="19"/>
      <c r="E494" s="19"/>
      <c r="F494" s="20"/>
      <c r="G494" s="19"/>
      <c r="H494" s="19"/>
      <c r="I494" s="19"/>
      <c r="J494" s="19"/>
      <c r="K494" s="19"/>
      <c r="L494" s="19"/>
      <c r="M494" s="20"/>
      <c r="N494" s="19"/>
      <c r="O494" s="19"/>
      <c r="P494" s="20"/>
      <c r="Q494" s="19"/>
      <c r="R494" s="19"/>
      <c r="S494" s="19"/>
      <c r="T494" s="19"/>
      <c r="U494" s="19"/>
      <c r="V494" s="19"/>
      <c r="W494" s="19"/>
      <c r="X494" s="20"/>
      <c r="Y494" s="19"/>
      <c r="Z494" s="19"/>
      <c r="AA494" s="20"/>
      <c r="AB494" s="19"/>
      <c r="AC494" s="19"/>
      <c r="AD494" s="19"/>
      <c r="AE494" s="19"/>
      <c r="AF494" s="19"/>
      <c r="AG494" s="19"/>
      <c r="AH494" s="19"/>
    </row>
    <row r="495">
      <c r="A495" s="19"/>
      <c r="B495" s="19"/>
      <c r="C495" s="19"/>
      <c r="D495" s="19"/>
      <c r="E495" s="19"/>
      <c r="F495" s="20"/>
      <c r="G495" s="19"/>
      <c r="H495" s="19"/>
      <c r="I495" s="19"/>
      <c r="J495" s="19"/>
      <c r="K495" s="19"/>
      <c r="L495" s="19"/>
      <c r="M495" s="20"/>
      <c r="N495" s="19"/>
      <c r="O495" s="19"/>
      <c r="P495" s="20"/>
      <c r="Q495" s="19"/>
      <c r="R495" s="19"/>
      <c r="S495" s="19"/>
      <c r="T495" s="19"/>
      <c r="U495" s="19"/>
      <c r="V495" s="19"/>
      <c r="W495" s="19"/>
      <c r="X495" s="20"/>
      <c r="Y495" s="19"/>
      <c r="Z495" s="19"/>
      <c r="AA495" s="20"/>
      <c r="AB495" s="19"/>
      <c r="AC495" s="19"/>
      <c r="AD495" s="19"/>
      <c r="AE495" s="19"/>
      <c r="AF495" s="19"/>
      <c r="AG495" s="19"/>
      <c r="AH495" s="19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19"/>
      <c r="M496" s="20"/>
      <c r="N496" s="19"/>
      <c r="O496" s="19"/>
      <c r="P496" s="20"/>
      <c r="Q496" s="19"/>
      <c r="R496" s="19"/>
      <c r="S496" s="19"/>
      <c r="T496" s="19"/>
      <c r="U496" s="19"/>
      <c r="V496" s="19"/>
      <c r="W496" s="19"/>
      <c r="X496" s="20"/>
      <c r="Y496" s="19"/>
      <c r="Z496" s="19"/>
      <c r="AA496" s="20"/>
      <c r="AB496" s="19"/>
      <c r="AC496" s="19"/>
      <c r="AD496" s="19"/>
      <c r="AE496" s="19"/>
      <c r="AF496" s="19"/>
      <c r="AG496" s="19"/>
      <c r="AH496" s="19"/>
    </row>
    <row r="497">
      <c r="A497" s="19"/>
      <c r="B497" s="19"/>
      <c r="C497" s="19"/>
      <c r="D497" s="19"/>
      <c r="E497" s="19"/>
      <c r="F497" s="20"/>
      <c r="G497" s="19"/>
      <c r="H497" s="19"/>
      <c r="I497" s="19"/>
      <c r="J497" s="19"/>
      <c r="K497" s="19"/>
      <c r="L497" s="19"/>
      <c r="M497" s="20"/>
      <c r="N497" s="19"/>
      <c r="O497" s="19"/>
      <c r="P497" s="20"/>
      <c r="Q497" s="19"/>
      <c r="R497" s="19"/>
      <c r="S497" s="19"/>
      <c r="T497" s="19"/>
      <c r="U497" s="19"/>
      <c r="V497" s="19"/>
      <c r="W497" s="19"/>
      <c r="X497" s="20"/>
      <c r="Y497" s="19"/>
      <c r="Z497" s="19"/>
      <c r="AA497" s="20"/>
      <c r="AB497" s="19"/>
      <c r="AC497" s="19"/>
      <c r="AD497" s="19"/>
      <c r="AE497" s="19"/>
      <c r="AF497" s="19"/>
      <c r="AG497" s="19"/>
      <c r="AH497" s="19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19"/>
      <c r="M498" s="20"/>
      <c r="N498" s="19"/>
      <c r="O498" s="19"/>
      <c r="P498" s="20"/>
      <c r="Q498" s="19"/>
      <c r="R498" s="19"/>
      <c r="S498" s="19"/>
      <c r="T498" s="19"/>
      <c r="U498" s="19"/>
      <c r="V498" s="19"/>
      <c r="W498" s="19"/>
      <c r="X498" s="20"/>
      <c r="Y498" s="19"/>
      <c r="Z498" s="19"/>
      <c r="AA498" s="20"/>
      <c r="AB498" s="19"/>
      <c r="AC498" s="19"/>
      <c r="AD498" s="19"/>
      <c r="AE498" s="19"/>
      <c r="AF498" s="19"/>
      <c r="AG498" s="19"/>
      <c r="AH498" s="19"/>
    </row>
    <row r="499">
      <c r="A499" s="19"/>
      <c r="B499" s="19"/>
      <c r="C499" s="19"/>
      <c r="D499" s="19"/>
      <c r="E499" s="19"/>
      <c r="F499" s="20"/>
      <c r="G499" s="19"/>
      <c r="H499" s="19"/>
      <c r="I499" s="19"/>
      <c r="J499" s="19"/>
      <c r="K499" s="19"/>
      <c r="L499" s="19"/>
      <c r="M499" s="20"/>
      <c r="N499" s="19"/>
      <c r="O499" s="19"/>
      <c r="P499" s="20"/>
      <c r="Q499" s="19"/>
      <c r="R499" s="19"/>
      <c r="S499" s="19"/>
      <c r="T499" s="19"/>
      <c r="U499" s="19"/>
      <c r="V499" s="19"/>
      <c r="W499" s="19"/>
      <c r="X499" s="20"/>
      <c r="Y499" s="19"/>
      <c r="Z499" s="19"/>
      <c r="AA499" s="20"/>
      <c r="AB499" s="19"/>
      <c r="AC499" s="19"/>
      <c r="AD499" s="19"/>
      <c r="AE499" s="19"/>
      <c r="AF499" s="19"/>
      <c r="AG499" s="19"/>
      <c r="AH499" s="19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19"/>
      <c r="M500" s="20"/>
      <c r="N500" s="19"/>
      <c r="O500" s="19"/>
      <c r="P500" s="20"/>
      <c r="Q500" s="19"/>
      <c r="R500" s="19"/>
      <c r="S500" s="19"/>
      <c r="T500" s="19"/>
      <c r="U500" s="19"/>
      <c r="V500" s="19"/>
      <c r="W500" s="19"/>
      <c r="X500" s="20"/>
      <c r="Y500" s="19"/>
      <c r="Z500" s="19"/>
      <c r="AA500" s="20"/>
      <c r="AB500" s="19"/>
      <c r="AC500" s="19"/>
      <c r="AD500" s="19"/>
      <c r="AE500" s="19"/>
      <c r="AF500" s="19"/>
      <c r="AG500" s="19"/>
      <c r="AH500" s="19"/>
    </row>
    <row r="501">
      <c r="A501" s="19"/>
      <c r="B501" s="19"/>
      <c r="C501" s="19"/>
      <c r="D501" s="19"/>
      <c r="E501" s="19"/>
      <c r="F501" s="20"/>
      <c r="G501" s="19"/>
      <c r="H501" s="19"/>
      <c r="I501" s="19"/>
      <c r="J501" s="19"/>
      <c r="K501" s="19"/>
      <c r="L501" s="19"/>
      <c r="M501" s="20"/>
      <c r="N501" s="19"/>
      <c r="O501" s="19"/>
      <c r="P501" s="20"/>
      <c r="Q501" s="19"/>
      <c r="R501" s="19"/>
      <c r="S501" s="19"/>
      <c r="T501" s="19"/>
      <c r="U501" s="19"/>
      <c r="V501" s="19"/>
      <c r="W501" s="19"/>
      <c r="X501" s="20"/>
      <c r="Y501" s="19"/>
      <c r="Z501" s="19"/>
      <c r="AA501" s="20"/>
      <c r="AB501" s="19"/>
      <c r="AC501" s="19"/>
      <c r="AD501" s="19"/>
      <c r="AE501" s="19"/>
      <c r="AF501" s="19"/>
      <c r="AG501" s="19"/>
      <c r="AH501" s="19"/>
    </row>
    <row r="502">
      <c r="A502" s="19"/>
      <c r="B502" s="19"/>
      <c r="C502" s="19"/>
      <c r="D502" s="19"/>
      <c r="E502" s="19"/>
      <c r="F502" s="20"/>
      <c r="G502" s="19"/>
      <c r="H502" s="19"/>
      <c r="I502" s="19"/>
      <c r="J502" s="19"/>
      <c r="K502" s="19"/>
      <c r="L502" s="19"/>
      <c r="M502" s="20"/>
      <c r="N502" s="19"/>
      <c r="O502" s="19"/>
      <c r="P502" s="20"/>
      <c r="Q502" s="19"/>
      <c r="R502" s="19"/>
      <c r="S502" s="19"/>
      <c r="T502" s="19"/>
      <c r="U502" s="19"/>
      <c r="V502" s="19"/>
      <c r="W502" s="19"/>
      <c r="X502" s="20"/>
      <c r="Y502" s="19"/>
      <c r="Z502" s="19"/>
      <c r="AA502" s="20"/>
      <c r="AB502" s="19"/>
      <c r="AC502" s="19"/>
      <c r="AD502" s="19"/>
      <c r="AE502" s="19"/>
      <c r="AF502" s="19"/>
      <c r="AG502" s="19"/>
      <c r="AH502" s="19"/>
    </row>
    <row r="503">
      <c r="A503" s="19"/>
      <c r="B503" s="19"/>
      <c r="C503" s="19"/>
      <c r="D503" s="19"/>
      <c r="E503" s="19"/>
      <c r="F503" s="20"/>
      <c r="G503" s="19"/>
      <c r="H503" s="19"/>
      <c r="I503" s="19"/>
      <c r="J503" s="19"/>
      <c r="K503" s="19"/>
      <c r="L503" s="19"/>
      <c r="M503" s="20"/>
      <c r="N503" s="19"/>
      <c r="O503" s="19"/>
      <c r="P503" s="20"/>
      <c r="Q503" s="19"/>
      <c r="R503" s="19"/>
      <c r="S503" s="19"/>
      <c r="T503" s="19"/>
      <c r="U503" s="19"/>
      <c r="V503" s="19"/>
      <c r="W503" s="19"/>
      <c r="X503" s="20"/>
      <c r="Y503" s="19"/>
      <c r="Z503" s="19"/>
      <c r="AA503" s="20"/>
      <c r="AB503" s="19"/>
      <c r="AC503" s="19"/>
      <c r="AD503" s="19"/>
      <c r="AE503" s="19"/>
      <c r="AF503" s="19"/>
      <c r="AG503" s="19"/>
      <c r="AH503" s="19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19"/>
      <c r="M504" s="20"/>
      <c r="N504" s="19"/>
      <c r="O504" s="19"/>
      <c r="P504" s="20"/>
      <c r="Q504" s="19"/>
      <c r="R504" s="19"/>
      <c r="S504" s="19"/>
      <c r="T504" s="19"/>
      <c r="U504" s="19"/>
      <c r="V504" s="19"/>
      <c r="W504" s="19"/>
      <c r="X504" s="20"/>
      <c r="Y504" s="19"/>
      <c r="Z504" s="19"/>
      <c r="AA504" s="20"/>
      <c r="AB504" s="19"/>
      <c r="AC504" s="19"/>
      <c r="AD504" s="19"/>
      <c r="AE504" s="19"/>
      <c r="AF504" s="19"/>
      <c r="AG504" s="19"/>
      <c r="AH504" s="19"/>
    </row>
    <row r="505">
      <c r="A505" s="19"/>
      <c r="B505" s="19"/>
      <c r="C505" s="19"/>
      <c r="D505" s="19"/>
      <c r="E505" s="19"/>
      <c r="F505" s="20"/>
      <c r="G505" s="19"/>
      <c r="H505" s="19"/>
      <c r="I505" s="19"/>
      <c r="J505" s="19"/>
      <c r="K505" s="19"/>
      <c r="L505" s="19"/>
      <c r="M505" s="20"/>
      <c r="N505" s="19"/>
      <c r="O505" s="19"/>
      <c r="P505" s="20"/>
      <c r="Q505" s="19"/>
      <c r="R505" s="19"/>
      <c r="S505" s="19"/>
      <c r="T505" s="19"/>
      <c r="U505" s="19"/>
      <c r="V505" s="19"/>
      <c r="W505" s="19"/>
      <c r="X505" s="20"/>
      <c r="Y505" s="19"/>
      <c r="Z505" s="19"/>
      <c r="AA505" s="20"/>
      <c r="AB505" s="19"/>
      <c r="AC505" s="19"/>
      <c r="AD505" s="19"/>
      <c r="AE505" s="19"/>
      <c r="AF505" s="19"/>
      <c r="AG505" s="19"/>
      <c r="AH505" s="19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19"/>
      <c r="M506" s="20"/>
      <c r="N506" s="19"/>
      <c r="O506" s="19"/>
      <c r="P506" s="20"/>
      <c r="Q506" s="19"/>
      <c r="R506" s="19"/>
      <c r="S506" s="19"/>
      <c r="T506" s="19"/>
      <c r="U506" s="19"/>
      <c r="V506" s="19"/>
      <c r="W506" s="19"/>
      <c r="X506" s="20"/>
      <c r="Y506" s="19"/>
      <c r="Z506" s="19"/>
      <c r="AA506" s="20"/>
      <c r="AB506" s="19"/>
      <c r="AC506" s="19"/>
      <c r="AD506" s="19"/>
      <c r="AE506" s="19"/>
      <c r="AF506" s="19"/>
      <c r="AG506" s="19"/>
      <c r="AH506" s="19"/>
    </row>
    <row r="507">
      <c r="A507" s="19"/>
      <c r="B507" s="19"/>
      <c r="C507" s="19"/>
      <c r="D507" s="19"/>
      <c r="E507" s="19"/>
      <c r="F507" s="20"/>
      <c r="G507" s="19"/>
      <c r="H507" s="19"/>
      <c r="I507" s="19"/>
      <c r="J507" s="19"/>
      <c r="K507" s="19"/>
      <c r="L507" s="19"/>
      <c r="M507" s="20"/>
      <c r="N507" s="19"/>
      <c r="O507" s="19"/>
      <c r="P507" s="20"/>
      <c r="Q507" s="19"/>
      <c r="R507" s="19"/>
      <c r="S507" s="19"/>
      <c r="T507" s="19"/>
      <c r="U507" s="19"/>
      <c r="V507" s="19"/>
      <c r="W507" s="19"/>
      <c r="X507" s="20"/>
      <c r="Y507" s="19"/>
      <c r="Z507" s="19"/>
      <c r="AA507" s="20"/>
      <c r="AB507" s="19"/>
      <c r="AC507" s="19"/>
      <c r="AD507" s="19"/>
      <c r="AE507" s="19"/>
      <c r="AF507" s="19"/>
      <c r="AG507" s="19"/>
      <c r="AH507" s="19"/>
    </row>
    <row r="508">
      <c r="A508" s="19"/>
      <c r="B508" s="19"/>
      <c r="C508" s="19"/>
      <c r="D508" s="19"/>
      <c r="E508" s="19"/>
      <c r="F508" s="20"/>
      <c r="G508" s="19"/>
      <c r="H508" s="19"/>
      <c r="I508" s="19"/>
      <c r="J508" s="19"/>
      <c r="K508" s="19"/>
      <c r="L508" s="19"/>
      <c r="M508" s="20"/>
      <c r="N508" s="19"/>
      <c r="O508" s="19"/>
      <c r="P508" s="20"/>
      <c r="Q508" s="19"/>
      <c r="R508" s="19"/>
      <c r="S508" s="19"/>
      <c r="T508" s="19"/>
      <c r="U508" s="19"/>
      <c r="V508" s="19"/>
      <c r="W508" s="19"/>
      <c r="X508" s="20"/>
      <c r="Y508" s="19"/>
      <c r="Z508" s="19"/>
      <c r="AA508" s="20"/>
      <c r="AB508" s="19"/>
      <c r="AC508" s="19"/>
      <c r="AD508" s="19"/>
      <c r="AE508" s="19"/>
      <c r="AF508" s="19"/>
      <c r="AG508" s="19"/>
      <c r="AH508" s="19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19"/>
      <c r="M509" s="20"/>
      <c r="N509" s="19"/>
      <c r="O509" s="19"/>
      <c r="P509" s="20"/>
      <c r="Q509" s="19"/>
      <c r="R509" s="19"/>
      <c r="S509" s="19"/>
      <c r="T509" s="19"/>
      <c r="U509" s="19"/>
      <c r="V509" s="19"/>
      <c r="W509" s="19"/>
      <c r="X509" s="20"/>
      <c r="Y509" s="19"/>
      <c r="Z509" s="19"/>
      <c r="AA509" s="20"/>
      <c r="AB509" s="19"/>
      <c r="AC509" s="19"/>
      <c r="AD509" s="19"/>
      <c r="AE509" s="19"/>
      <c r="AF509" s="19"/>
      <c r="AG509" s="19"/>
      <c r="AH509" s="19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19"/>
      <c r="M510" s="20"/>
      <c r="N510" s="19"/>
      <c r="O510" s="19"/>
      <c r="P510" s="20"/>
      <c r="Q510" s="19"/>
      <c r="R510" s="19"/>
      <c r="S510" s="19"/>
      <c r="T510" s="19"/>
      <c r="U510" s="19"/>
      <c r="V510" s="19"/>
      <c r="W510" s="19"/>
      <c r="X510" s="20"/>
      <c r="Y510" s="19"/>
      <c r="Z510" s="19"/>
      <c r="AA510" s="20"/>
      <c r="AB510" s="19"/>
      <c r="AC510" s="19"/>
      <c r="AD510" s="19"/>
      <c r="AE510" s="19"/>
      <c r="AF510" s="19"/>
      <c r="AG510" s="19"/>
      <c r="AH510" s="19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19"/>
      <c r="M511" s="20"/>
      <c r="N511" s="19"/>
      <c r="O511" s="19"/>
      <c r="P511" s="20"/>
      <c r="Q511" s="19"/>
      <c r="R511" s="19"/>
      <c r="S511" s="19"/>
      <c r="T511" s="19"/>
      <c r="U511" s="19"/>
      <c r="V511" s="19"/>
      <c r="W511" s="19"/>
      <c r="X511" s="20"/>
      <c r="Y511" s="19"/>
      <c r="Z511" s="19"/>
      <c r="AA511" s="20"/>
      <c r="AB511" s="19"/>
      <c r="AC511" s="19"/>
      <c r="AD511" s="19"/>
      <c r="AE511" s="19"/>
      <c r="AF511" s="19"/>
      <c r="AG511" s="19"/>
      <c r="AH511" s="19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19"/>
      <c r="M512" s="20"/>
      <c r="N512" s="19"/>
      <c r="O512" s="19"/>
      <c r="P512" s="20"/>
      <c r="Q512" s="19"/>
      <c r="R512" s="19"/>
      <c r="S512" s="19"/>
      <c r="T512" s="19"/>
      <c r="U512" s="19"/>
      <c r="V512" s="19"/>
      <c r="W512" s="19"/>
      <c r="X512" s="20"/>
      <c r="Y512" s="19"/>
      <c r="Z512" s="19"/>
      <c r="AA512" s="20"/>
      <c r="AB512" s="19"/>
      <c r="AC512" s="19"/>
      <c r="AD512" s="19"/>
      <c r="AE512" s="19"/>
      <c r="AF512" s="19"/>
      <c r="AG512" s="19"/>
      <c r="AH512" s="19"/>
    </row>
    <row r="513">
      <c r="A513" s="19"/>
      <c r="B513" s="19"/>
      <c r="C513" s="19"/>
      <c r="D513" s="19"/>
      <c r="E513" s="19"/>
      <c r="F513" s="20"/>
      <c r="G513" s="19"/>
      <c r="H513" s="19"/>
      <c r="I513" s="19"/>
      <c r="J513" s="19"/>
      <c r="K513" s="19"/>
      <c r="L513" s="19"/>
      <c r="M513" s="20"/>
      <c r="N513" s="19"/>
      <c r="O513" s="19"/>
      <c r="P513" s="20"/>
      <c r="Q513" s="19"/>
      <c r="R513" s="19"/>
      <c r="S513" s="19"/>
      <c r="T513" s="19"/>
      <c r="U513" s="19"/>
      <c r="V513" s="19"/>
      <c r="W513" s="19"/>
      <c r="X513" s="20"/>
      <c r="Y513" s="19"/>
      <c r="Z513" s="19"/>
      <c r="AA513" s="20"/>
      <c r="AB513" s="19"/>
      <c r="AC513" s="19"/>
      <c r="AD513" s="19"/>
      <c r="AE513" s="19"/>
      <c r="AF513" s="19"/>
      <c r="AG513" s="19"/>
      <c r="AH513" s="19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19"/>
      <c r="M514" s="20"/>
      <c r="N514" s="19"/>
      <c r="O514" s="19"/>
      <c r="P514" s="20"/>
      <c r="Q514" s="19"/>
      <c r="R514" s="19"/>
      <c r="S514" s="19"/>
      <c r="T514" s="19"/>
      <c r="U514" s="19"/>
      <c r="V514" s="19"/>
      <c r="W514" s="19"/>
      <c r="X514" s="20"/>
      <c r="Y514" s="19"/>
      <c r="Z514" s="19"/>
      <c r="AA514" s="20"/>
      <c r="AB514" s="19"/>
      <c r="AC514" s="19"/>
      <c r="AD514" s="19"/>
      <c r="AE514" s="19"/>
      <c r="AF514" s="19"/>
      <c r="AG514" s="19"/>
      <c r="AH514" s="19"/>
    </row>
    <row r="515">
      <c r="A515" s="19"/>
      <c r="B515" s="19"/>
      <c r="C515" s="19"/>
      <c r="D515" s="19"/>
      <c r="E515" s="19"/>
      <c r="F515" s="20"/>
      <c r="G515" s="19"/>
      <c r="H515" s="19"/>
      <c r="I515" s="19"/>
      <c r="J515" s="19"/>
      <c r="K515" s="19"/>
      <c r="L515" s="19"/>
      <c r="M515" s="20"/>
      <c r="N515" s="19"/>
      <c r="O515" s="19"/>
      <c r="P515" s="20"/>
      <c r="Q515" s="19"/>
      <c r="R515" s="19"/>
      <c r="S515" s="19"/>
      <c r="T515" s="19"/>
      <c r="U515" s="19"/>
      <c r="V515" s="19"/>
      <c r="W515" s="19"/>
      <c r="X515" s="20"/>
      <c r="Y515" s="19"/>
      <c r="Z515" s="19"/>
      <c r="AA515" s="20"/>
      <c r="AB515" s="19"/>
      <c r="AC515" s="19"/>
      <c r="AD515" s="19"/>
      <c r="AE515" s="19"/>
      <c r="AF515" s="19"/>
      <c r="AG515" s="19"/>
      <c r="AH515" s="19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19"/>
      <c r="M516" s="20"/>
      <c r="N516" s="19"/>
      <c r="O516" s="19"/>
      <c r="P516" s="20"/>
      <c r="Q516" s="19"/>
      <c r="R516" s="19"/>
      <c r="S516" s="19"/>
      <c r="T516" s="19"/>
      <c r="U516" s="19"/>
      <c r="V516" s="19"/>
      <c r="W516" s="19"/>
      <c r="X516" s="20"/>
      <c r="Y516" s="19"/>
      <c r="Z516" s="19"/>
      <c r="AA516" s="20"/>
      <c r="AB516" s="19"/>
      <c r="AC516" s="19"/>
      <c r="AD516" s="19"/>
      <c r="AE516" s="19"/>
      <c r="AF516" s="19"/>
      <c r="AG516" s="19"/>
      <c r="AH516" s="19"/>
    </row>
    <row r="517">
      <c r="A517" s="19"/>
      <c r="B517" s="19"/>
      <c r="C517" s="19"/>
      <c r="D517" s="19"/>
      <c r="E517" s="19"/>
      <c r="F517" s="20"/>
      <c r="G517" s="19"/>
      <c r="H517" s="19"/>
      <c r="I517" s="19"/>
      <c r="J517" s="19"/>
      <c r="K517" s="19"/>
      <c r="L517" s="19"/>
      <c r="M517" s="20"/>
      <c r="N517" s="19"/>
      <c r="O517" s="19"/>
      <c r="P517" s="20"/>
      <c r="Q517" s="19"/>
      <c r="R517" s="19"/>
      <c r="S517" s="19"/>
      <c r="T517" s="19"/>
      <c r="U517" s="19"/>
      <c r="V517" s="19"/>
      <c r="W517" s="19"/>
      <c r="X517" s="20"/>
      <c r="Y517" s="19"/>
      <c r="Z517" s="19"/>
      <c r="AA517" s="20"/>
      <c r="AB517" s="19"/>
      <c r="AC517" s="19"/>
      <c r="AD517" s="19"/>
      <c r="AE517" s="19"/>
      <c r="AF517" s="19"/>
      <c r="AG517" s="19"/>
      <c r="AH517" s="19"/>
    </row>
    <row r="518">
      <c r="A518" s="19"/>
      <c r="B518" s="19"/>
      <c r="C518" s="19"/>
      <c r="D518" s="19"/>
      <c r="E518" s="19"/>
      <c r="F518" s="20"/>
      <c r="G518" s="19"/>
      <c r="H518" s="19"/>
      <c r="I518" s="19"/>
      <c r="J518" s="19"/>
      <c r="K518" s="19"/>
      <c r="L518" s="19"/>
      <c r="M518" s="20"/>
      <c r="N518" s="19"/>
      <c r="O518" s="19"/>
      <c r="P518" s="20"/>
      <c r="Q518" s="19"/>
      <c r="R518" s="19"/>
      <c r="S518" s="19"/>
      <c r="T518" s="19"/>
      <c r="U518" s="19"/>
      <c r="V518" s="19"/>
      <c r="W518" s="19"/>
      <c r="X518" s="20"/>
      <c r="Y518" s="19"/>
      <c r="Z518" s="19"/>
      <c r="AA518" s="20"/>
      <c r="AB518" s="19"/>
      <c r="AC518" s="19"/>
      <c r="AD518" s="19"/>
      <c r="AE518" s="19"/>
      <c r="AF518" s="19"/>
      <c r="AG518" s="19"/>
      <c r="AH518" s="19"/>
    </row>
    <row r="519">
      <c r="A519" s="19"/>
      <c r="B519" s="19"/>
      <c r="C519" s="19"/>
      <c r="D519" s="19"/>
      <c r="E519" s="19"/>
      <c r="F519" s="20"/>
      <c r="G519" s="19"/>
      <c r="H519" s="19"/>
      <c r="I519" s="19"/>
      <c r="J519" s="19"/>
      <c r="K519" s="19"/>
      <c r="L519" s="19"/>
      <c r="M519" s="20"/>
      <c r="N519" s="19"/>
      <c r="O519" s="19"/>
      <c r="P519" s="20"/>
      <c r="Q519" s="19"/>
      <c r="R519" s="19"/>
      <c r="S519" s="19"/>
      <c r="T519" s="19"/>
      <c r="U519" s="19"/>
      <c r="V519" s="19"/>
      <c r="W519" s="19"/>
      <c r="X519" s="20"/>
      <c r="Y519" s="19"/>
      <c r="Z519" s="19"/>
      <c r="AA519" s="20"/>
      <c r="AB519" s="19"/>
      <c r="AC519" s="19"/>
      <c r="AD519" s="19"/>
      <c r="AE519" s="19"/>
      <c r="AF519" s="19"/>
      <c r="AG519" s="19"/>
      <c r="AH519" s="19"/>
    </row>
    <row r="520">
      <c r="A520" s="19"/>
      <c r="B520" s="19"/>
      <c r="C520" s="19"/>
      <c r="D520" s="19"/>
      <c r="E520" s="19"/>
      <c r="F520" s="20"/>
      <c r="G520" s="19"/>
      <c r="H520" s="19"/>
      <c r="I520" s="19"/>
      <c r="J520" s="19"/>
      <c r="K520" s="19"/>
      <c r="L520" s="19"/>
      <c r="M520" s="20"/>
      <c r="N520" s="19"/>
      <c r="O520" s="19"/>
      <c r="P520" s="20"/>
      <c r="Q520" s="19"/>
      <c r="R520" s="19"/>
      <c r="S520" s="19"/>
      <c r="T520" s="19"/>
      <c r="U520" s="19"/>
      <c r="V520" s="19"/>
      <c r="W520" s="19"/>
      <c r="X520" s="20"/>
      <c r="Y520" s="19"/>
      <c r="Z520" s="19"/>
      <c r="AA520" s="20"/>
      <c r="AB520" s="19"/>
      <c r="AC520" s="19"/>
      <c r="AD520" s="19"/>
      <c r="AE520" s="19"/>
      <c r="AF520" s="19"/>
      <c r="AG520" s="19"/>
      <c r="AH520" s="19"/>
    </row>
    <row r="521">
      <c r="A521" s="19"/>
      <c r="B521" s="19"/>
      <c r="C521" s="19"/>
      <c r="D521" s="19"/>
      <c r="E521" s="19"/>
      <c r="F521" s="20"/>
      <c r="G521" s="19"/>
      <c r="H521" s="19"/>
      <c r="I521" s="19"/>
      <c r="J521" s="19"/>
      <c r="K521" s="19"/>
      <c r="L521" s="19"/>
      <c r="M521" s="20"/>
      <c r="N521" s="19"/>
      <c r="O521" s="19"/>
      <c r="P521" s="20"/>
      <c r="Q521" s="19"/>
      <c r="R521" s="19"/>
      <c r="S521" s="19"/>
      <c r="T521" s="19"/>
      <c r="U521" s="19"/>
      <c r="V521" s="19"/>
      <c r="W521" s="19"/>
      <c r="X521" s="20"/>
      <c r="Y521" s="19"/>
      <c r="Z521" s="19"/>
      <c r="AA521" s="20"/>
      <c r="AB521" s="19"/>
      <c r="AC521" s="19"/>
      <c r="AD521" s="19"/>
      <c r="AE521" s="19"/>
      <c r="AF521" s="19"/>
      <c r="AG521" s="19"/>
      <c r="AH521" s="19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19"/>
      <c r="M522" s="20"/>
      <c r="N522" s="19"/>
      <c r="O522" s="19"/>
      <c r="P522" s="20"/>
      <c r="Q522" s="19"/>
      <c r="R522" s="19"/>
      <c r="S522" s="19"/>
      <c r="T522" s="19"/>
      <c r="U522" s="19"/>
      <c r="V522" s="19"/>
      <c r="W522" s="19"/>
      <c r="X522" s="20"/>
      <c r="Y522" s="19"/>
      <c r="Z522" s="19"/>
      <c r="AA522" s="20"/>
      <c r="AB522" s="19"/>
      <c r="AC522" s="19"/>
      <c r="AD522" s="19"/>
      <c r="AE522" s="19"/>
      <c r="AF522" s="19"/>
      <c r="AG522" s="19"/>
      <c r="AH522" s="19"/>
    </row>
    <row r="523">
      <c r="A523" s="19"/>
      <c r="B523" s="19"/>
      <c r="C523" s="19"/>
      <c r="D523" s="19"/>
      <c r="E523" s="19"/>
      <c r="F523" s="20"/>
      <c r="G523" s="19"/>
      <c r="H523" s="19"/>
      <c r="I523" s="19"/>
      <c r="J523" s="19"/>
      <c r="K523" s="19"/>
      <c r="L523" s="19"/>
      <c r="M523" s="20"/>
      <c r="N523" s="19"/>
      <c r="O523" s="19"/>
      <c r="P523" s="20"/>
      <c r="Q523" s="19"/>
      <c r="R523" s="19"/>
      <c r="S523" s="19"/>
      <c r="T523" s="19"/>
      <c r="U523" s="19"/>
      <c r="V523" s="19"/>
      <c r="W523" s="19"/>
      <c r="X523" s="20"/>
      <c r="Y523" s="19"/>
      <c r="Z523" s="19"/>
      <c r="AA523" s="20"/>
      <c r="AB523" s="19"/>
      <c r="AC523" s="19"/>
      <c r="AD523" s="19"/>
      <c r="AE523" s="19"/>
      <c r="AF523" s="19"/>
      <c r="AG523" s="19"/>
      <c r="AH523" s="19"/>
    </row>
    <row r="524">
      <c r="A524" s="19"/>
      <c r="B524" s="19"/>
      <c r="C524" s="19"/>
      <c r="D524" s="19"/>
      <c r="E524" s="19"/>
      <c r="F524" s="20"/>
      <c r="G524" s="19"/>
      <c r="H524" s="19"/>
      <c r="I524" s="19"/>
      <c r="J524" s="19"/>
      <c r="K524" s="19"/>
      <c r="L524" s="19"/>
      <c r="M524" s="20"/>
      <c r="N524" s="19"/>
      <c r="O524" s="19"/>
      <c r="P524" s="20"/>
      <c r="Q524" s="19"/>
      <c r="R524" s="19"/>
      <c r="S524" s="19"/>
      <c r="T524" s="19"/>
      <c r="U524" s="19"/>
      <c r="V524" s="19"/>
      <c r="W524" s="19"/>
      <c r="X524" s="20"/>
      <c r="Y524" s="19"/>
      <c r="Z524" s="19"/>
      <c r="AA524" s="20"/>
      <c r="AB524" s="19"/>
      <c r="AC524" s="19"/>
      <c r="AD524" s="19"/>
      <c r="AE524" s="19"/>
      <c r="AF524" s="19"/>
      <c r="AG524" s="19"/>
      <c r="AH524" s="19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19"/>
      <c r="M525" s="20"/>
      <c r="N525" s="19"/>
      <c r="O525" s="19"/>
      <c r="P525" s="20"/>
      <c r="Q525" s="19"/>
      <c r="R525" s="19"/>
      <c r="S525" s="19"/>
      <c r="T525" s="19"/>
      <c r="U525" s="19"/>
      <c r="V525" s="19"/>
      <c r="W525" s="19"/>
      <c r="X525" s="20"/>
      <c r="Y525" s="19"/>
      <c r="Z525" s="19"/>
      <c r="AA525" s="20"/>
      <c r="AB525" s="19"/>
      <c r="AC525" s="19"/>
      <c r="AD525" s="19"/>
      <c r="AE525" s="19"/>
      <c r="AF525" s="19"/>
      <c r="AG525" s="19"/>
      <c r="AH525" s="19"/>
    </row>
    <row r="526">
      <c r="A526" s="19"/>
      <c r="B526" s="19"/>
      <c r="C526" s="19"/>
      <c r="D526" s="19"/>
      <c r="E526" s="19"/>
      <c r="F526" s="20"/>
      <c r="G526" s="19"/>
      <c r="H526" s="19"/>
      <c r="I526" s="19"/>
      <c r="J526" s="19"/>
      <c r="K526" s="19"/>
      <c r="L526" s="19"/>
      <c r="M526" s="20"/>
      <c r="N526" s="19"/>
      <c r="O526" s="19"/>
      <c r="P526" s="20"/>
      <c r="Q526" s="19"/>
      <c r="R526" s="19"/>
      <c r="S526" s="19"/>
      <c r="T526" s="19"/>
      <c r="U526" s="19"/>
      <c r="V526" s="19"/>
      <c r="W526" s="19"/>
      <c r="X526" s="20"/>
      <c r="Y526" s="19"/>
      <c r="Z526" s="19"/>
      <c r="AA526" s="20"/>
      <c r="AB526" s="19"/>
      <c r="AC526" s="19"/>
      <c r="AD526" s="19"/>
      <c r="AE526" s="19"/>
      <c r="AF526" s="19"/>
      <c r="AG526" s="19"/>
      <c r="AH526" s="19"/>
    </row>
    <row r="527">
      <c r="A527" s="19"/>
      <c r="B527" s="19"/>
      <c r="C527" s="19"/>
      <c r="D527" s="19"/>
      <c r="E527" s="19"/>
      <c r="F527" s="20"/>
      <c r="G527" s="19"/>
      <c r="H527" s="19"/>
      <c r="I527" s="19"/>
      <c r="J527" s="19"/>
      <c r="K527" s="19"/>
      <c r="L527" s="19"/>
      <c r="M527" s="20"/>
      <c r="N527" s="19"/>
      <c r="O527" s="19"/>
      <c r="P527" s="20"/>
      <c r="Q527" s="19"/>
      <c r="R527" s="19"/>
      <c r="S527" s="19"/>
      <c r="T527" s="19"/>
      <c r="U527" s="19"/>
      <c r="V527" s="19"/>
      <c r="W527" s="19"/>
      <c r="X527" s="20"/>
      <c r="Y527" s="19"/>
      <c r="Z527" s="19"/>
      <c r="AA527" s="20"/>
      <c r="AB527" s="19"/>
      <c r="AC527" s="19"/>
      <c r="AD527" s="19"/>
      <c r="AE527" s="19"/>
      <c r="AF527" s="19"/>
      <c r="AG527" s="19"/>
      <c r="AH527" s="19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19"/>
      <c r="M528" s="20"/>
      <c r="N528" s="19"/>
      <c r="O528" s="19"/>
      <c r="P528" s="20"/>
      <c r="Q528" s="19"/>
      <c r="R528" s="19"/>
      <c r="S528" s="19"/>
      <c r="T528" s="19"/>
      <c r="U528" s="19"/>
      <c r="V528" s="19"/>
      <c r="W528" s="19"/>
      <c r="X528" s="20"/>
      <c r="Y528" s="19"/>
      <c r="Z528" s="19"/>
      <c r="AA528" s="20"/>
      <c r="AB528" s="19"/>
      <c r="AC528" s="19"/>
      <c r="AD528" s="19"/>
      <c r="AE528" s="19"/>
      <c r="AF528" s="19"/>
      <c r="AG528" s="19"/>
      <c r="AH528" s="19"/>
    </row>
    <row r="529">
      <c r="A529" s="19"/>
      <c r="B529" s="19"/>
      <c r="C529" s="19"/>
      <c r="D529" s="19"/>
      <c r="E529" s="19"/>
      <c r="F529" s="20"/>
      <c r="G529" s="19"/>
      <c r="H529" s="19"/>
      <c r="I529" s="19"/>
      <c r="J529" s="19"/>
      <c r="K529" s="19"/>
      <c r="L529" s="19"/>
      <c r="M529" s="20"/>
      <c r="N529" s="19"/>
      <c r="O529" s="19"/>
      <c r="P529" s="20"/>
      <c r="Q529" s="19"/>
      <c r="R529" s="19"/>
      <c r="S529" s="19"/>
      <c r="T529" s="19"/>
      <c r="U529" s="19"/>
      <c r="V529" s="19"/>
      <c r="W529" s="19"/>
      <c r="X529" s="20"/>
      <c r="Y529" s="19"/>
      <c r="Z529" s="19"/>
      <c r="AA529" s="20"/>
      <c r="AB529" s="19"/>
      <c r="AC529" s="19"/>
      <c r="AD529" s="19"/>
      <c r="AE529" s="19"/>
      <c r="AF529" s="19"/>
      <c r="AG529" s="19"/>
      <c r="AH529" s="19"/>
    </row>
    <row r="530">
      <c r="A530" s="19"/>
      <c r="B530" s="19"/>
      <c r="C530" s="19"/>
      <c r="D530" s="19"/>
      <c r="E530" s="19"/>
      <c r="F530" s="20"/>
      <c r="G530" s="19"/>
      <c r="H530" s="19"/>
      <c r="I530" s="19"/>
      <c r="J530" s="19"/>
      <c r="K530" s="19"/>
      <c r="L530" s="19"/>
      <c r="M530" s="20"/>
      <c r="N530" s="19"/>
      <c r="O530" s="19"/>
      <c r="P530" s="20"/>
      <c r="Q530" s="19"/>
      <c r="R530" s="19"/>
      <c r="S530" s="19"/>
      <c r="T530" s="19"/>
      <c r="U530" s="19"/>
      <c r="V530" s="19"/>
      <c r="W530" s="19"/>
      <c r="X530" s="20"/>
      <c r="Y530" s="19"/>
      <c r="Z530" s="19"/>
      <c r="AA530" s="20"/>
      <c r="AB530" s="19"/>
      <c r="AC530" s="19"/>
      <c r="AD530" s="19"/>
      <c r="AE530" s="19"/>
      <c r="AF530" s="19"/>
      <c r="AG530" s="19"/>
      <c r="AH530" s="19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19"/>
      <c r="M531" s="20"/>
      <c r="N531" s="19"/>
      <c r="O531" s="19"/>
      <c r="P531" s="20"/>
      <c r="Q531" s="19"/>
      <c r="R531" s="19"/>
      <c r="S531" s="19"/>
      <c r="T531" s="19"/>
      <c r="U531" s="19"/>
      <c r="V531" s="19"/>
      <c r="W531" s="19"/>
      <c r="X531" s="20"/>
      <c r="Y531" s="19"/>
      <c r="Z531" s="19"/>
      <c r="AA531" s="20"/>
      <c r="AB531" s="19"/>
      <c r="AC531" s="19"/>
      <c r="AD531" s="19"/>
      <c r="AE531" s="19"/>
      <c r="AF531" s="19"/>
      <c r="AG531" s="19"/>
      <c r="AH531" s="19"/>
    </row>
    <row r="532">
      <c r="A532" s="19"/>
      <c r="B532" s="19"/>
      <c r="C532" s="19"/>
      <c r="D532" s="19"/>
      <c r="E532" s="19"/>
      <c r="F532" s="20"/>
      <c r="G532" s="19"/>
      <c r="H532" s="19"/>
      <c r="I532" s="19"/>
      <c r="J532" s="19"/>
      <c r="K532" s="19"/>
      <c r="L532" s="19"/>
      <c r="M532" s="20"/>
      <c r="N532" s="19"/>
      <c r="O532" s="19"/>
      <c r="P532" s="20"/>
      <c r="Q532" s="19"/>
      <c r="R532" s="19"/>
      <c r="S532" s="19"/>
      <c r="T532" s="19"/>
      <c r="U532" s="19"/>
      <c r="V532" s="19"/>
      <c r="W532" s="19"/>
      <c r="X532" s="20"/>
      <c r="Y532" s="19"/>
      <c r="Z532" s="19"/>
      <c r="AA532" s="20"/>
      <c r="AB532" s="19"/>
      <c r="AC532" s="19"/>
      <c r="AD532" s="19"/>
      <c r="AE532" s="19"/>
      <c r="AF532" s="19"/>
      <c r="AG532" s="19"/>
      <c r="AH532" s="19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19"/>
      <c r="M533" s="20"/>
      <c r="N533" s="19"/>
      <c r="O533" s="19"/>
      <c r="P533" s="20"/>
      <c r="Q533" s="19"/>
      <c r="R533" s="19"/>
      <c r="S533" s="19"/>
      <c r="T533" s="19"/>
      <c r="U533" s="19"/>
      <c r="V533" s="19"/>
      <c r="W533" s="19"/>
      <c r="X533" s="20"/>
      <c r="Y533" s="19"/>
      <c r="Z533" s="19"/>
      <c r="AA533" s="20"/>
      <c r="AB533" s="19"/>
      <c r="AC533" s="19"/>
      <c r="AD533" s="19"/>
      <c r="AE533" s="19"/>
      <c r="AF533" s="19"/>
      <c r="AG533" s="19"/>
      <c r="AH533" s="19"/>
    </row>
    <row r="534">
      <c r="A534" s="19"/>
      <c r="B534" s="19"/>
      <c r="C534" s="19"/>
      <c r="D534" s="19"/>
      <c r="E534" s="19"/>
      <c r="F534" s="20"/>
      <c r="G534" s="19"/>
      <c r="H534" s="19"/>
      <c r="I534" s="19"/>
      <c r="J534" s="19"/>
      <c r="K534" s="19"/>
      <c r="L534" s="19"/>
      <c r="M534" s="20"/>
      <c r="N534" s="19"/>
      <c r="O534" s="19"/>
      <c r="P534" s="20"/>
      <c r="Q534" s="19"/>
      <c r="R534" s="19"/>
      <c r="S534" s="19"/>
      <c r="T534" s="19"/>
      <c r="U534" s="19"/>
      <c r="V534" s="19"/>
      <c r="W534" s="19"/>
      <c r="X534" s="20"/>
      <c r="Y534" s="19"/>
      <c r="Z534" s="19"/>
      <c r="AA534" s="20"/>
      <c r="AB534" s="19"/>
      <c r="AC534" s="19"/>
      <c r="AD534" s="19"/>
      <c r="AE534" s="19"/>
      <c r="AF534" s="19"/>
      <c r="AG534" s="19"/>
      <c r="AH534" s="19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19"/>
      <c r="M535" s="20"/>
      <c r="N535" s="19"/>
      <c r="O535" s="19"/>
      <c r="P535" s="20"/>
      <c r="Q535" s="19"/>
      <c r="R535" s="19"/>
      <c r="S535" s="19"/>
      <c r="T535" s="19"/>
      <c r="U535" s="19"/>
      <c r="V535" s="19"/>
      <c r="W535" s="19"/>
      <c r="X535" s="20"/>
      <c r="Y535" s="19"/>
      <c r="Z535" s="19"/>
      <c r="AA535" s="20"/>
      <c r="AB535" s="19"/>
      <c r="AC535" s="19"/>
      <c r="AD535" s="19"/>
      <c r="AE535" s="19"/>
      <c r="AF535" s="19"/>
      <c r="AG535" s="19"/>
      <c r="AH535" s="19"/>
    </row>
    <row r="536">
      <c r="A536" s="19"/>
      <c r="B536" s="19"/>
      <c r="C536" s="19"/>
      <c r="D536" s="19"/>
      <c r="E536" s="19"/>
      <c r="F536" s="20"/>
      <c r="G536" s="19"/>
      <c r="H536" s="19"/>
      <c r="I536" s="19"/>
      <c r="J536" s="19"/>
      <c r="K536" s="19"/>
      <c r="L536" s="19"/>
      <c r="M536" s="20"/>
      <c r="N536" s="19"/>
      <c r="O536" s="19"/>
      <c r="P536" s="20"/>
      <c r="Q536" s="19"/>
      <c r="R536" s="19"/>
      <c r="S536" s="19"/>
      <c r="T536" s="19"/>
      <c r="U536" s="19"/>
      <c r="V536" s="19"/>
      <c r="W536" s="19"/>
      <c r="X536" s="20"/>
      <c r="Y536" s="19"/>
      <c r="Z536" s="19"/>
      <c r="AA536" s="20"/>
      <c r="AB536" s="19"/>
      <c r="AC536" s="19"/>
      <c r="AD536" s="19"/>
      <c r="AE536" s="19"/>
      <c r="AF536" s="19"/>
      <c r="AG536" s="19"/>
      <c r="AH536" s="19"/>
    </row>
    <row r="537">
      <c r="A537" s="19"/>
      <c r="B537" s="19"/>
      <c r="C537" s="19"/>
      <c r="D537" s="19"/>
      <c r="E537" s="19"/>
      <c r="F537" s="20"/>
      <c r="G537" s="19"/>
      <c r="H537" s="19"/>
      <c r="I537" s="19"/>
      <c r="J537" s="19"/>
      <c r="K537" s="19"/>
      <c r="L537" s="19"/>
      <c r="M537" s="20"/>
      <c r="N537" s="19"/>
      <c r="O537" s="19"/>
      <c r="P537" s="20"/>
      <c r="Q537" s="19"/>
      <c r="R537" s="19"/>
      <c r="S537" s="19"/>
      <c r="T537" s="19"/>
      <c r="U537" s="19"/>
      <c r="V537" s="19"/>
      <c r="W537" s="19"/>
      <c r="X537" s="20"/>
      <c r="Y537" s="19"/>
      <c r="Z537" s="19"/>
      <c r="AA537" s="20"/>
      <c r="AB537" s="19"/>
      <c r="AC537" s="19"/>
      <c r="AD537" s="19"/>
      <c r="AE537" s="19"/>
      <c r="AF537" s="19"/>
      <c r="AG537" s="19"/>
      <c r="AH537" s="19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19"/>
      <c r="M538" s="20"/>
      <c r="N538" s="19"/>
      <c r="O538" s="19"/>
      <c r="P538" s="20"/>
      <c r="Q538" s="19"/>
      <c r="R538" s="19"/>
      <c r="S538" s="19"/>
      <c r="T538" s="19"/>
      <c r="U538" s="19"/>
      <c r="V538" s="19"/>
      <c r="W538" s="19"/>
      <c r="X538" s="20"/>
      <c r="Y538" s="19"/>
      <c r="Z538" s="19"/>
      <c r="AA538" s="20"/>
      <c r="AB538" s="19"/>
      <c r="AC538" s="19"/>
      <c r="AD538" s="19"/>
      <c r="AE538" s="19"/>
      <c r="AF538" s="19"/>
      <c r="AG538" s="19"/>
      <c r="AH538" s="19"/>
    </row>
    <row r="539">
      <c r="A539" s="19"/>
      <c r="B539" s="19"/>
      <c r="C539" s="19"/>
      <c r="D539" s="19"/>
      <c r="E539" s="19"/>
      <c r="F539" s="20"/>
      <c r="G539" s="19"/>
      <c r="H539" s="19"/>
      <c r="I539" s="19"/>
      <c r="J539" s="19"/>
      <c r="K539" s="19"/>
      <c r="L539" s="19"/>
      <c r="M539" s="20"/>
      <c r="N539" s="19"/>
      <c r="O539" s="19"/>
      <c r="P539" s="20"/>
      <c r="Q539" s="19"/>
      <c r="R539" s="19"/>
      <c r="S539" s="19"/>
      <c r="T539" s="19"/>
      <c r="U539" s="19"/>
      <c r="V539" s="19"/>
      <c r="W539" s="19"/>
      <c r="X539" s="20"/>
      <c r="Y539" s="19"/>
      <c r="Z539" s="19"/>
      <c r="AA539" s="20"/>
      <c r="AB539" s="19"/>
      <c r="AC539" s="19"/>
      <c r="AD539" s="19"/>
      <c r="AE539" s="19"/>
      <c r="AF539" s="19"/>
      <c r="AG539" s="19"/>
      <c r="AH539" s="19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19"/>
      <c r="M540" s="20"/>
      <c r="N540" s="19"/>
      <c r="O540" s="19"/>
      <c r="P540" s="20"/>
      <c r="Q540" s="19"/>
      <c r="R540" s="19"/>
      <c r="S540" s="19"/>
      <c r="T540" s="19"/>
      <c r="U540" s="19"/>
      <c r="V540" s="19"/>
      <c r="W540" s="19"/>
      <c r="X540" s="20"/>
      <c r="Y540" s="19"/>
      <c r="Z540" s="19"/>
      <c r="AA540" s="20"/>
      <c r="AB540" s="19"/>
      <c r="AC540" s="19"/>
      <c r="AD540" s="19"/>
      <c r="AE540" s="19"/>
      <c r="AF540" s="19"/>
      <c r="AG540" s="19"/>
      <c r="AH540" s="19"/>
    </row>
    <row r="541">
      <c r="A541" s="19"/>
      <c r="B541" s="19"/>
      <c r="C541" s="19"/>
      <c r="D541" s="19"/>
      <c r="E541" s="19"/>
      <c r="F541" s="20"/>
      <c r="G541" s="19"/>
      <c r="H541" s="19"/>
      <c r="I541" s="19"/>
      <c r="J541" s="19"/>
      <c r="K541" s="19"/>
      <c r="L541" s="19"/>
      <c r="M541" s="20"/>
      <c r="N541" s="19"/>
      <c r="O541" s="19"/>
      <c r="P541" s="20"/>
      <c r="Q541" s="19"/>
      <c r="R541" s="19"/>
      <c r="S541" s="19"/>
      <c r="T541" s="19"/>
      <c r="U541" s="19"/>
      <c r="V541" s="19"/>
      <c r="W541" s="19"/>
      <c r="X541" s="20"/>
      <c r="Y541" s="19"/>
      <c r="Z541" s="19"/>
      <c r="AA541" s="20"/>
      <c r="AB541" s="19"/>
      <c r="AC541" s="19"/>
      <c r="AD541" s="19"/>
      <c r="AE541" s="19"/>
      <c r="AF541" s="19"/>
      <c r="AG541" s="19"/>
      <c r="AH541" s="19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19"/>
      <c r="M542" s="20"/>
      <c r="N542" s="19"/>
      <c r="O542" s="19"/>
      <c r="P542" s="20"/>
      <c r="Q542" s="19"/>
      <c r="R542" s="19"/>
      <c r="S542" s="19"/>
      <c r="T542" s="19"/>
      <c r="U542" s="19"/>
      <c r="V542" s="19"/>
      <c r="W542" s="19"/>
      <c r="X542" s="20"/>
      <c r="Y542" s="19"/>
      <c r="Z542" s="19"/>
      <c r="AA542" s="20"/>
      <c r="AB542" s="19"/>
      <c r="AC542" s="19"/>
      <c r="AD542" s="19"/>
      <c r="AE542" s="19"/>
      <c r="AF542" s="19"/>
      <c r="AG542" s="19"/>
      <c r="AH542" s="19"/>
    </row>
    <row r="543">
      <c r="A543" s="19"/>
      <c r="B543" s="19"/>
      <c r="C543" s="19"/>
      <c r="D543" s="19"/>
      <c r="E543" s="19"/>
      <c r="F543" s="20"/>
      <c r="G543" s="19"/>
      <c r="H543" s="19"/>
      <c r="I543" s="19"/>
      <c r="J543" s="19"/>
      <c r="K543" s="19"/>
      <c r="L543" s="19"/>
      <c r="M543" s="20"/>
      <c r="N543" s="19"/>
      <c r="O543" s="19"/>
      <c r="P543" s="20"/>
      <c r="Q543" s="19"/>
      <c r="R543" s="19"/>
      <c r="S543" s="19"/>
      <c r="T543" s="19"/>
      <c r="U543" s="19"/>
      <c r="V543" s="19"/>
      <c r="W543" s="19"/>
      <c r="X543" s="20"/>
      <c r="Y543" s="19"/>
      <c r="Z543" s="19"/>
      <c r="AA543" s="20"/>
      <c r="AB543" s="19"/>
      <c r="AC543" s="19"/>
      <c r="AD543" s="19"/>
      <c r="AE543" s="19"/>
      <c r="AF543" s="19"/>
      <c r="AG543" s="19"/>
      <c r="AH543" s="19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19"/>
      <c r="M544" s="20"/>
      <c r="N544" s="19"/>
      <c r="O544" s="19"/>
      <c r="P544" s="20"/>
      <c r="Q544" s="19"/>
      <c r="R544" s="19"/>
      <c r="S544" s="19"/>
      <c r="T544" s="19"/>
      <c r="U544" s="19"/>
      <c r="V544" s="19"/>
      <c r="W544" s="19"/>
      <c r="X544" s="20"/>
      <c r="Y544" s="19"/>
      <c r="Z544" s="19"/>
      <c r="AA544" s="20"/>
      <c r="AB544" s="19"/>
      <c r="AC544" s="19"/>
      <c r="AD544" s="19"/>
      <c r="AE544" s="19"/>
      <c r="AF544" s="19"/>
      <c r="AG544" s="19"/>
      <c r="AH544" s="19"/>
    </row>
    <row r="545">
      <c r="A545" s="19"/>
      <c r="B545" s="19"/>
      <c r="C545" s="19"/>
      <c r="D545" s="19"/>
      <c r="E545" s="19"/>
      <c r="F545" s="20"/>
      <c r="G545" s="19"/>
      <c r="H545" s="19"/>
      <c r="I545" s="19"/>
      <c r="J545" s="19"/>
      <c r="K545" s="19"/>
      <c r="L545" s="19"/>
      <c r="M545" s="20"/>
      <c r="N545" s="19"/>
      <c r="O545" s="19"/>
      <c r="P545" s="20"/>
      <c r="Q545" s="19"/>
      <c r="R545" s="19"/>
      <c r="S545" s="19"/>
      <c r="T545" s="19"/>
      <c r="U545" s="19"/>
      <c r="V545" s="19"/>
      <c r="W545" s="19"/>
      <c r="X545" s="20"/>
      <c r="Y545" s="19"/>
      <c r="Z545" s="19"/>
      <c r="AA545" s="20"/>
      <c r="AB545" s="19"/>
      <c r="AC545" s="19"/>
      <c r="AD545" s="19"/>
      <c r="AE545" s="19"/>
      <c r="AF545" s="19"/>
      <c r="AG545" s="19"/>
      <c r="AH545" s="19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19"/>
      <c r="M546" s="20"/>
      <c r="N546" s="19"/>
      <c r="O546" s="19"/>
      <c r="P546" s="20"/>
      <c r="Q546" s="19"/>
      <c r="R546" s="19"/>
      <c r="S546" s="19"/>
      <c r="T546" s="19"/>
      <c r="U546" s="19"/>
      <c r="V546" s="19"/>
      <c r="W546" s="19"/>
      <c r="X546" s="20"/>
      <c r="Y546" s="19"/>
      <c r="Z546" s="19"/>
      <c r="AA546" s="20"/>
      <c r="AB546" s="19"/>
      <c r="AC546" s="19"/>
      <c r="AD546" s="19"/>
      <c r="AE546" s="19"/>
      <c r="AF546" s="19"/>
      <c r="AG546" s="19"/>
      <c r="AH546" s="19"/>
    </row>
    <row r="547">
      <c r="A547" s="19"/>
      <c r="B547" s="19"/>
      <c r="C547" s="19"/>
      <c r="D547" s="19"/>
      <c r="E547" s="19"/>
      <c r="F547" s="20"/>
      <c r="G547" s="19"/>
      <c r="H547" s="19"/>
      <c r="I547" s="19"/>
      <c r="J547" s="19"/>
      <c r="K547" s="19"/>
      <c r="L547" s="19"/>
      <c r="M547" s="20"/>
      <c r="N547" s="19"/>
      <c r="O547" s="19"/>
      <c r="P547" s="20"/>
      <c r="Q547" s="19"/>
      <c r="R547" s="19"/>
      <c r="S547" s="19"/>
      <c r="T547" s="19"/>
      <c r="U547" s="19"/>
      <c r="V547" s="19"/>
      <c r="W547" s="19"/>
      <c r="X547" s="20"/>
      <c r="Y547" s="19"/>
      <c r="Z547" s="19"/>
      <c r="AA547" s="20"/>
      <c r="AB547" s="19"/>
      <c r="AC547" s="19"/>
      <c r="AD547" s="19"/>
      <c r="AE547" s="19"/>
      <c r="AF547" s="19"/>
      <c r="AG547" s="19"/>
      <c r="AH547" s="19"/>
    </row>
    <row r="548">
      <c r="A548" s="19"/>
      <c r="B548" s="19"/>
      <c r="C548" s="19"/>
      <c r="D548" s="19"/>
      <c r="E548" s="19"/>
      <c r="F548" s="20"/>
      <c r="G548" s="19"/>
      <c r="H548" s="19"/>
      <c r="I548" s="19"/>
      <c r="J548" s="19"/>
      <c r="K548" s="19"/>
      <c r="L548" s="19"/>
      <c r="M548" s="20"/>
      <c r="N548" s="19"/>
      <c r="O548" s="19"/>
      <c r="P548" s="20"/>
      <c r="Q548" s="19"/>
      <c r="R548" s="19"/>
      <c r="S548" s="19"/>
      <c r="T548" s="19"/>
      <c r="U548" s="19"/>
      <c r="V548" s="19"/>
      <c r="W548" s="19"/>
      <c r="X548" s="20"/>
      <c r="Y548" s="19"/>
      <c r="Z548" s="19"/>
      <c r="AA548" s="20"/>
      <c r="AB548" s="19"/>
      <c r="AC548" s="19"/>
      <c r="AD548" s="19"/>
      <c r="AE548" s="19"/>
      <c r="AF548" s="19"/>
      <c r="AG548" s="19"/>
      <c r="AH548" s="19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19"/>
      <c r="M549" s="20"/>
      <c r="N549" s="19"/>
      <c r="O549" s="19"/>
      <c r="P549" s="20"/>
      <c r="Q549" s="19"/>
      <c r="R549" s="19"/>
      <c r="S549" s="19"/>
      <c r="T549" s="19"/>
      <c r="U549" s="19"/>
      <c r="V549" s="19"/>
      <c r="W549" s="19"/>
      <c r="X549" s="20"/>
      <c r="Y549" s="19"/>
      <c r="Z549" s="19"/>
      <c r="AA549" s="20"/>
      <c r="AB549" s="19"/>
      <c r="AC549" s="19"/>
      <c r="AD549" s="19"/>
      <c r="AE549" s="19"/>
      <c r="AF549" s="19"/>
      <c r="AG549" s="19"/>
      <c r="AH549" s="19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19"/>
      <c r="M550" s="20"/>
      <c r="N550" s="19"/>
      <c r="O550" s="19"/>
      <c r="P550" s="20"/>
      <c r="Q550" s="19"/>
      <c r="R550" s="19"/>
      <c r="S550" s="19"/>
      <c r="T550" s="19"/>
      <c r="U550" s="19"/>
      <c r="V550" s="19"/>
      <c r="W550" s="19"/>
      <c r="X550" s="20"/>
      <c r="Y550" s="19"/>
      <c r="Z550" s="19"/>
      <c r="AA550" s="20"/>
      <c r="AB550" s="19"/>
      <c r="AC550" s="19"/>
      <c r="AD550" s="19"/>
      <c r="AE550" s="19"/>
      <c r="AF550" s="19"/>
      <c r="AG550" s="19"/>
      <c r="AH550" s="19"/>
    </row>
    <row r="551">
      <c r="A551" s="19"/>
      <c r="B551" s="19"/>
      <c r="C551" s="19"/>
      <c r="D551" s="19"/>
      <c r="E551" s="19"/>
      <c r="F551" s="20"/>
      <c r="G551" s="19"/>
      <c r="H551" s="19"/>
      <c r="I551" s="19"/>
      <c r="J551" s="19"/>
      <c r="K551" s="19"/>
      <c r="L551" s="19"/>
      <c r="M551" s="20"/>
      <c r="N551" s="19"/>
      <c r="O551" s="19"/>
      <c r="P551" s="20"/>
      <c r="Q551" s="19"/>
      <c r="R551" s="19"/>
      <c r="S551" s="19"/>
      <c r="T551" s="19"/>
      <c r="U551" s="19"/>
      <c r="V551" s="19"/>
      <c r="W551" s="19"/>
      <c r="X551" s="20"/>
      <c r="Y551" s="19"/>
      <c r="Z551" s="19"/>
      <c r="AA551" s="20"/>
      <c r="AB551" s="19"/>
      <c r="AC551" s="19"/>
      <c r="AD551" s="19"/>
      <c r="AE551" s="19"/>
      <c r="AF551" s="19"/>
      <c r="AG551" s="19"/>
      <c r="AH551" s="19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19"/>
      <c r="M552" s="20"/>
      <c r="N552" s="19"/>
      <c r="O552" s="19"/>
      <c r="P552" s="20"/>
      <c r="Q552" s="19"/>
      <c r="R552" s="19"/>
      <c r="S552" s="19"/>
      <c r="T552" s="19"/>
      <c r="U552" s="19"/>
      <c r="V552" s="19"/>
      <c r="W552" s="19"/>
      <c r="X552" s="20"/>
      <c r="Y552" s="19"/>
      <c r="Z552" s="19"/>
      <c r="AA552" s="20"/>
      <c r="AB552" s="19"/>
      <c r="AC552" s="19"/>
      <c r="AD552" s="19"/>
      <c r="AE552" s="19"/>
      <c r="AF552" s="19"/>
      <c r="AG552" s="19"/>
      <c r="AH552" s="19"/>
    </row>
    <row r="553">
      <c r="A553" s="19"/>
      <c r="B553" s="19"/>
      <c r="C553" s="19"/>
      <c r="D553" s="19"/>
      <c r="E553" s="19"/>
      <c r="F553" s="20"/>
      <c r="G553" s="19"/>
      <c r="H553" s="19"/>
      <c r="I553" s="19"/>
      <c r="J553" s="19"/>
      <c r="K553" s="19"/>
      <c r="L553" s="19"/>
      <c r="M553" s="20"/>
      <c r="N553" s="19"/>
      <c r="O553" s="19"/>
      <c r="P553" s="20"/>
      <c r="Q553" s="19"/>
      <c r="R553" s="19"/>
      <c r="S553" s="19"/>
      <c r="T553" s="19"/>
      <c r="U553" s="19"/>
      <c r="V553" s="19"/>
      <c r="W553" s="19"/>
      <c r="X553" s="20"/>
      <c r="Y553" s="19"/>
      <c r="Z553" s="19"/>
      <c r="AA553" s="20"/>
      <c r="AB553" s="19"/>
      <c r="AC553" s="19"/>
      <c r="AD553" s="19"/>
      <c r="AE553" s="19"/>
      <c r="AF553" s="19"/>
      <c r="AG553" s="19"/>
      <c r="AH553" s="19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19"/>
      <c r="M554" s="20"/>
      <c r="N554" s="19"/>
      <c r="O554" s="19"/>
      <c r="P554" s="20"/>
      <c r="Q554" s="19"/>
      <c r="R554" s="19"/>
      <c r="S554" s="19"/>
      <c r="T554" s="19"/>
      <c r="U554" s="19"/>
      <c r="V554" s="19"/>
      <c r="W554" s="19"/>
      <c r="X554" s="20"/>
      <c r="Y554" s="19"/>
      <c r="Z554" s="19"/>
      <c r="AA554" s="20"/>
      <c r="AB554" s="19"/>
      <c r="AC554" s="19"/>
      <c r="AD554" s="19"/>
      <c r="AE554" s="19"/>
      <c r="AF554" s="19"/>
      <c r="AG554" s="19"/>
      <c r="AH554" s="19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19"/>
      <c r="M555" s="20"/>
      <c r="N555" s="19"/>
      <c r="O555" s="19"/>
      <c r="P555" s="20"/>
      <c r="Q555" s="19"/>
      <c r="R555" s="19"/>
      <c r="S555" s="19"/>
      <c r="T555" s="19"/>
      <c r="U555" s="19"/>
      <c r="V555" s="19"/>
      <c r="W555" s="19"/>
      <c r="X555" s="20"/>
      <c r="Y555" s="19"/>
      <c r="Z555" s="19"/>
      <c r="AA555" s="20"/>
      <c r="AB555" s="19"/>
      <c r="AC555" s="19"/>
      <c r="AD555" s="19"/>
      <c r="AE555" s="19"/>
      <c r="AF555" s="19"/>
      <c r="AG555" s="19"/>
      <c r="AH555" s="19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19"/>
      <c r="M556" s="20"/>
      <c r="N556" s="19"/>
      <c r="O556" s="19"/>
      <c r="P556" s="20"/>
      <c r="Q556" s="19"/>
      <c r="R556" s="19"/>
      <c r="S556" s="19"/>
      <c r="T556" s="19"/>
      <c r="U556" s="19"/>
      <c r="V556" s="19"/>
      <c r="W556" s="19"/>
      <c r="X556" s="20"/>
      <c r="Y556" s="19"/>
      <c r="Z556" s="19"/>
      <c r="AA556" s="20"/>
      <c r="AB556" s="19"/>
      <c r="AC556" s="19"/>
      <c r="AD556" s="19"/>
      <c r="AE556" s="19"/>
      <c r="AF556" s="19"/>
      <c r="AG556" s="19"/>
      <c r="AH556" s="19"/>
    </row>
    <row r="557">
      <c r="A557" s="19"/>
      <c r="B557" s="19"/>
      <c r="C557" s="19"/>
      <c r="D557" s="19"/>
      <c r="E557" s="19"/>
      <c r="F557" s="20"/>
      <c r="G557" s="19"/>
      <c r="H557" s="19"/>
      <c r="I557" s="19"/>
      <c r="J557" s="19"/>
      <c r="K557" s="19"/>
      <c r="L557" s="19"/>
      <c r="M557" s="20"/>
      <c r="N557" s="19"/>
      <c r="O557" s="19"/>
      <c r="P557" s="20"/>
      <c r="Q557" s="19"/>
      <c r="R557" s="19"/>
      <c r="S557" s="19"/>
      <c r="T557" s="19"/>
      <c r="U557" s="19"/>
      <c r="V557" s="19"/>
      <c r="W557" s="19"/>
      <c r="X557" s="20"/>
      <c r="Y557" s="19"/>
      <c r="Z557" s="19"/>
      <c r="AA557" s="20"/>
      <c r="AB557" s="19"/>
      <c r="AC557" s="19"/>
      <c r="AD557" s="19"/>
      <c r="AE557" s="19"/>
      <c r="AF557" s="19"/>
      <c r="AG557" s="19"/>
      <c r="AH557" s="19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19"/>
      <c r="M558" s="20"/>
      <c r="N558" s="19"/>
      <c r="O558" s="19"/>
      <c r="P558" s="20"/>
      <c r="Q558" s="19"/>
      <c r="R558" s="19"/>
      <c r="S558" s="19"/>
      <c r="T558" s="19"/>
      <c r="U558" s="19"/>
      <c r="V558" s="19"/>
      <c r="W558" s="19"/>
      <c r="X558" s="20"/>
      <c r="Y558" s="19"/>
      <c r="Z558" s="19"/>
      <c r="AA558" s="20"/>
      <c r="AB558" s="19"/>
      <c r="AC558" s="19"/>
      <c r="AD558" s="19"/>
      <c r="AE558" s="19"/>
      <c r="AF558" s="19"/>
      <c r="AG558" s="19"/>
      <c r="AH558" s="19"/>
    </row>
    <row r="559">
      <c r="A559" s="19"/>
      <c r="B559" s="19"/>
      <c r="C559" s="19"/>
      <c r="D559" s="19"/>
      <c r="E559" s="19"/>
      <c r="F559" s="20"/>
      <c r="G559" s="19"/>
      <c r="H559" s="19"/>
      <c r="I559" s="19"/>
      <c r="J559" s="19"/>
      <c r="K559" s="19"/>
      <c r="L559" s="19"/>
      <c r="M559" s="20"/>
      <c r="N559" s="19"/>
      <c r="O559" s="19"/>
      <c r="P559" s="20"/>
      <c r="Q559" s="19"/>
      <c r="R559" s="19"/>
      <c r="S559" s="19"/>
      <c r="T559" s="19"/>
      <c r="U559" s="19"/>
      <c r="V559" s="19"/>
      <c r="W559" s="19"/>
      <c r="X559" s="20"/>
      <c r="Y559" s="19"/>
      <c r="Z559" s="19"/>
      <c r="AA559" s="20"/>
      <c r="AB559" s="19"/>
      <c r="AC559" s="19"/>
      <c r="AD559" s="19"/>
      <c r="AE559" s="19"/>
      <c r="AF559" s="19"/>
      <c r="AG559" s="19"/>
      <c r="AH559" s="19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19"/>
      <c r="M560" s="20"/>
      <c r="N560" s="19"/>
      <c r="O560" s="19"/>
      <c r="P560" s="20"/>
      <c r="Q560" s="19"/>
      <c r="R560" s="19"/>
      <c r="S560" s="19"/>
      <c r="T560" s="19"/>
      <c r="U560" s="19"/>
      <c r="V560" s="19"/>
      <c r="W560" s="19"/>
      <c r="X560" s="20"/>
      <c r="Y560" s="19"/>
      <c r="Z560" s="19"/>
      <c r="AA560" s="20"/>
      <c r="AB560" s="19"/>
      <c r="AC560" s="19"/>
      <c r="AD560" s="19"/>
      <c r="AE560" s="19"/>
      <c r="AF560" s="19"/>
      <c r="AG560" s="19"/>
      <c r="AH560" s="19"/>
    </row>
    <row r="561">
      <c r="A561" s="19"/>
      <c r="B561" s="19"/>
      <c r="C561" s="19"/>
      <c r="D561" s="19"/>
      <c r="E561" s="19"/>
      <c r="F561" s="20"/>
      <c r="G561" s="19"/>
      <c r="H561" s="19"/>
      <c r="I561" s="19"/>
      <c r="J561" s="19"/>
      <c r="K561" s="19"/>
      <c r="L561" s="19"/>
      <c r="M561" s="20"/>
      <c r="N561" s="19"/>
      <c r="O561" s="19"/>
      <c r="P561" s="20"/>
      <c r="Q561" s="19"/>
      <c r="R561" s="19"/>
      <c r="S561" s="19"/>
      <c r="T561" s="19"/>
      <c r="U561" s="19"/>
      <c r="V561" s="19"/>
      <c r="W561" s="19"/>
      <c r="X561" s="20"/>
      <c r="Y561" s="19"/>
      <c r="Z561" s="19"/>
      <c r="AA561" s="20"/>
      <c r="AB561" s="19"/>
      <c r="AC561" s="19"/>
      <c r="AD561" s="19"/>
      <c r="AE561" s="19"/>
      <c r="AF561" s="19"/>
      <c r="AG561" s="19"/>
      <c r="AH561" s="19"/>
    </row>
    <row r="562">
      <c r="A562" s="19"/>
      <c r="B562" s="19"/>
      <c r="C562" s="19"/>
      <c r="D562" s="19"/>
      <c r="E562" s="19"/>
      <c r="F562" s="20"/>
      <c r="G562" s="19"/>
      <c r="H562" s="19"/>
      <c r="I562" s="19"/>
      <c r="J562" s="19"/>
      <c r="K562" s="19"/>
      <c r="L562" s="19"/>
      <c r="M562" s="20"/>
      <c r="N562" s="19"/>
      <c r="O562" s="19"/>
      <c r="P562" s="20"/>
      <c r="Q562" s="19"/>
      <c r="R562" s="19"/>
      <c r="S562" s="19"/>
      <c r="T562" s="19"/>
      <c r="U562" s="19"/>
      <c r="V562" s="19"/>
      <c r="W562" s="19"/>
      <c r="X562" s="20"/>
      <c r="Y562" s="19"/>
      <c r="Z562" s="19"/>
      <c r="AA562" s="20"/>
      <c r="AB562" s="19"/>
      <c r="AC562" s="19"/>
      <c r="AD562" s="19"/>
      <c r="AE562" s="19"/>
      <c r="AF562" s="19"/>
      <c r="AG562" s="19"/>
      <c r="AH562" s="19"/>
    </row>
    <row r="563">
      <c r="A563" s="19"/>
      <c r="B563" s="19"/>
      <c r="C563" s="19"/>
      <c r="D563" s="19"/>
      <c r="E563" s="19"/>
      <c r="F563" s="20"/>
      <c r="G563" s="19"/>
      <c r="H563" s="19"/>
      <c r="I563" s="19"/>
      <c r="J563" s="19"/>
      <c r="K563" s="19"/>
      <c r="L563" s="19"/>
      <c r="M563" s="20"/>
      <c r="N563" s="19"/>
      <c r="O563" s="19"/>
      <c r="P563" s="20"/>
      <c r="Q563" s="19"/>
      <c r="R563" s="19"/>
      <c r="S563" s="19"/>
      <c r="T563" s="19"/>
      <c r="U563" s="19"/>
      <c r="V563" s="19"/>
      <c r="W563" s="19"/>
      <c r="X563" s="20"/>
      <c r="Y563" s="19"/>
      <c r="Z563" s="19"/>
      <c r="AA563" s="20"/>
      <c r="AB563" s="19"/>
      <c r="AC563" s="19"/>
      <c r="AD563" s="19"/>
      <c r="AE563" s="19"/>
      <c r="AF563" s="19"/>
      <c r="AG563" s="19"/>
      <c r="AH563" s="19"/>
    </row>
    <row r="564">
      <c r="A564" s="19"/>
      <c r="B564" s="19"/>
      <c r="C564" s="19"/>
      <c r="D564" s="19"/>
      <c r="E564" s="19"/>
      <c r="F564" s="20"/>
      <c r="G564" s="19"/>
      <c r="H564" s="19"/>
      <c r="I564" s="19"/>
      <c r="J564" s="19"/>
      <c r="K564" s="19"/>
      <c r="L564" s="19"/>
      <c r="M564" s="20"/>
      <c r="N564" s="19"/>
      <c r="O564" s="19"/>
      <c r="P564" s="20"/>
      <c r="Q564" s="19"/>
      <c r="R564" s="19"/>
      <c r="S564" s="19"/>
      <c r="T564" s="19"/>
      <c r="U564" s="19"/>
      <c r="V564" s="19"/>
      <c r="W564" s="19"/>
      <c r="X564" s="20"/>
      <c r="Y564" s="19"/>
      <c r="Z564" s="19"/>
      <c r="AA564" s="20"/>
      <c r="AB564" s="19"/>
      <c r="AC564" s="19"/>
      <c r="AD564" s="19"/>
      <c r="AE564" s="19"/>
      <c r="AF564" s="19"/>
      <c r="AG564" s="19"/>
      <c r="AH564" s="19"/>
    </row>
    <row r="565">
      <c r="A565" s="19"/>
      <c r="B565" s="19"/>
      <c r="C565" s="19"/>
      <c r="D565" s="19"/>
      <c r="E565" s="19"/>
      <c r="F565" s="20"/>
      <c r="G565" s="19"/>
      <c r="H565" s="19"/>
      <c r="I565" s="19"/>
      <c r="J565" s="19"/>
      <c r="K565" s="19"/>
      <c r="L565" s="19"/>
      <c r="M565" s="20"/>
      <c r="N565" s="19"/>
      <c r="O565" s="19"/>
      <c r="P565" s="20"/>
      <c r="Q565" s="19"/>
      <c r="R565" s="19"/>
      <c r="S565" s="19"/>
      <c r="T565" s="19"/>
      <c r="U565" s="19"/>
      <c r="V565" s="19"/>
      <c r="W565" s="19"/>
      <c r="X565" s="20"/>
      <c r="Y565" s="19"/>
      <c r="Z565" s="19"/>
      <c r="AA565" s="20"/>
      <c r="AB565" s="19"/>
      <c r="AC565" s="19"/>
      <c r="AD565" s="19"/>
      <c r="AE565" s="19"/>
      <c r="AF565" s="19"/>
      <c r="AG565" s="19"/>
      <c r="AH565" s="19"/>
    </row>
    <row r="566">
      <c r="A566" s="19"/>
      <c r="B566" s="19"/>
      <c r="C566" s="19"/>
      <c r="D566" s="19"/>
      <c r="E566" s="19"/>
      <c r="F566" s="20"/>
      <c r="G566" s="19"/>
      <c r="H566" s="19"/>
      <c r="I566" s="19"/>
      <c r="J566" s="19"/>
      <c r="K566" s="19"/>
      <c r="L566" s="19"/>
      <c r="M566" s="20"/>
      <c r="N566" s="19"/>
      <c r="O566" s="19"/>
      <c r="P566" s="20"/>
      <c r="Q566" s="19"/>
      <c r="R566" s="19"/>
      <c r="S566" s="19"/>
      <c r="T566" s="19"/>
      <c r="U566" s="19"/>
      <c r="V566" s="19"/>
      <c r="W566" s="19"/>
      <c r="X566" s="20"/>
      <c r="Y566" s="19"/>
      <c r="Z566" s="19"/>
      <c r="AA566" s="20"/>
      <c r="AB566" s="19"/>
      <c r="AC566" s="19"/>
      <c r="AD566" s="19"/>
      <c r="AE566" s="19"/>
      <c r="AF566" s="19"/>
      <c r="AG566" s="19"/>
      <c r="AH566" s="19"/>
    </row>
    <row r="567">
      <c r="A567" s="19"/>
      <c r="B567" s="19"/>
      <c r="C567" s="19"/>
      <c r="D567" s="19"/>
      <c r="E567" s="19"/>
      <c r="F567" s="20"/>
      <c r="G567" s="19"/>
      <c r="H567" s="19"/>
      <c r="I567" s="19"/>
      <c r="J567" s="19"/>
      <c r="K567" s="19"/>
      <c r="L567" s="19"/>
      <c r="M567" s="20"/>
      <c r="N567" s="19"/>
      <c r="O567" s="19"/>
      <c r="P567" s="20"/>
      <c r="Q567" s="19"/>
      <c r="R567" s="19"/>
      <c r="S567" s="19"/>
      <c r="T567" s="19"/>
      <c r="U567" s="19"/>
      <c r="V567" s="19"/>
      <c r="W567" s="19"/>
      <c r="X567" s="20"/>
      <c r="Y567" s="19"/>
      <c r="Z567" s="19"/>
      <c r="AA567" s="20"/>
      <c r="AB567" s="19"/>
      <c r="AC567" s="19"/>
      <c r="AD567" s="19"/>
      <c r="AE567" s="19"/>
      <c r="AF567" s="19"/>
      <c r="AG567" s="19"/>
      <c r="AH567" s="19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19"/>
      <c r="M568" s="20"/>
      <c r="N568" s="19"/>
      <c r="O568" s="19"/>
      <c r="P568" s="20"/>
      <c r="Q568" s="19"/>
      <c r="R568" s="19"/>
      <c r="S568" s="19"/>
      <c r="T568" s="19"/>
      <c r="U568" s="19"/>
      <c r="V568" s="19"/>
      <c r="W568" s="19"/>
      <c r="X568" s="20"/>
      <c r="Y568" s="19"/>
      <c r="Z568" s="19"/>
      <c r="AA568" s="20"/>
      <c r="AB568" s="19"/>
      <c r="AC568" s="19"/>
      <c r="AD568" s="19"/>
      <c r="AE568" s="19"/>
      <c r="AF568" s="19"/>
      <c r="AG568" s="19"/>
      <c r="AH568" s="19"/>
    </row>
    <row r="569">
      <c r="A569" s="19"/>
      <c r="B569" s="19"/>
      <c r="C569" s="19"/>
      <c r="D569" s="19"/>
      <c r="E569" s="19"/>
      <c r="F569" s="20"/>
      <c r="G569" s="19"/>
      <c r="H569" s="19"/>
      <c r="I569" s="19"/>
      <c r="J569" s="19"/>
      <c r="K569" s="19"/>
      <c r="L569" s="19"/>
      <c r="M569" s="20"/>
      <c r="N569" s="19"/>
      <c r="O569" s="19"/>
      <c r="P569" s="20"/>
      <c r="Q569" s="19"/>
      <c r="R569" s="19"/>
      <c r="S569" s="19"/>
      <c r="T569" s="19"/>
      <c r="U569" s="19"/>
      <c r="V569" s="19"/>
      <c r="W569" s="19"/>
      <c r="X569" s="20"/>
      <c r="Y569" s="19"/>
      <c r="Z569" s="19"/>
      <c r="AA569" s="20"/>
      <c r="AB569" s="19"/>
      <c r="AC569" s="19"/>
      <c r="AD569" s="19"/>
      <c r="AE569" s="19"/>
      <c r="AF569" s="19"/>
      <c r="AG569" s="19"/>
      <c r="AH569" s="19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19"/>
      <c r="M570" s="20"/>
      <c r="N570" s="19"/>
      <c r="O570" s="19"/>
      <c r="P570" s="20"/>
      <c r="Q570" s="19"/>
      <c r="R570" s="19"/>
      <c r="S570" s="19"/>
      <c r="T570" s="19"/>
      <c r="U570" s="19"/>
      <c r="V570" s="19"/>
      <c r="W570" s="19"/>
      <c r="X570" s="20"/>
      <c r="Y570" s="19"/>
      <c r="Z570" s="19"/>
      <c r="AA570" s="20"/>
      <c r="AB570" s="19"/>
      <c r="AC570" s="19"/>
      <c r="AD570" s="19"/>
      <c r="AE570" s="19"/>
      <c r="AF570" s="19"/>
      <c r="AG570" s="19"/>
      <c r="AH570" s="19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19"/>
      <c r="M571" s="20"/>
      <c r="N571" s="19"/>
      <c r="O571" s="19"/>
      <c r="P571" s="20"/>
      <c r="Q571" s="19"/>
      <c r="R571" s="19"/>
      <c r="S571" s="19"/>
      <c r="T571" s="19"/>
      <c r="U571" s="19"/>
      <c r="V571" s="19"/>
      <c r="W571" s="19"/>
      <c r="X571" s="20"/>
      <c r="Y571" s="19"/>
      <c r="Z571" s="19"/>
      <c r="AA571" s="20"/>
      <c r="AB571" s="19"/>
      <c r="AC571" s="19"/>
      <c r="AD571" s="19"/>
      <c r="AE571" s="19"/>
      <c r="AF571" s="19"/>
      <c r="AG571" s="19"/>
      <c r="AH571" s="19"/>
    </row>
    <row r="572">
      <c r="A572" s="19"/>
      <c r="B572" s="19"/>
      <c r="C572" s="19"/>
      <c r="D572" s="19"/>
      <c r="E572" s="19"/>
      <c r="F572" s="20"/>
      <c r="G572" s="19"/>
      <c r="H572" s="19"/>
      <c r="I572" s="19"/>
      <c r="J572" s="19"/>
      <c r="K572" s="19"/>
      <c r="L572" s="19"/>
      <c r="M572" s="20"/>
      <c r="N572" s="19"/>
      <c r="O572" s="19"/>
      <c r="P572" s="20"/>
      <c r="Q572" s="19"/>
      <c r="R572" s="19"/>
      <c r="S572" s="19"/>
      <c r="T572" s="19"/>
      <c r="U572" s="19"/>
      <c r="V572" s="19"/>
      <c r="W572" s="19"/>
      <c r="X572" s="20"/>
      <c r="Y572" s="19"/>
      <c r="Z572" s="19"/>
      <c r="AA572" s="20"/>
      <c r="AB572" s="19"/>
      <c r="AC572" s="19"/>
      <c r="AD572" s="19"/>
      <c r="AE572" s="19"/>
      <c r="AF572" s="19"/>
      <c r="AG572" s="19"/>
      <c r="AH572" s="19"/>
    </row>
    <row r="573">
      <c r="A573" s="19"/>
      <c r="B573" s="19"/>
      <c r="C573" s="19"/>
      <c r="D573" s="19"/>
      <c r="E573" s="19"/>
      <c r="F573" s="20"/>
      <c r="G573" s="19"/>
      <c r="H573" s="19"/>
      <c r="I573" s="19"/>
      <c r="J573" s="19"/>
      <c r="K573" s="19"/>
      <c r="L573" s="19"/>
      <c r="M573" s="20"/>
      <c r="N573" s="19"/>
      <c r="O573" s="19"/>
      <c r="P573" s="20"/>
      <c r="Q573" s="19"/>
      <c r="R573" s="19"/>
      <c r="S573" s="19"/>
      <c r="T573" s="19"/>
      <c r="U573" s="19"/>
      <c r="V573" s="19"/>
      <c r="W573" s="19"/>
      <c r="X573" s="20"/>
      <c r="Y573" s="19"/>
      <c r="Z573" s="19"/>
      <c r="AA573" s="20"/>
      <c r="AB573" s="19"/>
      <c r="AC573" s="19"/>
      <c r="AD573" s="19"/>
      <c r="AE573" s="19"/>
      <c r="AF573" s="19"/>
      <c r="AG573" s="19"/>
      <c r="AH573" s="19"/>
    </row>
    <row r="574">
      <c r="A574" s="19"/>
      <c r="B574" s="19"/>
      <c r="C574" s="19"/>
      <c r="D574" s="19"/>
      <c r="E574" s="19"/>
      <c r="F574" s="20"/>
      <c r="G574" s="19"/>
      <c r="H574" s="19"/>
      <c r="I574" s="19"/>
      <c r="J574" s="19"/>
      <c r="K574" s="19"/>
      <c r="L574" s="19"/>
      <c r="M574" s="20"/>
      <c r="N574" s="19"/>
      <c r="O574" s="19"/>
      <c r="P574" s="20"/>
      <c r="Q574" s="19"/>
      <c r="R574" s="19"/>
      <c r="S574" s="19"/>
      <c r="T574" s="19"/>
      <c r="U574" s="19"/>
      <c r="V574" s="19"/>
      <c r="W574" s="19"/>
      <c r="X574" s="20"/>
      <c r="Y574" s="19"/>
      <c r="Z574" s="19"/>
      <c r="AA574" s="20"/>
      <c r="AB574" s="19"/>
      <c r="AC574" s="19"/>
      <c r="AD574" s="19"/>
      <c r="AE574" s="19"/>
      <c r="AF574" s="19"/>
      <c r="AG574" s="19"/>
      <c r="AH574" s="19"/>
    </row>
    <row r="575">
      <c r="A575" s="19"/>
      <c r="B575" s="19"/>
      <c r="C575" s="19"/>
      <c r="D575" s="19"/>
      <c r="E575" s="19"/>
      <c r="F575" s="20"/>
      <c r="G575" s="19"/>
      <c r="H575" s="19"/>
      <c r="I575" s="19"/>
      <c r="J575" s="19"/>
      <c r="K575" s="19"/>
      <c r="L575" s="19"/>
      <c r="M575" s="20"/>
      <c r="N575" s="19"/>
      <c r="O575" s="19"/>
      <c r="P575" s="20"/>
      <c r="Q575" s="19"/>
      <c r="R575" s="19"/>
      <c r="S575" s="19"/>
      <c r="T575" s="19"/>
      <c r="U575" s="19"/>
      <c r="V575" s="19"/>
      <c r="W575" s="19"/>
      <c r="X575" s="20"/>
      <c r="Y575" s="19"/>
      <c r="Z575" s="19"/>
      <c r="AA575" s="20"/>
      <c r="AB575" s="19"/>
      <c r="AC575" s="19"/>
      <c r="AD575" s="19"/>
      <c r="AE575" s="19"/>
      <c r="AF575" s="19"/>
      <c r="AG575" s="19"/>
      <c r="AH575" s="19"/>
    </row>
    <row r="576">
      <c r="A576" s="19"/>
      <c r="B576" s="19"/>
      <c r="C576" s="19"/>
      <c r="D576" s="19"/>
      <c r="E576" s="19"/>
      <c r="F576" s="20"/>
      <c r="G576" s="19"/>
      <c r="H576" s="19"/>
      <c r="I576" s="19"/>
      <c r="J576" s="19"/>
      <c r="K576" s="19"/>
      <c r="L576" s="19"/>
      <c r="M576" s="20"/>
      <c r="N576" s="19"/>
      <c r="O576" s="19"/>
      <c r="P576" s="20"/>
      <c r="Q576" s="19"/>
      <c r="R576" s="19"/>
      <c r="S576" s="19"/>
      <c r="T576" s="19"/>
      <c r="U576" s="19"/>
      <c r="V576" s="19"/>
      <c r="W576" s="19"/>
      <c r="X576" s="20"/>
      <c r="Y576" s="19"/>
      <c r="Z576" s="19"/>
      <c r="AA576" s="20"/>
      <c r="AB576" s="19"/>
      <c r="AC576" s="19"/>
      <c r="AD576" s="19"/>
      <c r="AE576" s="19"/>
      <c r="AF576" s="19"/>
      <c r="AG576" s="19"/>
      <c r="AH576" s="19"/>
    </row>
    <row r="577">
      <c r="A577" s="19"/>
      <c r="B577" s="19"/>
      <c r="C577" s="19"/>
      <c r="D577" s="19"/>
      <c r="E577" s="19"/>
      <c r="F577" s="20"/>
      <c r="G577" s="19"/>
      <c r="H577" s="19"/>
      <c r="I577" s="19"/>
      <c r="J577" s="19"/>
      <c r="K577" s="19"/>
      <c r="L577" s="19"/>
      <c r="M577" s="20"/>
      <c r="N577" s="19"/>
      <c r="O577" s="19"/>
      <c r="P577" s="20"/>
      <c r="Q577" s="19"/>
      <c r="R577" s="19"/>
      <c r="S577" s="19"/>
      <c r="T577" s="19"/>
      <c r="U577" s="19"/>
      <c r="V577" s="19"/>
      <c r="W577" s="19"/>
      <c r="X577" s="20"/>
      <c r="Y577" s="19"/>
      <c r="Z577" s="19"/>
      <c r="AA577" s="20"/>
      <c r="AB577" s="19"/>
      <c r="AC577" s="19"/>
      <c r="AD577" s="19"/>
      <c r="AE577" s="19"/>
      <c r="AF577" s="19"/>
      <c r="AG577" s="19"/>
      <c r="AH577" s="19"/>
    </row>
    <row r="578">
      <c r="A578" s="19"/>
      <c r="B578" s="19"/>
      <c r="C578" s="19"/>
      <c r="D578" s="19"/>
      <c r="E578" s="19"/>
      <c r="F578" s="20"/>
      <c r="G578" s="19"/>
      <c r="H578" s="19"/>
      <c r="I578" s="19"/>
      <c r="J578" s="19"/>
      <c r="K578" s="19"/>
      <c r="L578" s="19"/>
      <c r="M578" s="20"/>
      <c r="N578" s="19"/>
      <c r="O578" s="19"/>
      <c r="P578" s="20"/>
      <c r="Q578" s="19"/>
      <c r="R578" s="19"/>
      <c r="S578" s="19"/>
      <c r="T578" s="19"/>
      <c r="U578" s="19"/>
      <c r="V578" s="19"/>
      <c r="W578" s="19"/>
      <c r="X578" s="20"/>
      <c r="Y578" s="19"/>
      <c r="Z578" s="19"/>
      <c r="AA578" s="20"/>
      <c r="AB578" s="19"/>
      <c r="AC578" s="19"/>
      <c r="AD578" s="19"/>
      <c r="AE578" s="19"/>
      <c r="AF578" s="19"/>
      <c r="AG578" s="19"/>
      <c r="AH578" s="19"/>
    </row>
    <row r="579">
      <c r="A579" s="19"/>
      <c r="B579" s="19"/>
      <c r="C579" s="19"/>
      <c r="D579" s="19"/>
      <c r="E579" s="19"/>
      <c r="F579" s="20"/>
      <c r="G579" s="19"/>
      <c r="H579" s="19"/>
      <c r="I579" s="19"/>
      <c r="J579" s="19"/>
      <c r="K579" s="19"/>
      <c r="L579" s="19"/>
      <c r="M579" s="20"/>
      <c r="N579" s="19"/>
      <c r="O579" s="19"/>
      <c r="P579" s="20"/>
      <c r="Q579" s="19"/>
      <c r="R579" s="19"/>
      <c r="S579" s="19"/>
      <c r="T579" s="19"/>
      <c r="U579" s="19"/>
      <c r="V579" s="19"/>
      <c r="W579" s="19"/>
      <c r="X579" s="20"/>
      <c r="Y579" s="19"/>
      <c r="Z579" s="19"/>
      <c r="AA579" s="20"/>
      <c r="AB579" s="19"/>
      <c r="AC579" s="19"/>
      <c r="AD579" s="19"/>
      <c r="AE579" s="19"/>
      <c r="AF579" s="19"/>
      <c r="AG579" s="19"/>
      <c r="AH579" s="19"/>
    </row>
    <row r="580">
      <c r="A580" s="19"/>
      <c r="B580" s="19"/>
      <c r="C580" s="19"/>
      <c r="D580" s="19"/>
      <c r="E580" s="19"/>
      <c r="F580" s="20"/>
      <c r="G580" s="19"/>
      <c r="H580" s="19"/>
      <c r="I580" s="19"/>
      <c r="J580" s="19"/>
      <c r="K580" s="19"/>
      <c r="L580" s="19"/>
      <c r="M580" s="20"/>
      <c r="N580" s="19"/>
      <c r="O580" s="19"/>
      <c r="P580" s="20"/>
      <c r="Q580" s="19"/>
      <c r="R580" s="19"/>
      <c r="S580" s="19"/>
      <c r="T580" s="19"/>
      <c r="U580" s="19"/>
      <c r="V580" s="19"/>
      <c r="W580" s="19"/>
      <c r="X580" s="20"/>
      <c r="Y580" s="19"/>
      <c r="Z580" s="19"/>
      <c r="AA580" s="20"/>
      <c r="AB580" s="19"/>
      <c r="AC580" s="19"/>
      <c r="AD580" s="19"/>
      <c r="AE580" s="19"/>
      <c r="AF580" s="19"/>
      <c r="AG580" s="19"/>
      <c r="AH580" s="19"/>
    </row>
    <row r="581">
      <c r="A581" s="19"/>
      <c r="B581" s="19"/>
      <c r="C581" s="19"/>
      <c r="D581" s="19"/>
      <c r="E581" s="19"/>
      <c r="F581" s="20"/>
      <c r="G581" s="19"/>
      <c r="H581" s="19"/>
      <c r="I581" s="19"/>
      <c r="J581" s="19"/>
      <c r="K581" s="19"/>
      <c r="L581" s="19"/>
      <c r="M581" s="20"/>
      <c r="N581" s="19"/>
      <c r="O581" s="19"/>
      <c r="P581" s="20"/>
      <c r="Q581" s="19"/>
      <c r="R581" s="19"/>
      <c r="S581" s="19"/>
      <c r="T581" s="19"/>
      <c r="U581" s="19"/>
      <c r="V581" s="19"/>
      <c r="W581" s="19"/>
      <c r="X581" s="20"/>
      <c r="Y581" s="19"/>
      <c r="Z581" s="19"/>
      <c r="AA581" s="20"/>
      <c r="AB581" s="19"/>
      <c r="AC581" s="19"/>
      <c r="AD581" s="19"/>
      <c r="AE581" s="19"/>
      <c r="AF581" s="19"/>
      <c r="AG581" s="19"/>
      <c r="AH581" s="19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19"/>
      <c r="M582" s="20"/>
      <c r="N582" s="19"/>
      <c r="O582" s="19"/>
      <c r="P582" s="20"/>
      <c r="Q582" s="19"/>
      <c r="R582" s="19"/>
      <c r="S582" s="19"/>
      <c r="T582" s="19"/>
      <c r="U582" s="19"/>
      <c r="V582" s="19"/>
      <c r="W582" s="19"/>
      <c r="X582" s="20"/>
      <c r="Y582" s="19"/>
      <c r="Z582" s="19"/>
      <c r="AA582" s="20"/>
      <c r="AB582" s="19"/>
      <c r="AC582" s="19"/>
      <c r="AD582" s="19"/>
      <c r="AE582" s="19"/>
      <c r="AF582" s="19"/>
      <c r="AG582" s="19"/>
      <c r="AH582" s="19"/>
    </row>
    <row r="583">
      <c r="A583" s="19"/>
      <c r="B583" s="19"/>
      <c r="C583" s="19"/>
      <c r="D583" s="19"/>
      <c r="E583" s="19"/>
      <c r="F583" s="20"/>
      <c r="G583" s="19"/>
      <c r="H583" s="19"/>
      <c r="I583" s="19"/>
      <c r="J583" s="19"/>
      <c r="K583" s="19"/>
      <c r="L583" s="19"/>
      <c r="M583" s="20"/>
      <c r="N583" s="19"/>
      <c r="O583" s="19"/>
      <c r="P583" s="20"/>
      <c r="Q583" s="19"/>
      <c r="R583" s="19"/>
      <c r="S583" s="19"/>
      <c r="T583" s="19"/>
      <c r="U583" s="19"/>
      <c r="V583" s="19"/>
      <c r="W583" s="19"/>
      <c r="X583" s="20"/>
      <c r="Y583" s="19"/>
      <c r="Z583" s="19"/>
      <c r="AA583" s="20"/>
      <c r="AB583" s="19"/>
      <c r="AC583" s="19"/>
      <c r="AD583" s="19"/>
      <c r="AE583" s="19"/>
      <c r="AF583" s="19"/>
      <c r="AG583" s="19"/>
      <c r="AH583" s="19"/>
    </row>
    <row r="584">
      <c r="A584" s="19"/>
      <c r="B584" s="19"/>
      <c r="C584" s="19"/>
      <c r="D584" s="19"/>
      <c r="E584" s="19"/>
      <c r="F584" s="20"/>
      <c r="G584" s="19"/>
      <c r="H584" s="19"/>
      <c r="I584" s="19"/>
      <c r="J584" s="19"/>
      <c r="K584" s="19"/>
      <c r="L584" s="19"/>
      <c r="M584" s="20"/>
      <c r="N584" s="19"/>
      <c r="O584" s="19"/>
      <c r="P584" s="20"/>
      <c r="Q584" s="19"/>
      <c r="R584" s="19"/>
      <c r="S584" s="19"/>
      <c r="T584" s="19"/>
      <c r="U584" s="19"/>
      <c r="V584" s="19"/>
      <c r="W584" s="19"/>
      <c r="X584" s="20"/>
      <c r="Y584" s="19"/>
      <c r="Z584" s="19"/>
      <c r="AA584" s="20"/>
      <c r="AB584" s="19"/>
      <c r="AC584" s="19"/>
      <c r="AD584" s="19"/>
      <c r="AE584" s="19"/>
      <c r="AF584" s="19"/>
      <c r="AG584" s="19"/>
      <c r="AH584" s="19"/>
    </row>
    <row r="585">
      <c r="A585" s="19"/>
      <c r="B585" s="19"/>
      <c r="C585" s="19"/>
      <c r="D585" s="19"/>
      <c r="E585" s="19"/>
      <c r="F585" s="20"/>
      <c r="G585" s="19"/>
      <c r="H585" s="19"/>
      <c r="I585" s="19"/>
      <c r="J585" s="19"/>
      <c r="K585" s="19"/>
      <c r="L585" s="19"/>
      <c r="M585" s="20"/>
      <c r="N585" s="19"/>
      <c r="O585" s="19"/>
      <c r="P585" s="20"/>
      <c r="Q585" s="19"/>
      <c r="R585" s="19"/>
      <c r="S585" s="19"/>
      <c r="T585" s="19"/>
      <c r="U585" s="19"/>
      <c r="V585" s="19"/>
      <c r="W585" s="19"/>
      <c r="X585" s="20"/>
      <c r="Y585" s="19"/>
      <c r="Z585" s="19"/>
      <c r="AA585" s="20"/>
      <c r="AB585" s="19"/>
      <c r="AC585" s="19"/>
      <c r="AD585" s="19"/>
      <c r="AE585" s="19"/>
      <c r="AF585" s="19"/>
      <c r="AG585" s="19"/>
      <c r="AH585" s="19"/>
    </row>
    <row r="586">
      <c r="A586" s="19"/>
      <c r="B586" s="19"/>
      <c r="C586" s="19"/>
      <c r="D586" s="19"/>
      <c r="E586" s="19"/>
      <c r="F586" s="20"/>
      <c r="G586" s="19"/>
      <c r="H586" s="19"/>
      <c r="I586" s="19"/>
      <c r="J586" s="19"/>
      <c r="K586" s="19"/>
      <c r="L586" s="19"/>
      <c r="M586" s="20"/>
      <c r="N586" s="19"/>
      <c r="O586" s="19"/>
      <c r="P586" s="20"/>
      <c r="Q586" s="19"/>
      <c r="R586" s="19"/>
      <c r="S586" s="19"/>
      <c r="T586" s="19"/>
      <c r="U586" s="19"/>
      <c r="V586" s="19"/>
      <c r="W586" s="19"/>
      <c r="X586" s="20"/>
      <c r="Y586" s="19"/>
      <c r="Z586" s="19"/>
      <c r="AA586" s="20"/>
      <c r="AB586" s="19"/>
      <c r="AC586" s="19"/>
      <c r="AD586" s="19"/>
      <c r="AE586" s="19"/>
      <c r="AF586" s="19"/>
      <c r="AG586" s="19"/>
      <c r="AH586" s="19"/>
    </row>
    <row r="587">
      <c r="A587" s="19"/>
      <c r="B587" s="19"/>
      <c r="C587" s="19"/>
      <c r="D587" s="19"/>
      <c r="E587" s="19"/>
      <c r="F587" s="20"/>
      <c r="G587" s="19"/>
      <c r="H587" s="19"/>
      <c r="I587" s="19"/>
      <c r="J587" s="19"/>
      <c r="K587" s="19"/>
      <c r="L587" s="19"/>
      <c r="M587" s="20"/>
      <c r="N587" s="19"/>
      <c r="O587" s="19"/>
      <c r="P587" s="20"/>
      <c r="Q587" s="19"/>
      <c r="R587" s="19"/>
      <c r="S587" s="19"/>
      <c r="T587" s="19"/>
      <c r="U587" s="19"/>
      <c r="V587" s="19"/>
      <c r="W587" s="19"/>
      <c r="X587" s="20"/>
      <c r="Y587" s="19"/>
      <c r="Z587" s="19"/>
      <c r="AA587" s="20"/>
      <c r="AB587" s="19"/>
      <c r="AC587" s="19"/>
      <c r="AD587" s="19"/>
      <c r="AE587" s="19"/>
      <c r="AF587" s="19"/>
      <c r="AG587" s="19"/>
      <c r="AH587" s="19"/>
    </row>
    <row r="588">
      <c r="A588" s="19"/>
      <c r="B588" s="19"/>
      <c r="C588" s="19"/>
      <c r="D588" s="19"/>
      <c r="E588" s="19"/>
      <c r="F588" s="20"/>
      <c r="G588" s="19"/>
      <c r="H588" s="19"/>
      <c r="I588" s="19"/>
      <c r="J588" s="19"/>
      <c r="K588" s="19"/>
      <c r="L588" s="19"/>
      <c r="M588" s="20"/>
      <c r="N588" s="19"/>
      <c r="O588" s="19"/>
      <c r="P588" s="20"/>
      <c r="Q588" s="19"/>
      <c r="R588" s="19"/>
      <c r="S588" s="19"/>
      <c r="T588" s="19"/>
      <c r="U588" s="19"/>
      <c r="V588" s="19"/>
      <c r="W588" s="19"/>
      <c r="X588" s="20"/>
      <c r="Y588" s="19"/>
      <c r="Z588" s="19"/>
      <c r="AA588" s="20"/>
      <c r="AB588" s="19"/>
      <c r="AC588" s="19"/>
      <c r="AD588" s="19"/>
      <c r="AE588" s="19"/>
      <c r="AF588" s="19"/>
      <c r="AG588" s="19"/>
      <c r="AH588" s="19"/>
    </row>
    <row r="589">
      <c r="A589" s="19"/>
      <c r="B589" s="19"/>
      <c r="C589" s="19"/>
      <c r="D589" s="19"/>
      <c r="E589" s="19"/>
      <c r="F589" s="20"/>
      <c r="G589" s="19"/>
      <c r="H589" s="19"/>
      <c r="I589" s="19"/>
      <c r="J589" s="19"/>
      <c r="K589" s="19"/>
      <c r="L589" s="19"/>
      <c r="M589" s="20"/>
      <c r="N589" s="19"/>
      <c r="O589" s="19"/>
      <c r="P589" s="20"/>
      <c r="Q589" s="19"/>
      <c r="R589" s="19"/>
      <c r="S589" s="19"/>
      <c r="T589" s="19"/>
      <c r="U589" s="19"/>
      <c r="V589" s="19"/>
      <c r="W589" s="19"/>
      <c r="X589" s="20"/>
      <c r="Y589" s="19"/>
      <c r="Z589" s="19"/>
      <c r="AA589" s="20"/>
      <c r="AB589" s="19"/>
      <c r="AC589" s="19"/>
      <c r="AD589" s="19"/>
      <c r="AE589" s="19"/>
      <c r="AF589" s="19"/>
      <c r="AG589" s="19"/>
      <c r="AH589" s="19"/>
    </row>
    <row r="590">
      <c r="A590" s="19"/>
      <c r="B590" s="19"/>
      <c r="C590" s="19"/>
      <c r="D590" s="19"/>
      <c r="E590" s="19"/>
      <c r="F590" s="20"/>
      <c r="G590" s="19"/>
      <c r="H590" s="19"/>
      <c r="I590" s="19"/>
      <c r="J590" s="19"/>
      <c r="K590" s="19"/>
      <c r="L590" s="19"/>
      <c r="M590" s="20"/>
      <c r="N590" s="19"/>
      <c r="O590" s="19"/>
      <c r="P590" s="20"/>
      <c r="Q590" s="19"/>
      <c r="R590" s="19"/>
      <c r="S590" s="19"/>
      <c r="T590" s="19"/>
      <c r="U590" s="19"/>
      <c r="V590" s="19"/>
      <c r="W590" s="19"/>
      <c r="X590" s="20"/>
      <c r="Y590" s="19"/>
      <c r="Z590" s="19"/>
      <c r="AA590" s="20"/>
      <c r="AB590" s="19"/>
      <c r="AC590" s="19"/>
      <c r="AD590" s="19"/>
      <c r="AE590" s="19"/>
      <c r="AF590" s="19"/>
      <c r="AG590" s="19"/>
      <c r="AH590" s="19"/>
    </row>
    <row r="591">
      <c r="A591" s="19"/>
      <c r="B591" s="19"/>
      <c r="C591" s="19"/>
      <c r="D591" s="19"/>
      <c r="E591" s="19"/>
      <c r="F591" s="20"/>
      <c r="G591" s="19"/>
      <c r="H591" s="19"/>
      <c r="I591" s="19"/>
      <c r="J591" s="19"/>
      <c r="K591" s="19"/>
      <c r="L591" s="19"/>
      <c r="M591" s="20"/>
      <c r="N591" s="19"/>
      <c r="O591" s="19"/>
      <c r="P591" s="20"/>
      <c r="Q591" s="19"/>
      <c r="R591" s="19"/>
      <c r="S591" s="19"/>
      <c r="T591" s="19"/>
      <c r="U591" s="19"/>
      <c r="V591" s="19"/>
      <c r="W591" s="19"/>
      <c r="X591" s="20"/>
      <c r="Y591" s="19"/>
      <c r="Z591" s="19"/>
      <c r="AA591" s="20"/>
      <c r="AB591" s="19"/>
      <c r="AC591" s="19"/>
      <c r="AD591" s="19"/>
      <c r="AE591" s="19"/>
      <c r="AF591" s="19"/>
      <c r="AG591" s="19"/>
      <c r="AH591" s="19"/>
    </row>
    <row r="592">
      <c r="A592" s="19"/>
      <c r="B592" s="19"/>
      <c r="C592" s="19"/>
      <c r="D592" s="19"/>
      <c r="E592" s="19"/>
      <c r="F592" s="20"/>
      <c r="G592" s="19"/>
      <c r="H592" s="19"/>
      <c r="I592" s="19"/>
      <c r="J592" s="19"/>
      <c r="K592" s="19"/>
      <c r="L592" s="19"/>
      <c r="M592" s="20"/>
      <c r="N592" s="19"/>
      <c r="O592" s="19"/>
      <c r="P592" s="20"/>
      <c r="Q592" s="19"/>
      <c r="R592" s="19"/>
      <c r="S592" s="19"/>
      <c r="T592" s="19"/>
      <c r="U592" s="19"/>
      <c r="V592" s="19"/>
      <c r="W592" s="19"/>
      <c r="X592" s="20"/>
      <c r="Y592" s="19"/>
      <c r="Z592" s="19"/>
      <c r="AA592" s="20"/>
      <c r="AB592" s="19"/>
      <c r="AC592" s="19"/>
      <c r="AD592" s="19"/>
      <c r="AE592" s="19"/>
      <c r="AF592" s="19"/>
      <c r="AG592" s="19"/>
      <c r="AH592" s="19"/>
    </row>
    <row r="593">
      <c r="A593" s="19"/>
      <c r="B593" s="19"/>
      <c r="C593" s="19"/>
      <c r="D593" s="19"/>
      <c r="E593" s="19"/>
      <c r="F593" s="20"/>
      <c r="G593" s="19"/>
      <c r="H593" s="19"/>
      <c r="I593" s="19"/>
      <c r="J593" s="19"/>
      <c r="K593" s="19"/>
      <c r="L593" s="19"/>
      <c r="M593" s="20"/>
      <c r="N593" s="19"/>
      <c r="O593" s="19"/>
      <c r="P593" s="20"/>
      <c r="Q593" s="19"/>
      <c r="R593" s="19"/>
      <c r="S593" s="19"/>
      <c r="T593" s="19"/>
      <c r="U593" s="19"/>
      <c r="V593" s="19"/>
      <c r="W593" s="19"/>
      <c r="X593" s="20"/>
      <c r="Y593" s="19"/>
      <c r="Z593" s="19"/>
      <c r="AA593" s="20"/>
      <c r="AB593" s="19"/>
      <c r="AC593" s="19"/>
      <c r="AD593" s="19"/>
      <c r="AE593" s="19"/>
      <c r="AF593" s="19"/>
      <c r="AG593" s="19"/>
      <c r="AH593" s="19"/>
    </row>
    <row r="594">
      <c r="A594" s="19"/>
      <c r="B594" s="19"/>
      <c r="C594" s="19"/>
      <c r="D594" s="19"/>
      <c r="E594" s="19"/>
      <c r="F594" s="20"/>
      <c r="G594" s="19"/>
      <c r="H594" s="19"/>
      <c r="I594" s="19"/>
      <c r="J594" s="19"/>
      <c r="K594" s="19"/>
      <c r="L594" s="19"/>
      <c r="M594" s="20"/>
      <c r="N594" s="19"/>
      <c r="O594" s="19"/>
      <c r="P594" s="20"/>
      <c r="Q594" s="19"/>
      <c r="R594" s="19"/>
      <c r="S594" s="19"/>
      <c r="T594" s="19"/>
      <c r="U594" s="19"/>
      <c r="V594" s="19"/>
      <c r="W594" s="19"/>
      <c r="X594" s="20"/>
      <c r="Y594" s="19"/>
      <c r="Z594" s="19"/>
      <c r="AA594" s="20"/>
      <c r="AB594" s="19"/>
      <c r="AC594" s="19"/>
      <c r="AD594" s="19"/>
      <c r="AE594" s="19"/>
      <c r="AF594" s="19"/>
      <c r="AG594" s="19"/>
      <c r="AH594" s="19"/>
    </row>
    <row r="595">
      <c r="A595" s="19"/>
      <c r="B595" s="19"/>
      <c r="C595" s="19"/>
      <c r="D595" s="19"/>
      <c r="E595" s="19"/>
      <c r="F595" s="20"/>
      <c r="G595" s="19"/>
      <c r="H595" s="19"/>
      <c r="I595" s="19"/>
      <c r="J595" s="19"/>
      <c r="K595" s="19"/>
      <c r="L595" s="19"/>
      <c r="M595" s="20"/>
      <c r="N595" s="19"/>
      <c r="O595" s="19"/>
      <c r="P595" s="20"/>
      <c r="Q595" s="19"/>
      <c r="R595" s="19"/>
      <c r="S595" s="19"/>
      <c r="T595" s="19"/>
      <c r="U595" s="19"/>
      <c r="V595" s="19"/>
      <c r="W595" s="19"/>
      <c r="X595" s="20"/>
      <c r="Y595" s="19"/>
      <c r="Z595" s="19"/>
      <c r="AA595" s="20"/>
      <c r="AB595" s="19"/>
      <c r="AC595" s="19"/>
      <c r="AD595" s="19"/>
      <c r="AE595" s="19"/>
      <c r="AF595" s="19"/>
      <c r="AG595" s="19"/>
      <c r="AH595" s="19"/>
    </row>
    <row r="596">
      <c r="A596" s="19"/>
      <c r="B596" s="19"/>
      <c r="C596" s="19"/>
      <c r="D596" s="19"/>
      <c r="E596" s="19"/>
      <c r="F596" s="20"/>
      <c r="G596" s="19"/>
      <c r="H596" s="19"/>
      <c r="I596" s="19"/>
      <c r="J596" s="19"/>
      <c r="K596" s="19"/>
      <c r="L596" s="19"/>
      <c r="M596" s="20"/>
      <c r="N596" s="19"/>
      <c r="O596" s="19"/>
      <c r="P596" s="20"/>
      <c r="Q596" s="19"/>
      <c r="R596" s="19"/>
      <c r="S596" s="19"/>
      <c r="T596" s="19"/>
      <c r="U596" s="19"/>
      <c r="V596" s="19"/>
      <c r="W596" s="19"/>
      <c r="X596" s="20"/>
      <c r="Y596" s="19"/>
      <c r="Z596" s="19"/>
      <c r="AA596" s="20"/>
      <c r="AB596" s="19"/>
      <c r="AC596" s="19"/>
      <c r="AD596" s="19"/>
      <c r="AE596" s="19"/>
      <c r="AF596" s="19"/>
      <c r="AG596" s="19"/>
      <c r="AH596" s="19"/>
    </row>
    <row r="597">
      <c r="A597" s="19"/>
      <c r="B597" s="19"/>
      <c r="C597" s="19"/>
      <c r="D597" s="19"/>
      <c r="E597" s="19"/>
      <c r="F597" s="20"/>
      <c r="G597" s="19"/>
      <c r="H597" s="19"/>
      <c r="I597" s="19"/>
      <c r="J597" s="19"/>
      <c r="K597" s="19"/>
      <c r="L597" s="19"/>
      <c r="M597" s="20"/>
      <c r="N597" s="19"/>
      <c r="O597" s="19"/>
      <c r="P597" s="20"/>
      <c r="Q597" s="19"/>
      <c r="R597" s="19"/>
      <c r="S597" s="19"/>
      <c r="T597" s="19"/>
      <c r="U597" s="19"/>
      <c r="V597" s="19"/>
      <c r="W597" s="19"/>
      <c r="X597" s="20"/>
      <c r="Y597" s="19"/>
      <c r="Z597" s="19"/>
      <c r="AA597" s="20"/>
      <c r="AB597" s="19"/>
      <c r="AC597" s="19"/>
      <c r="AD597" s="19"/>
      <c r="AE597" s="19"/>
      <c r="AF597" s="19"/>
      <c r="AG597" s="19"/>
      <c r="AH597" s="19"/>
    </row>
    <row r="598">
      <c r="A598" s="19"/>
      <c r="B598" s="19"/>
      <c r="C598" s="19"/>
      <c r="D598" s="19"/>
      <c r="E598" s="19"/>
      <c r="F598" s="20"/>
      <c r="G598" s="19"/>
      <c r="H598" s="19"/>
      <c r="I598" s="19"/>
      <c r="J598" s="19"/>
      <c r="K598" s="19"/>
      <c r="L598" s="19"/>
      <c r="M598" s="20"/>
      <c r="N598" s="19"/>
      <c r="O598" s="19"/>
      <c r="P598" s="20"/>
      <c r="Q598" s="19"/>
      <c r="R598" s="19"/>
      <c r="S598" s="19"/>
      <c r="T598" s="19"/>
      <c r="U598" s="19"/>
      <c r="V598" s="19"/>
      <c r="W598" s="19"/>
      <c r="X598" s="20"/>
      <c r="Y598" s="19"/>
      <c r="Z598" s="19"/>
      <c r="AA598" s="20"/>
      <c r="AB598" s="19"/>
      <c r="AC598" s="19"/>
      <c r="AD598" s="19"/>
      <c r="AE598" s="19"/>
      <c r="AF598" s="19"/>
      <c r="AG598" s="19"/>
      <c r="AH598" s="19"/>
    </row>
    <row r="599">
      <c r="A599" s="19"/>
      <c r="B599" s="19"/>
      <c r="C599" s="19"/>
      <c r="D599" s="19"/>
      <c r="E599" s="19"/>
      <c r="F599" s="20"/>
      <c r="G599" s="19"/>
      <c r="H599" s="19"/>
      <c r="I599" s="19"/>
      <c r="J599" s="19"/>
      <c r="K599" s="19"/>
      <c r="L599" s="19"/>
      <c r="M599" s="20"/>
      <c r="N599" s="19"/>
      <c r="O599" s="19"/>
      <c r="P599" s="20"/>
      <c r="Q599" s="19"/>
      <c r="R599" s="19"/>
      <c r="S599" s="19"/>
      <c r="T599" s="19"/>
      <c r="U599" s="19"/>
      <c r="V599" s="19"/>
      <c r="W599" s="19"/>
      <c r="X599" s="20"/>
      <c r="Y599" s="19"/>
      <c r="Z599" s="19"/>
      <c r="AA599" s="20"/>
      <c r="AB599" s="19"/>
      <c r="AC599" s="19"/>
      <c r="AD599" s="19"/>
      <c r="AE599" s="19"/>
      <c r="AF599" s="19"/>
      <c r="AG599" s="19"/>
      <c r="AH599" s="19"/>
    </row>
    <row r="600">
      <c r="A600" s="19"/>
      <c r="B600" s="19"/>
      <c r="C600" s="19"/>
      <c r="D600" s="19"/>
      <c r="E600" s="19"/>
      <c r="F600" s="20"/>
      <c r="G600" s="19"/>
      <c r="H600" s="19"/>
      <c r="I600" s="19"/>
      <c r="J600" s="19"/>
      <c r="K600" s="19"/>
      <c r="L600" s="19"/>
      <c r="M600" s="20"/>
      <c r="N600" s="19"/>
      <c r="O600" s="19"/>
      <c r="P600" s="20"/>
      <c r="Q600" s="19"/>
      <c r="R600" s="19"/>
      <c r="S600" s="19"/>
      <c r="T600" s="19"/>
      <c r="U600" s="19"/>
      <c r="V600" s="19"/>
      <c r="W600" s="19"/>
      <c r="X600" s="20"/>
      <c r="Y600" s="19"/>
      <c r="Z600" s="19"/>
      <c r="AA600" s="20"/>
      <c r="AB600" s="19"/>
      <c r="AC600" s="19"/>
      <c r="AD600" s="19"/>
      <c r="AE600" s="19"/>
      <c r="AF600" s="19"/>
      <c r="AG600" s="19"/>
      <c r="AH600" s="19"/>
    </row>
    <row r="601">
      <c r="A601" s="19"/>
      <c r="B601" s="19"/>
      <c r="C601" s="19"/>
      <c r="D601" s="19"/>
      <c r="E601" s="19"/>
      <c r="F601" s="20"/>
      <c r="G601" s="19"/>
      <c r="H601" s="19"/>
      <c r="I601" s="19"/>
      <c r="J601" s="19"/>
      <c r="K601" s="19"/>
      <c r="L601" s="19"/>
      <c r="M601" s="20"/>
      <c r="N601" s="19"/>
      <c r="O601" s="19"/>
      <c r="P601" s="20"/>
      <c r="Q601" s="19"/>
      <c r="R601" s="19"/>
      <c r="S601" s="19"/>
      <c r="T601" s="19"/>
      <c r="U601" s="19"/>
      <c r="V601" s="19"/>
      <c r="W601" s="19"/>
      <c r="X601" s="20"/>
      <c r="Y601" s="19"/>
      <c r="Z601" s="19"/>
      <c r="AA601" s="20"/>
      <c r="AB601" s="19"/>
      <c r="AC601" s="19"/>
      <c r="AD601" s="19"/>
      <c r="AE601" s="19"/>
      <c r="AF601" s="19"/>
      <c r="AG601" s="19"/>
      <c r="AH601" s="19"/>
    </row>
    <row r="602">
      <c r="A602" s="19"/>
      <c r="B602" s="19"/>
      <c r="C602" s="19"/>
      <c r="D602" s="19"/>
      <c r="E602" s="19"/>
      <c r="F602" s="20"/>
      <c r="G602" s="19"/>
      <c r="H602" s="19"/>
      <c r="I602" s="19"/>
      <c r="J602" s="19"/>
      <c r="K602" s="19"/>
      <c r="L602" s="19"/>
      <c r="M602" s="20"/>
      <c r="N602" s="19"/>
      <c r="O602" s="19"/>
      <c r="P602" s="20"/>
      <c r="Q602" s="19"/>
      <c r="R602" s="19"/>
      <c r="S602" s="19"/>
      <c r="T602" s="19"/>
      <c r="U602" s="19"/>
      <c r="V602" s="19"/>
      <c r="W602" s="19"/>
      <c r="X602" s="20"/>
      <c r="Y602" s="19"/>
      <c r="Z602" s="19"/>
      <c r="AA602" s="20"/>
      <c r="AB602" s="19"/>
      <c r="AC602" s="19"/>
      <c r="AD602" s="19"/>
      <c r="AE602" s="19"/>
      <c r="AF602" s="19"/>
      <c r="AG602" s="19"/>
      <c r="AH602" s="19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19"/>
      <c r="M603" s="20"/>
      <c r="N603" s="19"/>
      <c r="O603" s="19"/>
      <c r="P603" s="20"/>
      <c r="Q603" s="19"/>
      <c r="R603" s="19"/>
      <c r="S603" s="19"/>
      <c r="T603" s="19"/>
      <c r="U603" s="19"/>
      <c r="V603" s="19"/>
      <c r="W603" s="19"/>
      <c r="X603" s="20"/>
      <c r="Y603" s="19"/>
      <c r="Z603" s="19"/>
      <c r="AA603" s="20"/>
      <c r="AB603" s="19"/>
      <c r="AC603" s="19"/>
      <c r="AD603" s="19"/>
      <c r="AE603" s="19"/>
      <c r="AF603" s="19"/>
      <c r="AG603" s="19"/>
      <c r="AH603" s="19"/>
    </row>
    <row r="604">
      <c r="A604" s="19"/>
      <c r="B604" s="19"/>
      <c r="C604" s="19"/>
      <c r="D604" s="19"/>
      <c r="E604" s="19"/>
      <c r="F604" s="20"/>
      <c r="G604" s="19"/>
      <c r="H604" s="19"/>
      <c r="I604" s="19"/>
      <c r="J604" s="19"/>
      <c r="K604" s="19"/>
      <c r="L604" s="19"/>
      <c r="M604" s="20"/>
      <c r="N604" s="19"/>
      <c r="O604" s="19"/>
      <c r="P604" s="20"/>
      <c r="Q604" s="19"/>
      <c r="R604" s="19"/>
      <c r="S604" s="19"/>
      <c r="T604" s="19"/>
      <c r="U604" s="19"/>
      <c r="V604" s="19"/>
      <c r="W604" s="19"/>
      <c r="X604" s="20"/>
      <c r="Y604" s="19"/>
      <c r="Z604" s="19"/>
      <c r="AA604" s="20"/>
      <c r="AB604" s="19"/>
      <c r="AC604" s="19"/>
      <c r="AD604" s="19"/>
      <c r="AE604" s="19"/>
      <c r="AF604" s="19"/>
      <c r="AG604" s="19"/>
      <c r="AH604" s="19"/>
    </row>
    <row r="605">
      <c r="A605" s="19"/>
      <c r="B605" s="19"/>
      <c r="C605" s="19"/>
      <c r="D605" s="19"/>
      <c r="E605" s="19"/>
      <c r="F605" s="20"/>
      <c r="G605" s="19"/>
      <c r="H605" s="19"/>
      <c r="I605" s="19"/>
      <c r="J605" s="19"/>
      <c r="K605" s="19"/>
      <c r="L605" s="19"/>
      <c r="M605" s="20"/>
      <c r="N605" s="19"/>
      <c r="O605" s="19"/>
      <c r="P605" s="20"/>
      <c r="Q605" s="19"/>
      <c r="R605" s="19"/>
      <c r="S605" s="19"/>
      <c r="T605" s="19"/>
      <c r="U605" s="19"/>
      <c r="V605" s="19"/>
      <c r="W605" s="19"/>
      <c r="X605" s="20"/>
      <c r="Y605" s="19"/>
      <c r="Z605" s="19"/>
      <c r="AA605" s="20"/>
      <c r="AB605" s="19"/>
      <c r="AC605" s="19"/>
      <c r="AD605" s="19"/>
      <c r="AE605" s="19"/>
      <c r="AF605" s="19"/>
      <c r="AG605" s="19"/>
      <c r="AH605" s="19"/>
    </row>
    <row r="606">
      <c r="A606" s="19"/>
      <c r="B606" s="19"/>
      <c r="C606" s="19"/>
      <c r="D606" s="19"/>
      <c r="E606" s="19"/>
      <c r="F606" s="20"/>
      <c r="G606" s="19"/>
      <c r="H606" s="19"/>
      <c r="I606" s="19"/>
      <c r="J606" s="19"/>
      <c r="K606" s="19"/>
      <c r="L606" s="19"/>
      <c r="M606" s="20"/>
      <c r="N606" s="19"/>
      <c r="O606" s="19"/>
      <c r="P606" s="20"/>
      <c r="Q606" s="19"/>
      <c r="R606" s="19"/>
      <c r="S606" s="19"/>
      <c r="T606" s="19"/>
      <c r="U606" s="19"/>
      <c r="V606" s="19"/>
      <c r="W606" s="19"/>
      <c r="X606" s="20"/>
      <c r="Y606" s="19"/>
      <c r="Z606" s="19"/>
      <c r="AA606" s="20"/>
      <c r="AB606" s="19"/>
      <c r="AC606" s="19"/>
      <c r="AD606" s="19"/>
      <c r="AE606" s="19"/>
      <c r="AF606" s="19"/>
      <c r="AG606" s="19"/>
      <c r="AH606" s="19"/>
    </row>
    <row r="607">
      <c r="A607" s="19"/>
      <c r="B607" s="19"/>
      <c r="C607" s="19"/>
      <c r="D607" s="19"/>
      <c r="E607" s="19"/>
      <c r="F607" s="20"/>
      <c r="G607" s="19"/>
      <c r="H607" s="19"/>
      <c r="I607" s="19"/>
      <c r="J607" s="19"/>
      <c r="K607" s="19"/>
      <c r="L607" s="19"/>
      <c r="M607" s="20"/>
      <c r="N607" s="19"/>
      <c r="O607" s="19"/>
      <c r="P607" s="20"/>
      <c r="Q607" s="19"/>
      <c r="R607" s="19"/>
      <c r="S607" s="19"/>
      <c r="T607" s="19"/>
      <c r="U607" s="19"/>
      <c r="V607" s="19"/>
      <c r="W607" s="19"/>
      <c r="X607" s="20"/>
      <c r="Y607" s="19"/>
      <c r="Z607" s="19"/>
      <c r="AA607" s="20"/>
      <c r="AB607" s="19"/>
      <c r="AC607" s="19"/>
      <c r="AD607" s="19"/>
      <c r="AE607" s="19"/>
      <c r="AF607" s="19"/>
      <c r="AG607" s="19"/>
      <c r="AH607" s="19"/>
    </row>
    <row r="608">
      <c r="A608" s="19"/>
      <c r="B608" s="19"/>
      <c r="C608" s="19"/>
      <c r="D608" s="19"/>
      <c r="E608" s="19"/>
      <c r="F608" s="20"/>
      <c r="G608" s="19"/>
      <c r="H608" s="19"/>
      <c r="I608" s="19"/>
      <c r="J608" s="19"/>
      <c r="K608" s="19"/>
      <c r="L608" s="19"/>
      <c r="M608" s="20"/>
      <c r="N608" s="19"/>
      <c r="O608" s="19"/>
      <c r="P608" s="20"/>
      <c r="Q608" s="19"/>
      <c r="R608" s="19"/>
      <c r="S608" s="19"/>
      <c r="T608" s="19"/>
      <c r="U608" s="19"/>
      <c r="V608" s="19"/>
      <c r="W608" s="19"/>
      <c r="X608" s="20"/>
      <c r="Y608" s="19"/>
      <c r="Z608" s="19"/>
      <c r="AA608" s="20"/>
      <c r="AB608" s="19"/>
      <c r="AC608" s="19"/>
      <c r="AD608" s="19"/>
      <c r="AE608" s="19"/>
      <c r="AF608" s="19"/>
      <c r="AG608" s="19"/>
      <c r="AH608" s="19"/>
    </row>
    <row r="609">
      <c r="A609" s="19"/>
      <c r="B609" s="19"/>
      <c r="C609" s="19"/>
      <c r="D609" s="19"/>
      <c r="E609" s="19"/>
      <c r="F609" s="20"/>
      <c r="G609" s="19"/>
      <c r="H609" s="19"/>
      <c r="I609" s="19"/>
      <c r="J609" s="19"/>
      <c r="K609" s="19"/>
      <c r="L609" s="19"/>
      <c r="M609" s="20"/>
      <c r="N609" s="19"/>
      <c r="O609" s="19"/>
      <c r="P609" s="20"/>
      <c r="Q609" s="19"/>
      <c r="R609" s="19"/>
      <c r="S609" s="19"/>
      <c r="T609" s="19"/>
      <c r="U609" s="19"/>
      <c r="V609" s="19"/>
      <c r="W609" s="19"/>
      <c r="X609" s="20"/>
      <c r="Y609" s="19"/>
      <c r="Z609" s="19"/>
      <c r="AA609" s="20"/>
      <c r="AB609" s="19"/>
      <c r="AC609" s="19"/>
      <c r="AD609" s="19"/>
      <c r="AE609" s="19"/>
      <c r="AF609" s="19"/>
      <c r="AG609" s="19"/>
      <c r="AH609" s="19"/>
    </row>
    <row r="610">
      <c r="A610" s="19"/>
      <c r="B610" s="19"/>
      <c r="C610" s="19"/>
      <c r="D610" s="19"/>
      <c r="E610" s="19"/>
      <c r="F610" s="20"/>
      <c r="G610" s="19"/>
      <c r="H610" s="19"/>
      <c r="I610" s="19"/>
      <c r="J610" s="19"/>
      <c r="K610" s="19"/>
      <c r="L610" s="19"/>
      <c r="M610" s="20"/>
      <c r="N610" s="19"/>
      <c r="O610" s="19"/>
      <c r="P610" s="20"/>
      <c r="Q610" s="19"/>
      <c r="R610" s="19"/>
      <c r="S610" s="19"/>
      <c r="T610" s="19"/>
      <c r="U610" s="19"/>
      <c r="V610" s="19"/>
      <c r="W610" s="19"/>
      <c r="X610" s="20"/>
      <c r="Y610" s="19"/>
      <c r="Z610" s="19"/>
      <c r="AA610" s="20"/>
      <c r="AB610" s="19"/>
      <c r="AC610" s="19"/>
      <c r="AD610" s="19"/>
      <c r="AE610" s="19"/>
      <c r="AF610" s="19"/>
      <c r="AG610" s="19"/>
      <c r="AH610" s="19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19"/>
      <c r="M611" s="20"/>
      <c r="N611" s="19"/>
      <c r="O611" s="19"/>
      <c r="P611" s="20"/>
      <c r="Q611" s="19"/>
      <c r="R611" s="19"/>
      <c r="S611" s="19"/>
      <c r="T611" s="19"/>
      <c r="U611" s="19"/>
      <c r="V611" s="19"/>
      <c r="W611" s="19"/>
      <c r="X611" s="20"/>
      <c r="Y611" s="19"/>
      <c r="Z611" s="19"/>
      <c r="AA611" s="20"/>
      <c r="AB611" s="19"/>
      <c r="AC611" s="19"/>
      <c r="AD611" s="19"/>
      <c r="AE611" s="19"/>
      <c r="AF611" s="19"/>
      <c r="AG611" s="19"/>
      <c r="AH611" s="19"/>
    </row>
    <row r="612">
      <c r="A612" s="19"/>
      <c r="B612" s="19"/>
      <c r="C612" s="19"/>
      <c r="D612" s="19"/>
      <c r="E612" s="19"/>
      <c r="F612" s="20"/>
      <c r="G612" s="19"/>
      <c r="H612" s="19"/>
      <c r="I612" s="19"/>
      <c r="J612" s="19"/>
      <c r="K612" s="19"/>
      <c r="L612" s="19"/>
      <c r="M612" s="20"/>
      <c r="N612" s="19"/>
      <c r="O612" s="19"/>
      <c r="P612" s="20"/>
      <c r="Q612" s="19"/>
      <c r="R612" s="19"/>
      <c r="S612" s="19"/>
      <c r="T612" s="19"/>
      <c r="U612" s="19"/>
      <c r="V612" s="19"/>
      <c r="W612" s="19"/>
      <c r="X612" s="20"/>
      <c r="Y612" s="19"/>
      <c r="Z612" s="19"/>
      <c r="AA612" s="20"/>
      <c r="AB612" s="19"/>
      <c r="AC612" s="19"/>
      <c r="AD612" s="19"/>
      <c r="AE612" s="19"/>
      <c r="AF612" s="19"/>
      <c r="AG612" s="19"/>
      <c r="AH612" s="19"/>
    </row>
    <row r="613">
      <c r="A613" s="19"/>
      <c r="B613" s="19"/>
      <c r="C613" s="19"/>
      <c r="D613" s="19"/>
      <c r="E613" s="19"/>
      <c r="F613" s="20"/>
      <c r="G613" s="19"/>
      <c r="H613" s="19"/>
      <c r="I613" s="19"/>
      <c r="J613" s="19"/>
      <c r="K613" s="19"/>
      <c r="L613" s="19"/>
      <c r="M613" s="20"/>
      <c r="N613" s="19"/>
      <c r="O613" s="19"/>
      <c r="P613" s="20"/>
      <c r="Q613" s="19"/>
      <c r="R613" s="19"/>
      <c r="S613" s="19"/>
      <c r="T613" s="19"/>
      <c r="U613" s="19"/>
      <c r="V613" s="19"/>
      <c r="W613" s="19"/>
      <c r="X613" s="20"/>
      <c r="Y613" s="19"/>
      <c r="Z613" s="19"/>
      <c r="AA613" s="20"/>
      <c r="AB613" s="19"/>
      <c r="AC613" s="19"/>
      <c r="AD613" s="19"/>
      <c r="AE613" s="19"/>
      <c r="AF613" s="19"/>
      <c r="AG613" s="19"/>
      <c r="AH613" s="19"/>
    </row>
    <row r="614">
      <c r="A614" s="19"/>
      <c r="B614" s="19"/>
      <c r="C614" s="19"/>
      <c r="D614" s="19"/>
      <c r="E614" s="19"/>
      <c r="F614" s="20"/>
      <c r="G614" s="19"/>
      <c r="H614" s="19"/>
      <c r="I614" s="19"/>
      <c r="J614" s="19"/>
      <c r="K614" s="19"/>
      <c r="L614" s="19"/>
      <c r="M614" s="20"/>
      <c r="N614" s="19"/>
      <c r="O614" s="19"/>
      <c r="P614" s="20"/>
      <c r="Q614" s="19"/>
      <c r="R614" s="19"/>
      <c r="S614" s="19"/>
      <c r="T614" s="19"/>
      <c r="U614" s="19"/>
      <c r="V614" s="19"/>
      <c r="W614" s="19"/>
      <c r="X614" s="20"/>
      <c r="Y614" s="19"/>
      <c r="Z614" s="19"/>
      <c r="AA614" s="20"/>
      <c r="AB614" s="19"/>
      <c r="AC614" s="19"/>
      <c r="AD614" s="19"/>
      <c r="AE614" s="19"/>
      <c r="AF614" s="19"/>
      <c r="AG614" s="19"/>
      <c r="AH614" s="19"/>
    </row>
    <row r="615">
      <c r="A615" s="19"/>
      <c r="B615" s="19"/>
      <c r="C615" s="19"/>
      <c r="D615" s="19"/>
      <c r="E615" s="19"/>
      <c r="F615" s="20"/>
      <c r="G615" s="19"/>
      <c r="H615" s="19"/>
      <c r="I615" s="19"/>
      <c r="J615" s="19"/>
      <c r="K615" s="19"/>
      <c r="L615" s="19"/>
      <c r="M615" s="20"/>
      <c r="N615" s="19"/>
      <c r="O615" s="19"/>
      <c r="P615" s="20"/>
      <c r="Q615" s="19"/>
      <c r="R615" s="19"/>
      <c r="S615" s="19"/>
      <c r="T615" s="19"/>
      <c r="U615" s="19"/>
      <c r="V615" s="19"/>
      <c r="W615" s="19"/>
      <c r="X615" s="20"/>
      <c r="Y615" s="19"/>
      <c r="Z615" s="19"/>
      <c r="AA615" s="20"/>
      <c r="AB615" s="19"/>
      <c r="AC615" s="19"/>
      <c r="AD615" s="19"/>
      <c r="AE615" s="19"/>
      <c r="AF615" s="19"/>
      <c r="AG615" s="19"/>
      <c r="AH615" s="19"/>
    </row>
    <row r="616">
      <c r="A616" s="19"/>
      <c r="B616" s="19"/>
      <c r="C616" s="19"/>
      <c r="D616" s="19"/>
      <c r="E616" s="19"/>
      <c r="F616" s="20"/>
      <c r="G616" s="19"/>
      <c r="H616" s="19"/>
      <c r="I616" s="19"/>
      <c r="J616" s="19"/>
      <c r="K616" s="19"/>
      <c r="L616" s="19"/>
      <c r="M616" s="20"/>
      <c r="N616" s="19"/>
      <c r="O616" s="19"/>
      <c r="P616" s="20"/>
      <c r="Q616" s="19"/>
      <c r="R616" s="19"/>
      <c r="S616" s="19"/>
      <c r="T616" s="19"/>
      <c r="U616" s="19"/>
      <c r="V616" s="19"/>
      <c r="W616" s="19"/>
      <c r="X616" s="20"/>
      <c r="Y616" s="19"/>
      <c r="Z616" s="19"/>
      <c r="AA616" s="20"/>
      <c r="AB616" s="19"/>
      <c r="AC616" s="19"/>
      <c r="AD616" s="19"/>
      <c r="AE616" s="19"/>
      <c r="AF616" s="19"/>
      <c r="AG616" s="19"/>
      <c r="AH616" s="19"/>
    </row>
    <row r="617">
      <c r="A617" s="19"/>
      <c r="B617" s="19"/>
      <c r="C617" s="19"/>
      <c r="D617" s="19"/>
      <c r="E617" s="19"/>
      <c r="F617" s="20"/>
      <c r="G617" s="19"/>
      <c r="H617" s="19"/>
      <c r="I617" s="19"/>
      <c r="J617" s="19"/>
      <c r="K617" s="19"/>
      <c r="L617" s="19"/>
      <c r="M617" s="20"/>
      <c r="N617" s="19"/>
      <c r="O617" s="19"/>
      <c r="P617" s="20"/>
      <c r="Q617" s="19"/>
      <c r="R617" s="19"/>
      <c r="S617" s="19"/>
      <c r="T617" s="19"/>
      <c r="U617" s="19"/>
      <c r="V617" s="19"/>
      <c r="W617" s="19"/>
      <c r="X617" s="20"/>
      <c r="Y617" s="19"/>
      <c r="Z617" s="19"/>
      <c r="AA617" s="20"/>
      <c r="AB617" s="19"/>
      <c r="AC617" s="19"/>
      <c r="AD617" s="19"/>
      <c r="AE617" s="19"/>
      <c r="AF617" s="19"/>
      <c r="AG617" s="19"/>
      <c r="AH617" s="19"/>
    </row>
    <row r="618">
      <c r="A618" s="19"/>
      <c r="B618" s="19"/>
      <c r="C618" s="19"/>
      <c r="D618" s="19"/>
      <c r="E618" s="19"/>
      <c r="F618" s="20"/>
      <c r="G618" s="19"/>
      <c r="H618" s="19"/>
      <c r="I618" s="19"/>
      <c r="J618" s="19"/>
      <c r="K618" s="19"/>
      <c r="L618" s="19"/>
      <c r="M618" s="20"/>
      <c r="N618" s="19"/>
      <c r="O618" s="19"/>
      <c r="P618" s="20"/>
      <c r="Q618" s="19"/>
      <c r="R618" s="19"/>
      <c r="S618" s="19"/>
      <c r="T618" s="19"/>
      <c r="U618" s="19"/>
      <c r="V618" s="19"/>
      <c r="W618" s="19"/>
      <c r="X618" s="20"/>
      <c r="Y618" s="19"/>
      <c r="Z618" s="19"/>
      <c r="AA618" s="20"/>
      <c r="AB618" s="19"/>
      <c r="AC618" s="19"/>
      <c r="AD618" s="19"/>
      <c r="AE618" s="19"/>
      <c r="AF618" s="19"/>
      <c r="AG618" s="19"/>
      <c r="AH618" s="19"/>
    </row>
    <row r="619">
      <c r="A619" s="19"/>
      <c r="B619" s="19"/>
      <c r="C619" s="19"/>
      <c r="D619" s="19"/>
      <c r="E619" s="19"/>
      <c r="F619" s="20"/>
      <c r="G619" s="19"/>
      <c r="H619" s="19"/>
      <c r="I619" s="19"/>
      <c r="J619" s="19"/>
      <c r="K619" s="19"/>
      <c r="L619" s="19"/>
      <c r="M619" s="20"/>
      <c r="N619" s="19"/>
      <c r="O619" s="19"/>
      <c r="P619" s="20"/>
      <c r="Q619" s="19"/>
      <c r="R619" s="19"/>
      <c r="S619" s="19"/>
      <c r="T619" s="19"/>
      <c r="U619" s="19"/>
      <c r="V619" s="19"/>
      <c r="W619" s="19"/>
      <c r="X619" s="20"/>
      <c r="Y619" s="19"/>
      <c r="Z619" s="19"/>
      <c r="AA619" s="20"/>
      <c r="AB619" s="19"/>
      <c r="AC619" s="19"/>
      <c r="AD619" s="19"/>
      <c r="AE619" s="19"/>
      <c r="AF619" s="19"/>
      <c r="AG619" s="19"/>
      <c r="AH619" s="19"/>
    </row>
    <row r="620">
      <c r="A620" s="19"/>
      <c r="B620" s="19"/>
      <c r="C620" s="19"/>
      <c r="D620" s="19"/>
      <c r="E620" s="19"/>
      <c r="F620" s="20"/>
      <c r="G620" s="19"/>
      <c r="H620" s="19"/>
      <c r="I620" s="19"/>
      <c r="J620" s="19"/>
      <c r="K620" s="19"/>
      <c r="L620" s="19"/>
      <c r="M620" s="20"/>
      <c r="N620" s="19"/>
      <c r="O620" s="19"/>
      <c r="P620" s="20"/>
      <c r="Q620" s="19"/>
      <c r="R620" s="19"/>
      <c r="S620" s="19"/>
      <c r="T620" s="19"/>
      <c r="U620" s="19"/>
      <c r="V620" s="19"/>
      <c r="W620" s="19"/>
      <c r="X620" s="20"/>
      <c r="Y620" s="19"/>
      <c r="Z620" s="19"/>
      <c r="AA620" s="20"/>
      <c r="AB620" s="19"/>
      <c r="AC620" s="19"/>
      <c r="AD620" s="19"/>
      <c r="AE620" s="19"/>
      <c r="AF620" s="19"/>
      <c r="AG620" s="19"/>
      <c r="AH620" s="19"/>
    </row>
    <row r="621">
      <c r="A621" s="19"/>
      <c r="B621" s="19"/>
      <c r="C621" s="19"/>
      <c r="D621" s="19"/>
      <c r="E621" s="19"/>
      <c r="F621" s="20"/>
      <c r="G621" s="19"/>
      <c r="H621" s="19"/>
      <c r="I621" s="19"/>
      <c r="J621" s="19"/>
      <c r="K621" s="19"/>
      <c r="L621" s="19"/>
      <c r="M621" s="20"/>
      <c r="N621" s="19"/>
      <c r="O621" s="19"/>
      <c r="P621" s="20"/>
      <c r="Q621" s="19"/>
      <c r="R621" s="19"/>
      <c r="S621" s="19"/>
      <c r="T621" s="19"/>
      <c r="U621" s="19"/>
      <c r="V621" s="19"/>
      <c r="W621" s="19"/>
      <c r="X621" s="20"/>
      <c r="Y621" s="19"/>
      <c r="Z621" s="19"/>
      <c r="AA621" s="20"/>
      <c r="AB621" s="19"/>
      <c r="AC621" s="19"/>
      <c r="AD621" s="19"/>
      <c r="AE621" s="19"/>
      <c r="AF621" s="19"/>
      <c r="AG621" s="19"/>
      <c r="AH621" s="19"/>
    </row>
    <row r="622">
      <c r="A622" s="19"/>
      <c r="B622" s="19"/>
      <c r="C622" s="19"/>
      <c r="D622" s="19"/>
      <c r="E622" s="19"/>
      <c r="F622" s="20"/>
      <c r="G622" s="19"/>
      <c r="H622" s="19"/>
      <c r="I622" s="19"/>
      <c r="J622" s="19"/>
      <c r="K622" s="19"/>
      <c r="L622" s="19"/>
      <c r="M622" s="20"/>
      <c r="N622" s="19"/>
      <c r="O622" s="19"/>
      <c r="P622" s="20"/>
      <c r="Q622" s="19"/>
      <c r="R622" s="19"/>
      <c r="S622" s="19"/>
      <c r="T622" s="19"/>
      <c r="U622" s="19"/>
      <c r="V622" s="19"/>
      <c r="W622" s="19"/>
      <c r="X622" s="20"/>
      <c r="Y622" s="19"/>
      <c r="Z622" s="19"/>
      <c r="AA622" s="20"/>
      <c r="AB622" s="19"/>
      <c r="AC622" s="19"/>
      <c r="AD622" s="19"/>
      <c r="AE622" s="19"/>
      <c r="AF622" s="19"/>
      <c r="AG622" s="19"/>
      <c r="AH622" s="19"/>
    </row>
    <row r="623">
      <c r="A623" s="19"/>
      <c r="B623" s="19"/>
      <c r="C623" s="19"/>
      <c r="D623" s="19"/>
      <c r="E623" s="19"/>
      <c r="F623" s="20"/>
      <c r="G623" s="19"/>
      <c r="H623" s="19"/>
      <c r="I623" s="19"/>
      <c r="J623" s="19"/>
      <c r="K623" s="19"/>
      <c r="L623" s="19"/>
      <c r="M623" s="20"/>
      <c r="N623" s="19"/>
      <c r="O623" s="19"/>
      <c r="P623" s="20"/>
      <c r="Q623" s="19"/>
      <c r="R623" s="19"/>
      <c r="S623" s="19"/>
      <c r="T623" s="19"/>
      <c r="U623" s="19"/>
      <c r="V623" s="19"/>
      <c r="W623" s="19"/>
      <c r="X623" s="20"/>
      <c r="Y623" s="19"/>
      <c r="Z623" s="19"/>
      <c r="AA623" s="20"/>
      <c r="AB623" s="19"/>
      <c r="AC623" s="19"/>
      <c r="AD623" s="19"/>
      <c r="AE623" s="19"/>
      <c r="AF623" s="19"/>
      <c r="AG623" s="19"/>
      <c r="AH623" s="19"/>
    </row>
    <row r="624">
      <c r="A624" s="19"/>
      <c r="B624" s="19"/>
      <c r="C624" s="19"/>
      <c r="D624" s="19"/>
      <c r="E624" s="19"/>
      <c r="F624" s="20"/>
      <c r="G624" s="19"/>
      <c r="H624" s="19"/>
      <c r="I624" s="19"/>
      <c r="J624" s="19"/>
      <c r="K624" s="19"/>
      <c r="L624" s="19"/>
      <c r="M624" s="20"/>
      <c r="N624" s="19"/>
      <c r="O624" s="19"/>
      <c r="P624" s="20"/>
      <c r="Q624" s="19"/>
      <c r="R624" s="19"/>
      <c r="S624" s="19"/>
      <c r="T624" s="19"/>
      <c r="U624" s="19"/>
      <c r="V624" s="19"/>
      <c r="W624" s="19"/>
      <c r="X624" s="20"/>
      <c r="Y624" s="19"/>
      <c r="Z624" s="19"/>
      <c r="AA624" s="20"/>
      <c r="AB624" s="19"/>
      <c r="AC624" s="19"/>
      <c r="AD624" s="19"/>
      <c r="AE624" s="19"/>
      <c r="AF624" s="19"/>
      <c r="AG624" s="19"/>
      <c r="AH624" s="19"/>
    </row>
    <row r="625">
      <c r="A625" s="19"/>
      <c r="B625" s="19"/>
      <c r="C625" s="19"/>
      <c r="D625" s="19"/>
      <c r="E625" s="19"/>
      <c r="F625" s="20"/>
      <c r="G625" s="19"/>
      <c r="H625" s="19"/>
      <c r="I625" s="19"/>
      <c r="J625" s="19"/>
      <c r="K625" s="19"/>
      <c r="L625" s="19"/>
      <c r="M625" s="20"/>
      <c r="N625" s="19"/>
      <c r="O625" s="19"/>
      <c r="P625" s="20"/>
      <c r="Q625" s="19"/>
      <c r="R625" s="19"/>
      <c r="S625" s="19"/>
      <c r="T625" s="19"/>
      <c r="U625" s="19"/>
      <c r="V625" s="19"/>
      <c r="W625" s="19"/>
      <c r="X625" s="20"/>
      <c r="Y625" s="19"/>
      <c r="Z625" s="19"/>
      <c r="AA625" s="20"/>
      <c r="AB625" s="19"/>
      <c r="AC625" s="19"/>
      <c r="AD625" s="19"/>
      <c r="AE625" s="19"/>
      <c r="AF625" s="19"/>
      <c r="AG625" s="19"/>
      <c r="AH625" s="19"/>
    </row>
    <row r="626">
      <c r="A626" s="19"/>
      <c r="B626" s="19"/>
      <c r="C626" s="19"/>
      <c r="D626" s="19"/>
      <c r="E626" s="19"/>
      <c r="F626" s="20"/>
      <c r="G626" s="19"/>
      <c r="H626" s="19"/>
      <c r="I626" s="19"/>
      <c r="J626" s="19"/>
      <c r="K626" s="19"/>
      <c r="L626" s="19"/>
      <c r="M626" s="20"/>
      <c r="N626" s="19"/>
      <c r="O626" s="19"/>
      <c r="P626" s="20"/>
      <c r="Q626" s="19"/>
      <c r="R626" s="19"/>
      <c r="S626" s="19"/>
      <c r="T626" s="19"/>
      <c r="U626" s="19"/>
      <c r="V626" s="19"/>
      <c r="W626" s="19"/>
      <c r="X626" s="20"/>
      <c r="Y626" s="19"/>
      <c r="Z626" s="19"/>
      <c r="AA626" s="20"/>
      <c r="AB626" s="19"/>
      <c r="AC626" s="19"/>
      <c r="AD626" s="19"/>
      <c r="AE626" s="19"/>
      <c r="AF626" s="19"/>
      <c r="AG626" s="19"/>
      <c r="AH626" s="19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19"/>
      <c r="M627" s="20"/>
      <c r="N627" s="19"/>
      <c r="O627" s="19"/>
      <c r="P627" s="20"/>
      <c r="Q627" s="19"/>
      <c r="R627" s="19"/>
      <c r="S627" s="19"/>
      <c r="T627" s="19"/>
      <c r="U627" s="19"/>
      <c r="V627" s="19"/>
      <c r="W627" s="19"/>
      <c r="X627" s="20"/>
      <c r="Y627" s="19"/>
      <c r="Z627" s="19"/>
      <c r="AA627" s="20"/>
      <c r="AB627" s="19"/>
      <c r="AC627" s="19"/>
      <c r="AD627" s="19"/>
      <c r="AE627" s="19"/>
      <c r="AF627" s="19"/>
      <c r="AG627" s="19"/>
      <c r="AH627" s="19"/>
    </row>
    <row r="628">
      <c r="A628" s="19"/>
      <c r="B628" s="19"/>
      <c r="C628" s="19"/>
      <c r="D628" s="19"/>
      <c r="E628" s="19"/>
      <c r="F628" s="20"/>
      <c r="G628" s="19"/>
      <c r="H628" s="19"/>
      <c r="I628" s="19"/>
      <c r="J628" s="19"/>
      <c r="K628" s="19"/>
      <c r="L628" s="19"/>
      <c r="M628" s="20"/>
      <c r="N628" s="19"/>
      <c r="O628" s="19"/>
      <c r="P628" s="20"/>
      <c r="Q628" s="19"/>
      <c r="R628" s="19"/>
      <c r="S628" s="19"/>
      <c r="T628" s="19"/>
      <c r="U628" s="19"/>
      <c r="V628" s="19"/>
      <c r="W628" s="19"/>
      <c r="X628" s="20"/>
      <c r="Y628" s="19"/>
      <c r="Z628" s="19"/>
      <c r="AA628" s="20"/>
      <c r="AB628" s="19"/>
      <c r="AC628" s="19"/>
      <c r="AD628" s="19"/>
      <c r="AE628" s="19"/>
      <c r="AF628" s="19"/>
      <c r="AG628" s="19"/>
      <c r="AH628" s="19"/>
    </row>
    <row r="629">
      <c r="A629" s="19"/>
      <c r="B629" s="19"/>
      <c r="C629" s="19"/>
      <c r="D629" s="19"/>
      <c r="E629" s="19"/>
      <c r="F629" s="20"/>
      <c r="G629" s="19"/>
      <c r="H629" s="19"/>
      <c r="I629" s="19"/>
      <c r="J629" s="19"/>
      <c r="K629" s="19"/>
      <c r="L629" s="19"/>
      <c r="M629" s="20"/>
      <c r="N629" s="19"/>
      <c r="O629" s="19"/>
      <c r="P629" s="20"/>
      <c r="Q629" s="19"/>
      <c r="R629" s="19"/>
      <c r="S629" s="19"/>
      <c r="T629" s="19"/>
      <c r="U629" s="19"/>
      <c r="V629" s="19"/>
      <c r="W629" s="19"/>
      <c r="X629" s="20"/>
      <c r="Y629" s="19"/>
      <c r="Z629" s="19"/>
      <c r="AA629" s="20"/>
      <c r="AB629" s="19"/>
      <c r="AC629" s="19"/>
      <c r="AD629" s="19"/>
      <c r="AE629" s="19"/>
      <c r="AF629" s="19"/>
      <c r="AG629" s="19"/>
      <c r="AH629" s="19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19"/>
      <c r="M630" s="20"/>
      <c r="N630" s="19"/>
      <c r="O630" s="19"/>
      <c r="P630" s="20"/>
      <c r="Q630" s="19"/>
      <c r="R630" s="19"/>
      <c r="S630" s="19"/>
      <c r="T630" s="19"/>
      <c r="U630" s="19"/>
      <c r="V630" s="19"/>
      <c r="W630" s="19"/>
      <c r="X630" s="20"/>
      <c r="Y630" s="19"/>
      <c r="Z630" s="19"/>
      <c r="AA630" s="20"/>
      <c r="AB630" s="19"/>
      <c r="AC630" s="19"/>
      <c r="AD630" s="19"/>
      <c r="AE630" s="19"/>
      <c r="AF630" s="19"/>
      <c r="AG630" s="19"/>
      <c r="AH630" s="19"/>
    </row>
    <row r="631">
      <c r="A631" s="19"/>
      <c r="B631" s="19"/>
      <c r="C631" s="19"/>
      <c r="D631" s="19"/>
      <c r="E631" s="19"/>
      <c r="F631" s="20"/>
      <c r="G631" s="19"/>
      <c r="H631" s="19"/>
      <c r="I631" s="19"/>
      <c r="J631" s="19"/>
      <c r="K631" s="19"/>
      <c r="L631" s="19"/>
      <c r="M631" s="20"/>
      <c r="N631" s="19"/>
      <c r="O631" s="19"/>
      <c r="P631" s="20"/>
      <c r="Q631" s="19"/>
      <c r="R631" s="19"/>
      <c r="S631" s="19"/>
      <c r="T631" s="19"/>
      <c r="U631" s="19"/>
      <c r="V631" s="19"/>
      <c r="W631" s="19"/>
      <c r="X631" s="20"/>
      <c r="Y631" s="19"/>
      <c r="Z631" s="19"/>
      <c r="AA631" s="20"/>
      <c r="AB631" s="19"/>
      <c r="AC631" s="19"/>
      <c r="AD631" s="19"/>
      <c r="AE631" s="19"/>
      <c r="AF631" s="19"/>
      <c r="AG631" s="19"/>
      <c r="AH631" s="19"/>
    </row>
    <row r="632">
      <c r="A632" s="19"/>
      <c r="B632" s="19"/>
      <c r="C632" s="19"/>
      <c r="D632" s="19"/>
      <c r="E632" s="19"/>
      <c r="F632" s="20"/>
      <c r="G632" s="19"/>
      <c r="H632" s="19"/>
      <c r="I632" s="19"/>
      <c r="J632" s="19"/>
      <c r="K632" s="19"/>
      <c r="L632" s="19"/>
      <c r="M632" s="20"/>
      <c r="N632" s="19"/>
      <c r="O632" s="19"/>
      <c r="P632" s="20"/>
      <c r="Q632" s="19"/>
      <c r="R632" s="19"/>
      <c r="S632" s="19"/>
      <c r="T632" s="19"/>
      <c r="U632" s="19"/>
      <c r="V632" s="19"/>
      <c r="W632" s="19"/>
      <c r="X632" s="20"/>
      <c r="Y632" s="19"/>
      <c r="Z632" s="19"/>
      <c r="AA632" s="20"/>
      <c r="AB632" s="19"/>
      <c r="AC632" s="19"/>
      <c r="AD632" s="19"/>
      <c r="AE632" s="19"/>
      <c r="AF632" s="19"/>
      <c r="AG632" s="19"/>
      <c r="AH632" s="19"/>
    </row>
    <row r="633">
      <c r="A633" s="19"/>
      <c r="B633" s="19"/>
      <c r="C633" s="19"/>
      <c r="D633" s="19"/>
      <c r="E633" s="19"/>
      <c r="F633" s="20"/>
      <c r="G633" s="19"/>
      <c r="H633" s="19"/>
      <c r="I633" s="19"/>
      <c r="J633" s="19"/>
      <c r="K633" s="19"/>
      <c r="L633" s="19"/>
      <c r="M633" s="20"/>
      <c r="N633" s="19"/>
      <c r="O633" s="19"/>
      <c r="P633" s="20"/>
      <c r="Q633" s="19"/>
      <c r="R633" s="19"/>
      <c r="S633" s="19"/>
      <c r="T633" s="19"/>
      <c r="U633" s="19"/>
      <c r="V633" s="19"/>
      <c r="W633" s="19"/>
      <c r="X633" s="20"/>
      <c r="Y633" s="19"/>
      <c r="Z633" s="19"/>
      <c r="AA633" s="20"/>
      <c r="AB633" s="19"/>
      <c r="AC633" s="19"/>
      <c r="AD633" s="19"/>
      <c r="AE633" s="19"/>
      <c r="AF633" s="19"/>
      <c r="AG633" s="19"/>
      <c r="AH633" s="19"/>
    </row>
    <row r="634">
      <c r="A634" s="19"/>
      <c r="B634" s="19"/>
      <c r="C634" s="19"/>
      <c r="D634" s="19"/>
      <c r="E634" s="19"/>
      <c r="F634" s="20"/>
      <c r="G634" s="19"/>
      <c r="H634" s="19"/>
      <c r="I634" s="19"/>
      <c r="J634" s="19"/>
      <c r="K634" s="19"/>
      <c r="L634" s="19"/>
      <c r="M634" s="20"/>
      <c r="N634" s="19"/>
      <c r="O634" s="19"/>
      <c r="P634" s="20"/>
      <c r="Q634" s="19"/>
      <c r="R634" s="19"/>
      <c r="S634" s="19"/>
      <c r="T634" s="19"/>
      <c r="U634" s="19"/>
      <c r="V634" s="19"/>
      <c r="W634" s="19"/>
      <c r="X634" s="20"/>
      <c r="Y634" s="19"/>
      <c r="Z634" s="19"/>
      <c r="AA634" s="20"/>
      <c r="AB634" s="19"/>
      <c r="AC634" s="19"/>
      <c r="AD634" s="19"/>
      <c r="AE634" s="19"/>
      <c r="AF634" s="19"/>
      <c r="AG634" s="19"/>
      <c r="AH634" s="19"/>
    </row>
    <row r="635">
      <c r="A635" s="19"/>
      <c r="B635" s="19"/>
      <c r="C635" s="19"/>
      <c r="D635" s="19"/>
      <c r="E635" s="19"/>
      <c r="F635" s="20"/>
      <c r="G635" s="19"/>
      <c r="H635" s="19"/>
      <c r="I635" s="19"/>
      <c r="J635" s="19"/>
      <c r="K635" s="19"/>
      <c r="L635" s="19"/>
      <c r="M635" s="20"/>
      <c r="N635" s="19"/>
      <c r="O635" s="19"/>
      <c r="P635" s="20"/>
      <c r="Q635" s="19"/>
      <c r="R635" s="19"/>
      <c r="S635" s="19"/>
      <c r="T635" s="19"/>
      <c r="U635" s="19"/>
      <c r="V635" s="19"/>
      <c r="W635" s="19"/>
      <c r="X635" s="20"/>
      <c r="Y635" s="19"/>
      <c r="Z635" s="19"/>
      <c r="AA635" s="20"/>
      <c r="AB635" s="19"/>
      <c r="AC635" s="19"/>
      <c r="AD635" s="19"/>
      <c r="AE635" s="19"/>
      <c r="AF635" s="19"/>
      <c r="AG635" s="19"/>
      <c r="AH635" s="19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19"/>
      <c r="M636" s="20"/>
      <c r="N636" s="19"/>
      <c r="O636" s="19"/>
      <c r="P636" s="20"/>
      <c r="Q636" s="19"/>
      <c r="R636" s="19"/>
      <c r="S636" s="19"/>
      <c r="T636" s="19"/>
      <c r="U636" s="19"/>
      <c r="V636" s="19"/>
      <c r="W636" s="19"/>
      <c r="X636" s="20"/>
      <c r="Y636" s="19"/>
      <c r="Z636" s="19"/>
      <c r="AA636" s="20"/>
      <c r="AB636" s="19"/>
      <c r="AC636" s="19"/>
      <c r="AD636" s="19"/>
      <c r="AE636" s="19"/>
      <c r="AF636" s="19"/>
      <c r="AG636" s="19"/>
      <c r="AH636" s="19"/>
    </row>
    <row r="637">
      <c r="A637" s="19"/>
      <c r="B637" s="19"/>
      <c r="C637" s="19"/>
      <c r="D637" s="19"/>
      <c r="E637" s="19"/>
      <c r="F637" s="20"/>
      <c r="G637" s="19"/>
      <c r="H637" s="19"/>
      <c r="I637" s="19"/>
      <c r="J637" s="19"/>
      <c r="K637" s="19"/>
      <c r="L637" s="19"/>
      <c r="M637" s="20"/>
      <c r="N637" s="19"/>
      <c r="O637" s="19"/>
      <c r="P637" s="20"/>
      <c r="Q637" s="19"/>
      <c r="R637" s="19"/>
      <c r="S637" s="19"/>
      <c r="T637" s="19"/>
      <c r="U637" s="19"/>
      <c r="V637" s="19"/>
      <c r="W637" s="19"/>
      <c r="X637" s="20"/>
      <c r="Y637" s="19"/>
      <c r="Z637" s="19"/>
      <c r="AA637" s="20"/>
      <c r="AB637" s="19"/>
      <c r="AC637" s="19"/>
      <c r="AD637" s="19"/>
      <c r="AE637" s="19"/>
      <c r="AF637" s="19"/>
      <c r="AG637" s="19"/>
      <c r="AH637" s="19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19"/>
      <c r="M638" s="20"/>
      <c r="N638" s="19"/>
      <c r="O638" s="19"/>
      <c r="P638" s="20"/>
      <c r="Q638" s="19"/>
      <c r="R638" s="19"/>
      <c r="S638" s="19"/>
      <c r="T638" s="19"/>
      <c r="U638" s="19"/>
      <c r="V638" s="19"/>
      <c r="W638" s="19"/>
      <c r="X638" s="20"/>
      <c r="Y638" s="19"/>
      <c r="Z638" s="19"/>
      <c r="AA638" s="20"/>
      <c r="AB638" s="19"/>
      <c r="AC638" s="19"/>
      <c r="AD638" s="19"/>
      <c r="AE638" s="19"/>
      <c r="AF638" s="19"/>
      <c r="AG638" s="19"/>
      <c r="AH638" s="19"/>
    </row>
    <row r="639">
      <c r="A639" s="19"/>
      <c r="B639" s="19"/>
      <c r="C639" s="19"/>
      <c r="D639" s="19"/>
      <c r="E639" s="19"/>
      <c r="F639" s="20"/>
      <c r="G639" s="19"/>
      <c r="H639" s="19"/>
      <c r="I639" s="19"/>
      <c r="J639" s="19"/>
      <c r="K639" s="19"/>
      <c r="L639" s="19"/>
      <c r="M639" s="20"/>
      <c r="N639" s="19"/>
      <c r="O639" s="19"/>
      <c r="P639" s="20"/>
      <c r="Q639" s="19"/>
      <c r="R639" s="19"/>
      <c r="S639" s="19"/>
      <c r="T639" s="19"/>
      <c r="U639" s="19"/>
      <c r="V639" s="19"/>
      <c r="W639" s="19"/>
      <c r="X639" s="20"/>
      <c r="Y639" s="19"/>
      <c r="Z639" s="19"/>
      <c r="AA639" s="20"/>
      <c r="AB639" s="19"/>
      <c r="AC639" s="19"/>
      <c r="AD639" s="19"/>
      <c r="AE639" s="19"/>
      <c r="AF639" s="19"/>
      <c r="AG639" s="19"/>
      <c r="AH639" s="19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19"/>
      <c r="M640" s="20"/>
      <c r="N640" s="19"/>
      <c r="O640" s="19"/>
      <c r="P640" s="20"/>
      <c r="Q640" s="19"/>
      <c r="R640" s="19"/>
      <c r="S640" s="19"/>
      <c r="T640" s="19"/>
      <c r="U640" s="19"/>
      <c r="V640" s="19"/>
      <c r="W640" s="19"/>
      <c r="X640" s="20"/>
      <c r="Y640" s="19"/>
      <c r="Z640" s="19"/>
      <c r="AA640" s="20"/>
      <c r="AB640" s="19"/>
      <c r="AC640" s="19"/>
      <c r="AD640" s="19"/>
      <c r="AE640" s="19"/>
      <c r="AF640" s="19"/>
      <c r="AG640" s="19"/>
      <c r="AH640" s="19"/>
    </row>
    <row r="641">
      <c r="A641" s="19"/>
      <c r="B641" s="19"/>
      <c r="C641" s="19"/>
      <c r="D641" s="19"/>
      <c r="E641" s="19"/>
      <c r="F641" s="20"/>
      <c r="G641" s="19"/>
      <c r="H641" s="19"/>
      <c r="I641" s="19"/>
      <c r="J641" s="19"/>
      <c r="K641" s="19"/>
      <c r="L641" s="19"/>
      <c r="M641" s="20"/>
      <c r="N641" s="19"/>
      <c r="O641" s="19"/>
      <c r="P641" s="20"/>
      <c r="Q641" s="19"/>
      <c r="R641" s="19"/>
      <c r="S641" s="19"/>
      <c r="T641" s="19"/>
      <c r="U641" s="19"/>
      <c r="V641" s="19"/>
      <c r="W641" s="19"/>
      <c r="X641" s="20"/>
      <c r="Y641" s="19"/>
      <c r="Z641" s="19"/>
      <c r="AA641" s="20"/>
      <c r="AB641" s="19"/>
      <c r="AC641" s="19"/>
      <c r="AD641" s="19"/>
      <c r="AE641" s="19"/>
      <c r="AF641" s="19"/>
      <c r="AG641" s="19"/>
      <c r="AH641" s="19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19"/>
      <c r="M642" s="20"/>
      <c r="N642" s="19"/>
      <c r="O642" s="19"/>
      <c r="P642" s="20"/>
      <c r="Q642" s="19"/>
      <c r="R642" s="19"/>
      <c r="S642" s="19"/>
      <c r="T642" s="19"/>
      <c r="U642" s="19"/>
      <c r="V642" s="19"/>
      <c r="W642" s="19"/>
      <c r="X642" s="20"/>
      <c r="Y642" s="19"/>
      <c r="Z642" s="19"/>
      <c r="AA642" s="20"/>
      <c r="AB642" s="19"/>
      <c r="AC642" s="19"/>
      <c r="AD642" s="19"/>
      <c r="AE642" s="19"/>
      <c r="AF642" s="19"/>
      <c r="AG642" s="19"/>
      <c r="AH642" s="19"/>
    </row>
    <row r="643">
      <c r="A643" s="19"/>
      <c r="B643" s="19"/>
      <c r="C643" s="19"/>
      <c r="D643" s="19"/>
      <c r="E643" s="19"/>
      <c r="F643" s="20"/>
      <c r="G643" s="19"/>
      <c r="H643" s="19"/>
      <c r="I643" s="19"/>
      <c r="J643" s="19"/>
      <c r="K643" s="19"/>
      <c r="L643" s="19"/>
      <c r="M643" s="20"/>
      <c r="N643" s="19"/>
      <c r="O643" s="19"/>
      <c r="P643" s="20"/>
      <c r="Q643" s="19"/>
      <c r="R643" s="19"/>
      <c r="S643" s="19"/>
      <c r="T643" s="19"/>
      <c r="U643" s="19"/>
      <c r="V643" s="19"/>
      <c r="W643" s="19"/>
      <c r="X643" s="20"/>
      <c r="Y643" s="19"/>
      <c r="Z643" s="19"/>
      <c r="AA643" s="20"/>
      <c r="AB643" s="19"/>
      <c r="AC643" s="19"/>
      <c r="AD643" s="19"/>
      <c r="AE643" s="19"/>
      <c r="AF643" s="19"/>
      <c r="AG643" s="19"/>
      <c r="AH643" s="19"/>
    </row>
    <row r="644">
      <c r="A644" s="19"/>
      <c r="B644" s="19"/>
      <c r="C644" s="19"/>
      <c r="D644" s="19"/>
      <c r="E644" s="19"/>
      <c r="F644" s="20"/>
      <c r="G644" s="19"/>
      <c r="H644" s="19"/>
      <c r="I644" s="19"/>
      <c r="J644" s="19"/>
      <c r="K644" s="19"/>
      <c r="L644" s="19"/>
      <c r="M644" s="20"/>
      <c r="N644" s="19"/>
      <c r="O644" s="19"/>
      <c r="P644" s="20"/>
      <c r="Q644" s="19"/>
      <c r="R644" s="19"/>
      <c r="S644" s="19"/>
      <c r="T644" s="19"/>
      <c r="U644" s="19"/>
      <c r="V644" s="19"/>
      <c r="W644" s="19"/>
      <c r="X644" s="20"/>
      <c r="Y644" s="19"/>
      <c r="Z644" s="19"/>
      <c r="AA644" s="20"/>
      <c r="AB644" s="19"/>
      <c r="AC644" s="19"/>
      <c r="AD644" s="19"/>
      <c r="AE644" s="19"/>
      <c r="AF644" s="19"/>
      <c r="AG644" s="19"/>
      <c r="AH644" s="19"/>
    </row>
    <row r="645">
      <c r="A645" s="19"/>
      <c r="B645" s="19"/>
      <c r="C645" s="19"/>
      <c r="D645" s="19"/>
      <c r="E645" s="19"/>
      <c r="F645" s="20"/>
      <c r="G645" s="19"/>
      <c r="H645" s="19"/>
      <c r="I645" s="19"/>
      <c r="J645" s="19"/>
      <c r="K645" s="19"/>
      <c r="L645" s="19"/>
      <c r="M645" s="20"/>
      <c r="N645" s="19"/>
      <c r="O645" s="19"/>
      <c r="P645" s="20"/>
      <c r="Q645" s="19"/>
      <c r="R645" s="19"/>
      <c r="S645" s="19"/>
      <c r="T645" s="19"/>
      <c r="U645" s="19"/>
      <c r="V645" s="19"/>
      <c r="W645" s="19"/>
      <c r="X645" s="20"/>
      <c r="Y645" s="19"/>
      <c r="Z645" s="19"/>
      <c r="AA645" s="20"/>
      <c r="AB645" s="19"/>
      <c r="AC645" s="19"/>
      <c r="AD645" s="19"/>
      <c r="AE645" s="19"/>
      <c r="AF645" s="19"/>
      <c r="AG645" s="19"/>
      <c r="AH645" s="19"/>
    </row>
    <row r="646">
      <c r="A646" s="19"/>
      <c r="B646" s="19"/>
      <c r="C646" s="19"/>
      <c r="D646" s="19"/>
      <c r="E646" s="19"/>
      <c r="F646" s="20"/>
      <c r="G646" s="19"/>
      <c r="H646" s="19"/>
      <c r="I646" s="19"/>
      <c r="J646" s="19"/>
      <c r="K646" s="19"/>
      <c r="L646" s="19"/>
      <c r="M646" s="20"/>
      <c r="N646" s="19"/>
      <c r="O646" s="19"/>
      <c r="P646" s="20"/>
      <c r="Q646" s="19"/>
      <c r="R646" s="19"/>
      <c r="S646" s="19"/>
      <c r="T646" s="19"/>
      <c r="U646" s="19"/>
      <c r="V646" s="19"/>
      <c r="W646" s="19"/>
      <c r="X646" s="20"/>
      <c r="Y646" s="19"/>
      <c r="Z646" s="19"/>
      <c r="AA646" s="20"/>
      <c r="AB646" s="19"/>
      <c r="AC646" s="19"/>
      <c r="AD646" s="19"/>
      <c r="AE646" s="19"/>
      <c r="AF646" s="19"/>
      <c r="AG646" s="19"/>
      <c r="AH646" s="19"/>
    </row>
    <row r="647">
      <c r="A647" s="19"/>
      <c r="B647" s="19"/>
      <c r="C647" s="19"/>
      <c r="D647" s="19"/>
      <c r="E647" s="19"/>
      <c r="F647" s="20"/>
      <c r="G647" s="19"/>
      <c r="H647" s="19"/>
      <c r="I647" s="19"/>
      <c r="J647" s="19"/>
      <c r="K647" s="19"/>
      <c r="L647" s="19"/>
      <c r="M647" s="20"/>
      <c r="N647" s="19"/>
      <c r="O647" s="19"/>
      <c r="P647" s="20"/>
      <c r="Q647" s="19"/>
      <c r="R647" s="19"/>
      <c r="S647" s="19"/>
      <c r="T647" s="19"/>
      <c r="U647" s="19"/>
      <c r="V647" s="19"/>
      <c r="W647" s="19"/>
      <c r="X647" s="20"/>
      <c r="Y647" s="19"/>
      <c r="Z647" s="19"/>
      <c r="AA647" s="20"/>
      <c r="AB647" s="19"/>
      <c r="AC647" s="19"/>
      <c r="AD647" s="19"/>
      <c r="AE647" s="19"/>
      <c r="AF647" s="19"/>
      <c r="AG647" s="19"/>
      <c r="AH647" s="19"/>
    </row>
    <row r="648">
      <c r="A648" s="19"/>
      <c r="B648" s="19"/>
      <c r="C648" s="19"/>
      <c r="D648" s="19"/>
      <c r="E648" s="19"/>
      <c r="F648" s="20"/>
      <c r="G648" s="19"/>
      <c r="H648" s="19"/>
      <c r="I648" s="19"/>
      <c r="J648" s="19"/>
      <c r="K648" s="19"/>
      <c r="L648" s="19"/>
      <c r="M648" s="20"/>
      <c r="N648" s="19"/>
      <c r="O648" s="19"/>
      <c r="P648" s="20"/>
      <c r="Q648" s="19"/>
      <c r="R648" s="19"/>
      <c r="S648" s="19"/>
      <c r="T648" s="19"/>
      <c r="U648" s="19"/>
      <c r="V648" s="19"/>
      <c r="W648" s="19"/>
      <c r="X648" s="20"/>
      <c r="Y648" s="19"/>
      <c r="Z648" s="19"/>
      <c r="AA648" s="20"/>
      <c r="AB648" s="19"/>
      <c r="AC648" s="19"/>
      <c r="AD648" s="19"/>
      <c r="AE648" s="19"/>
      <c r="AF648" s="19"/>
      <c r="AG648" s="19"/>
      <c r="AH648" s="19"/>
    </row>
    <row r="649">
      <c r="A649" s="19"/>
      <c r="B649" s="19"/>
      <c r="C649" s="19"/>
      <c r="D649" s="19"/>
      <c r="E649" s="19"/>
      <c r="F649" s="20"/>
      <c r="G649" s="19"/>
      <c r="H649" s="19"/>
      <c r="I649" s="19"/>
      <c r="J649" s="19"/>
      <c r="K649" s="19"/>
      <c r="L649" s="19"/>
      <c r="M649" s="20"/>
      <c r="N649" s="19"/>
      <c r="O649" s="19"/>
      <c r="P649" s="20"/>
      <c r="Q649" s="19"/>
      <c r="R649" s="19"/>
      <c r="S649" s="19"/>
      <c r="T649" s="19"/>
      <c r="U649" s="19"/>
      <c r="V649" s="19"/>
      <c r="W649" s="19"/>
      <c r="X649" s="20"/>
      <c r="Y649" s="19"/>
      <c r="Z649" s="19"/>
      <c r="AA649" s="20"/>
      <c r="AB649" s="19"/>
      <c r="AC649" s="19"/>
      <c r="AD649" s="19"/>
      <c r="AE649" s="19"/>
      <c r="AF649" s="19"/>
      <c r="AG649" s="19"/>
      <c r="AH649" s="19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19"/>
      <c r="M650" s="20"/>
      <c r="N650" s="19"/>
      <c r="O650" s="19"/>
      <c r="P650" s="20"/>
      <c r="Q650" s="19"/>
      <c r="R650" s="19"/>
      <c r="S650" s="19"/>
      <c r="T650" s="19"/>
      <c r="U650" s="19"/>
      <c r="V650" s="19"/>
      <c r="W650" s="19"/>
      <c r="X650" s="20"/>
      <c r="Y650" s="19"/>
      <c r="Z650" s="19"/>
      <c r="AA650" s="20"/>
      <c r="AB650" s="19"/>
      <c r="AC650" s="19"/>
      <c r="AD650" s="19"/>
      <c r="AE650" s="19"/>
      <c r="AF650" s="19"/>
      <c r="AG650" s="19"/>
      <c r="AH650" s="19"/>
    </row>
    <row r="651">
      <c r="A651" s="19"/>
      <c r="B651" s="19"/>
      <c r="C651" s="19"/>
      <c r="D651" s="19"/>
      <c r="E651" s="19"/>
      <c r="F651" s="20"/>
      <c r="G651" s="19"/>
      <c r="H651" s="19"/>
      <c r="I651" s="19"/>
      <c r="J651" s="19"/>
      <c r="K651" s="19"/>
      <c r="L651" s="19"/>
      <c r="M651" s="20"/>
      <c r="N651" s="19"/>
      <c r="O651" s="19"/>
      <c r="P651" s="20"/>
      <c r="Q651" s="19"/>
      <c r="R651" s="19"/>
      <c r="S651" s="19"/>
      <c r="T651" s="19"/>
      <c r="U651" s="19"/>
      <c r="V651" s="19"/>
      <c r="W651" s="19"/>
      <c r="X651" s="20"/>
      <c r="Y651" s="19"/>
      <c r="Z651" s="19"/>
      <c r="AA651" s="20"/>
      <c r="AB651" s="19"/>
      <c r="AC651" s="19"/>
      <c r="AD651" s="19"/>
      <c r="AE651" s="19"/>
      <c r="AF651" s="19"/>
      <c r="AG651" s="19"/>
      <c r="AH651" s="19"/>
    </row>
    <row r="652">
      <c r="A652" s="19"/>
      <c r="B652" s="19"/>
      <c r="C652" s="19"/>
      <c r="D652" s="19"/>
      <c r="E652" s="19"/>
      <c r="F652" s="20"/>
      <c r="G652" s="19"/>
      <c r="H652" s="19"/>
      <c r="I652" s="19"/>
      <c r="J652" s="19"/>
      <c r="K652" s="19"/>
      <c r="L652" s="19"/>
      <c r="M652" s="20"/>
      <c r="N652" s="19"/>
      <c r="O652" s="19"/>
      <c r="P652" s="20"/>
      <c r="Q652" s="19"/>
      <c r="R652" s="19"/>
      <c r="S652" s="19"/>
      <c r="T652" s="19"/>
      <c r="U652" s="19"/>
      <c r="V652" s="19"/>
      <c r="W652" s="19"/>
      <c r="X652" s="20"/>
      <c r="Y652" s="19"/>
      <c r="Z652" s="19"/>
      <c r="AA652" s="20"/>
      <c r="AB652" s="19"/>
      <c r="AC652" s="19"/>
      <c r="AD652" s="19"/>
      <c r="AE652" s="19"/>
      <c r="AF652" s="19"/>
      <c r="AG652" s="19"/>
      <c r="AH652" s="19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19"/>
      <c r="M653" s="20"/>
      <c r="N653" s="19"/>
      <c r="O653" s="19"/>
      <c r="P653" s="20"/>
      <c r="Q653" s="19"/>
      <c r="R653" s="19"/>
      <c r="S653" s="19"/>
      <c r="T653" s="19"/>
      <c r="U653" s="19"/>
      <c r="V653" s="19"/>
      <c r="W653" s="19"/>
      <c r="X653" s="20"/>
      <c r="Y653" s="19"/>
      <c r="Z653" s="19"/>
      <c r="AA653" s="20"/>
      <c r="AB653" s="19"/>
      <c r="AC653" s="19"/>
      <c r="AD653" s="19"/>
      <c r="AE653" s="19"/>
      <c r="AF653" s="19"/>
      <c r="AG653" s="19"/>
      <c r="AH653" s="19"/>
    </row>
    <row r="654">
      <c r="A654" s="19"/>
      <c r="B654" s="19"/>
      <c r="C654" s="19"/>
      <c r="D654" s="19"/>
      <c r="E654" s="19"/>
      <c r="F654" s="20"/>
      <c r="G654" s="19"/>
      <c r="H654" s="19"/>
      <c r="I654" s="19"/>
      <c r="J654" s="19"/>
      <c r="K654" s="19"/>
      <c r="L654" s="19"/>
      <c r="M654" s="20"/>
      <c r="N654" s="19"/>
      <c r="O654" s="19"/>
      <c r="P654" s="20"/>
      <c r="Q654" s="19"/>
      <c r="R654" s="19"/>
      <c r="S654" s="19"/>
      <c r="T654" s="19"/>
      <c r="U654" s="19"/>
      <c r="V654" s="19"/>
      <c r="W654" s="19"/>
      <c r="X654" s="20"/>
      <c r="Y654" s="19"/>
      <c r="Z654" s="19"/>
      <c r="AA654" s="20"/>
      <c r="AB654" s="19"/>
      <c r="AC654" s="19"/>
      <c r="AD654" s="19"/>
      <c r="AE654" s="19"/>
      <c r="AF654" s="19"/>
      <c r="AG654" s="19"/>
      <c r="AH654" s="19"/>
    </row>
    <row r="655">
      <c r="A655" s="19"/>
      <c r="B655" s="19"/>
      <c r="C655" s="19"/>
      <c r="D655" s="19"/>
      <c r="E655" s="19"/>
      <c r="F655" s="20"/>
      <c r="G655" s="19"/>
      <c r="H655" s="19"/>
      <c r="I655" s="19"/>
      <c r="J655" s="19"/>
      <c r="K655" s="19"/>
      <c r="L655" s="19"/>
      <c r="M655" s="20"/>
      <c r="N655" s="19"/>
      <c r="O655" s="19"/>
      <c r="P655" s="20"/>
      <c r="Q655" s="19"/>
      <c r="R655" s="19"/>
      <c r="S655" s="19"/>
      <c r="T655" s="19"/>
      <c r="U655" s="19"/>
      <c r="V655" s="19"/>
      <c r="W655" s="19"/>
      <c r="X655" s="20"/>
      <c r="Y655" s="19"/>
      <c r="Z655" s="19"/>
      <c r="AA655" s="20"/>
      <c r="AB655" s="19"/>
      <c r="AC655" s="19"/>
      <c r="AD655" s="19"/>
      <c r="AE655" s="19"/>
      <c r="AF655" s="19"/>
      <c r="AG655" s="19"/>
      <c r="AH655" s="19"/>
    </row>
    <row r="656">
      <c r="A656" s="19"/>
      <c r="B656" s="19"/>
      <c r="C656" s="19"/>
      <c r="D656" s="19"/>
      <c r="E656" s="19"/>
      <c r="F656" s="20"/>
      <c r="G656" s="19"/>
      <c r="H656" s="19"/>
      <c r="I656" s="19"/>
      <c r="J656" s="19"/>
      <c r="K656" s="19"/>
      <c r="L656" s="19"/>
      <c r="M656" s="20"/>
      <c r="N656" s="19"/>
      <c r="O656" s="19"/>
      <c r="P656" s="20"/>
      <c r="Q656" s="19"/>
      <c r="R656" s="19"/>
      <c r="S656" s="19"/>
      <c r="T656" s="19"/>
      <c r="U656" s="19"/>
      <c r="V656" s="19"/>
      <c r="W656" s="19"/>
      <c r="X656" s="20"/>
      <c r="Y656" s="19"/>
      <c r="Z656" s="19"/>
      <c r="AA656" s="20"/>
      <c r="AB656" s="19"/>
      <c r="AC656" s="19"/>
      <c r="AD656" s="19"/>
      <c r="AE656" s="19"/>
      <c r="AF656" s="19"/>
      <c r="AG656" s="19"/>
      <c r="AH656" s="19"/>
    </row>
    <row r="657">
      <c r="A657" s="19"/>
      <c r="B657" s="19"/>
      <c r="C657" s="19"/>
      <c r="D657" s="19"/>
      <c r="E657" s="19"/>
      <c r="F657" s="20"/>
      <c r="G657" s="19"/>
      <c r="H657" s="19"/>
      <c r="I657" s="19"/>
      <c r="J657" s="19"/>
      <c r="K657" s="19"/>
      <c r="L657" s="19"/>
      <c r="M657" s="20"/>
      <c r="N657" s="19"/>
      <c r="O657" s="19"/>
      <c r="P657" s="20"/>
      <c r="Q657" s="19"/>
      <c r="R657" s="19"/>
      <c r="S657" s="19"/>
      <c r="T657" s="19"/>
      <c r="U657" s="19"/>
      <c r="V657" s="19"/>
      <c r="W657" s="19"/>
      <c r="X657" s="20"/>
      <c r="Y657" s="19"/>
      <c r="Z657" s="19"/>
      <c r="AA657" s="20"/>
      <c r="AB657" s="19"/>
      <c r="AC657" s="19"/>
      <c r="AD657" s="19"/>
      <c r="AE657" s="19"/>
      <c r="AF657" s="19"/>
      <c r="AG657" s="19"/>
      <c r="AH657" s="19"/>
    </row>
    <row r="658">
      <c r="A658" s="19"/>
      <c r="B658" s="19"/>
      <c r="C658" s="19"/>
      <c r="D658" s="19"/>
      <c r="E658" s="19"/>
      <c r="F658" s="20"/>
      <c r="G658" s="19"/>
      <c r="H658" s="19"/>
      <c r="I658" s="19"/>
      <c r="J658" s="19"/>
      <c r="K658" s="19"/>
      <c r="L658" s="19"/>
      <c r="M658" s="20"/>
      <c r="N658" s="19"/>
      <c r="O658" s="19"/>
      <c r="P658" s="20"/>
      <c r="Q658" s="19"/>
      <c r="R658" s="19"/>
      <c r="S658" s="19"/>
      <c r="T658" s="19"/>
      <c r="U658" s="19"/>
      <c r="V658" s="19"/>
      <c r="W658" s="19"/>
      <c r="X658" s="20"/>
      <c r="Y658" s="19"/>
      <c r="Z658" s="19"/>
      <c r="AA658" s="20"/>
      <c r="AB658" s="19"/>
      <c r="AC658" s="19"/>
      <c r="AD658" s="19"/>
      <c r="AE658" s="19"/>
      <c r="AF658" s="19"/>
      <c r="AG658" s="19"/>
      <c r="AH658" s="19"/>
    </row>
    <row r="659">
      <c r="A659" s="19"/>
      <c r="B659" s="19"/>
      <c r="C659" s="19"/>
      <c r="D659" s="19"/>
      <c r="E659" s="19"/>
      <c r="F659" s="20"/>
      <c r="G659" s="19"/>
      <c r="H659" s="19"/>
      <c r="I659" s="19"/>
      <c r="J659" s="19"/>
      <c r="K659" s="19"/>
      <c r="L659" s="19"/>
      <c r="M659" s="20"/>
      <c r="N659" s="19"/>
      <c r="O659" s="19"/>
      <c r="P659" s="20"/>
      <c r="Q659" s="19"/>
      <c r="R659" s="19"/>
      <c r="S659" s="19"/>
      <c r="T659" s="19"/>
      <c r="U659" s="19"/>
      <c r="V659" s="19"/>
      <c r="W659" s="19"/>
      <c r="X659" s="20"/>
      <c r="Y659" s="19"/>
      <c r="Z659" s="19"/>
      <c r="AA659" s="20"/>
      <c r="AB659" s="19"/>
      <c r="AC659" s="19"/>
      <c r="AD659" s="19"/>
      <c r="AE659" s="19"/>
      <c r="AF659" s="19"/>
      <c r="AG659" s="19"/>
      <c r="AH659" s="19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19"/>
      <c r="M660" s="20"/>
      <c r="N660" s="19"/>
      <c r="O660" s="19"/>
      <c r="P660" s="20"/>
      <c r="Q660" s="19"/>
      <c r="R660" s="19"/>
      <c r="S660" s="19"/>
      <c r="T660" s="19"/>
      <c r="U660" s="19"/>
      <c r="V660" s="19"/>
      <c r="W660" s="19"/>
      <c r="X660" s="20"/>
      <c r="Y660" s="19"/>
      <c r="Z660" s="19"/>
      <c r="AA660" s="20"/>
      <c r="AB660" s="19"/>
      <c r="AC660" s="19"/>
      <c r="AD660" s="19"/>
      <c r="AE660" s="19"/>
      <c r="AF660" s="19"/>
      <c r="AG660" s="19"/>
      <c r="AH660" s="19"/>
    </row>
    <row r="661">
      <c r="A661" s="19"/>
      <c r="B661" s="19"/>
      <c r="C661" s="19"/>
      <c r="D661" s="19"/>
      <c r="E661" s="19"/>
      <c r="F661" s="20"/>
      <c r="G661" s="19"/>
      <c r="H661" s="19"/>
      <c r="I661" s="19"/>
      <c r="J661" s="19"/>
      <c r="K661" s="19"/>
      <c r="L661" s="19"/>
      <c r="M661" s="20"/>
      <c r="N661" s="19"/>
      <c r="O661" s="19"/>
      <c r="P661" s="20"/>
      <c r="Q661" s="19"/>
      <c r="R661" s="19"/>
      <c r="S661" s="19"/>
      <c r="T661" s="19"/>
      <c r="U661" s="19"/>
      <c r="V661" s="19"/>
      <c r="W661" s="19"/>
      <c r="X661" s="20"/>
      <c r="Y661" s="19"/>
      <c r="Z661" s="19"/>
      <c r="AA661" s="20"/>
      <c r="AB661" s="19"/>
      <c r="AC661" s="19"/>
      <c r="AD661" s="19"/>
      <c r="AE661" s="19"/>
      <c r="AF661" s="19"/>
      <c r="AG661" s="19"/>
      <c r="AH661" s="19"/>
    </row>
    <row r="662">
      <c r="A662" s="19"/>
      <c r="B662" s="19"/>
      <c r="C662" s="19"/>
      <c r="D662" s="19"/>
      <c r="E662" s="19"/>
      <c r="F662" s="20"/>
      <c r="G662" s="19"/>
      <c r="H662" s="19"/>
      <c r="I662" s="19"/>
      <c r="J662" s="19"/>
      <c r="K662" s="19"/>
      <c r="L662" s="19"/>
      <c r="M662" s="20"/>
      <c r="N662" s="19"/>
      <c r="O662" s="19"/>
      <c r="P662" s="20"/>
      <c r="Q662" s="19"/>
      <c r="R662" s="19"/>
      <c r="S662" s="19"/>
      <c r="T662" s="19"/>
      <c r="U662" s="19"/>
      <c r="V662" s="19"/>
      <c r="W662" s="19"/>
      <c r="X662" s="20"/>
      <c r="Y662" s="19"/>
      <c r="Z662" s="19"/>
      <c r="AA662" s="20"/>
      <c r="AB662" s="19"/>
      <c r="AC662" s="19"/>
      <c r="AD662" s="19"/>
      <c r="AE662" s="19"/>
      <c r="AF662" s="19"/>
      <c r="AG662" s="19"/>
      <c r="AH662" s="19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19"/>
      <c r="M663" s="20"/>
      <c r="N663" s="19"/>
      <c r="O663" s="19"/>
      <c r="P663" s="20"/>
      <c r="Q663" s="19"/>
      <c r="R663" s="19"/>
      <c r="S663" s="19"/>
      <c r="T663" s="19"/>
      <c r="U663" s="19"/>
      <c r="V663" s="19"/>
      <c r="W663" s="19"/>
      <c r="X663" s="20"/>
      <c r="Y663" s="19"/>
      <c r="Z663" s="19"/>
      <c r="AA663" s="20"/>
      <c r="AB663" s="19"/>
      <c r="AC663" s="19"/>
      <c r="AD663" s="19"/>
      <c r="AE663" s="19"/>
      <c r="AF663" s="19"/>
      <c r="AG663" s="19"/>
      <c r="AH663" s="19"/>
    </row>
    <row r="664">
      <c r="A664" s="19"/>
      <c r="B664" s="19"/>
      <c r="C664" s="19"/>
      <c r="D664" s="19"/>
      <c r="E664" s="19"/>
      <c r="F664" s="20"/>
      <c r="G664" s="19"/>
      <c r="H664" s="19"/>
      <c r="I664" s="19"/>
      <c r="J664" s="19"/>
      <c r="K664" s="19"/>
      <c r="L664" s="19"/>
      <c r="M664" s="20"/>
      <c r="N664" s="19"/>
      <c r="O664" s="19"/>
      <c r="P664" s="20"/>
      <c r="Q664" s="19"/>
      <c r="R664" s="19"/>
      <c r="S664" s="19"/>
      <c r="T664" s="19"/>
      <c r="U664" s="19"/>
      <c r="V664" s="19"/>
      <c r="W664" s="19"/>
      <c r="X664" s="20"/>
      <c r="Y664" s="19"/>
      <c r="Z664" s="19"/>
      <c r="AA664" s="20"/>
      <c r="AB664" s="19"/>
      <c r="AC664" s="19"/>
      <c r="AD664" s="19"/>
      <c r="AE664" s="19"/>
      <c r="AF664" s="19"/>
      <c r="AG664" s="19"/>
      <c r="AH664" s="19"/>
    </row>
    <row r="665">
      <c r="A665" s="19"/>
      <c r="B665" s="19"/>
      <c r="C665" s="19"/>
      <c r="D665" s="19"/>
      <c r="E665" s="19"/>
      <c r="F665" s="20"/>
      <c r="G665" s="19"/>
      <c r="H665" s="19"/>
      <c r="I665" s="19"/>
      <c r="J665" s="19"/>
      <c r="K665" s="19"/>
      <c r="L665" s="19"/>
      <c r="M665" s="20"/>
      <c r="N665" s="19"/>
      <c r="O665" s="19"/>
      <c r="P665" s="20"/>
      <c r="Q665" s="19"/>
      <c r="R665" s="19"/>
      <c r="S665" s="19"/>
      <c r="T665" s="19"/>
      <c r="U665" s="19"/>
      <c r="V665" s="19"/>
      <c r="W665" s="19"/>
      <c r="X665" s="20"/>
      <c r="Y665" s="19"/>
      <c r="Z665" s="19"/>
      <c r="AA665" s="20"/>
      <c r="AB665" s="19"/>
      <c r="AC665" s="19"/>
      <c r="AD665" s="19"/>
      <c r="AE665" s="19"/>
      <c r="AF665" s="19"/>
      <c r="AG665" s="19"/>
      <c r="AH665" s="19"/>
    </row>
    <row r="666">
      <c r="A666" s="19"/>
      <c r="B666" s="19"/>
      <c r="C666" s="19"/>
      <c r="D666" s="19"/>
      <c r="E666" s="19"/>
      <c r="F666" s="20"/>
      <c r="G666" s="19"/>
      <c r="H666" s="19"/>
      <c r="I666" s="19"/>
      <c r="J666" s="19"/>
      <c r="K666" s="19"/>
      <c r="L666" s="19"/>
      <c r="M666" s="20"/>
      <c r="N666" s="19"/>
      <c r="O666" s="19"/>
      <c r="P666" s="20"/>
      <c r="Q666" s="19"/>
      <c r="R666" s="19"/>
      <c r="S666" s="19"/>
      <c r="T666" s="19"/>
      <c r="U666" s="19"/>
      <c r="V666" s="19"/>
      <c r="W666" s="19"/>
      <c r="X666" s="20"/>
      <c r="Y666" s="19"/>
      <c r="Z666" s="19"/>
      <c r="AA666" s="20"/>
      <c r="AB666" s="19"/>
      <c r="AC666" s="19"/>
      <c r="AD666" s="19"/>
      <c r="AE666" s="19"/>
      <c r="AF666" s="19"/>
      <c r="AG666" s="19"/>
      <c r="AH666" s="19"/>
    </row>
    <row r="667">
      <c r="A667" s="19"/>
      <c r="B667" s="19"/>
      <c r="C667" s="19"/>
      <c r="D667" s="19"/>
      <c r="E667" s="19"/>
      <c r="F667" s="20"/>
      <c r="G667" s="19"/>
      <c r="H667" s="19"/>
      <c r="I667" s="19"/>
      <c r="J667" s="19"/>
      <c r="K667" s="19"/>
      <c r="L667" s="19"/>
      <c r="M667" s="20"/>
      <c r="N667" s="19"/>
      <c r="O667" s="19"/>
      <c r="P667" s="20"/>
      <c r="Q667" s="19"/>
      <c r="R667" s="19"/>
      <c r="S667" s="19"/>
      <c r="T667" s="19"/>
      <c r="U667" s="19"/>
      <c r="V667" s="19"/>
      <c r="W667" s="19"/>
      <c r="X667" s="20"/>
      <c r="Y667" s="19"/>
      <c r="Z667" s="19"/>
      <c r="AA667" s="20"/>
      <c r="AB667" s="19"/>
      <c r="AC667" s="19"/>
      <c r="AD667" s="19"/>
      <c r="AE667" s="19"/>
      <c r="AF667" s="19"/>
      <c r="AG667" s="19"/>
      <c r="AH667" s="19"/>
    </row>
    <row r="668">
      <c r="A668" s="19"/>
      <c r="B668" s="19"/>
      <c r="C668" s="19"/>
      <c r="D668" s="19"/>
      <c r="E668" s="19"/>
      <c r="F668" s="20"/>
      <c r="G668" s="19"/>
      <c r="H668" s="19"/>
      <c r="I668" s="19"/>
      <c r="J668" s="19"/>
      <c r="K668" s="19"/>
      <c r="L668" s="19"/>
      <c r="M668" s="20"/>
      <c r="N668" s="19"/>
      <c r="O668" s="19"/>
      <c r="P668" s="20"/>
      <c r="Q668" s="19"/>
      <c r="R668" s="19"/>
      <c r="S668" s="19"/>
      <c r="T668" s="19"/>
      <c r="U668" s="19"/>
      <c r="V668" s="19"/>
      <c r="W668" s="19"/>
      <c r="X668" s="20"/>
      <c r="Y668" s="19"/>
      <c r="Z668" s="19"/>
      <c r="AA668" s="20"/>
      <c r="AB668" s="19"/>
      <c r="AC668" s="19"/>
      <c r="AD668" s="19"/>
      <c r="AE668" s="19"/>
      <c r="AF668" s="19"/>
      <c r="AG668" s="19"/>
      <c r="AH668" s="19"/>
    </row>
    <row r="669">
      <c r="A669" s="19"/>
      <c r="B669" s="19"/>
      <c r="C669" s="19"/>
      <c r="D669" s="19"/>
      <c r="E669" s="19"/>
      <c r="F669" s="20"/>
      <c r="G669" s="19"/>
      <c r="H669" s="19"/>
      <c r="I669" s="19"/>
      <c r="J669" s="19"/>
      <c r="K669" s="19"/>
      <c r="L669" s="19"/>
      <c r="M669" s="20"/>
      <c r="N669" s="19"/>
      <c r="O669" s="19"/>
      <c r="P669" s="20"/>
      <c r="Q669" s="19"/>
      <c r="R669" s="19"/>
      <c r="S669" s="19"/>
      <c r="T669" s="19"/>
      <c r="U669" s="19"/>
      <c r="V669" s="19"/>
      <c r="W669" s="19"/>
      <c r="X669" s="20"/>
      <c r="Y669" s="19"/>
      <c r="Z669" s="19"/>
      <c r="AA669" s="20"/>
      <c r="AB669" s="19"/>
      <c r="AC669" s="19"/>
      <c r="AD669" s="19"/>
      <c r="AE669" s="19"/>
      <c r="AF669" s="19"/>
      <c r="AG669" s="19"/>
      <c r="AH669" s="19"/>
    </row>
    <row r="670">
      <c r="A670" s="19"/>
      <c r="B670" s="19"/>
      <c r="C670" s="19"/>
      <c r="D670" s="19"/>
      <c r="E670" s="19"/>
      <c r="F670" s="20"/>
      <c r="G670" s="19"/>
      <c r="H670" s="19"/>
      <c r="I670" s="19"/>
      <c r="J670" s="19"/>
      <c r="K670" s="19"/>
      <c r="L670" s="19"/>
      <c r="M670" s="20"/>
      <c r="N670" s="19"/>
      <c r="O670" s="19"/>
      <c r="P670" s="20"/>
      <c r="Q670" s="19"/>
      <c r="R670" s="19"/>
      <c r="S670" s="19"/>
      <c r="T670" s="19"/>
      <c r="U670" s="19"/>
      <c r="V670" s="19"/>
      <c r="W670" s="19"/>
      <c r="X670" s="20"/>
      <c r="Y670" s="19"/>
      <c r="Z670" s="19"/>
      <c r="AA670" s="20"/>
      <c r="AB670" s="19"/>
      <c r="AC670" s="19"/>
      <c r="AD670" s="19"/>
      <c r="AE670" s="19"/>
      <c r="AF670" s="19"/>
      <c r="AG670" s="19"/>
      <c r="AH670" s="19"/>
    </row>
    <row r="671">
      <c r="A671" s="19"/>
      <c r="B671" s="19"/>
      <c r="C671" s="19"/>
      <c r="D671" s="19"/>
      <c r="E671" s="19"/>
      <c r="F671" s="20"/>
      <c r="G671" s="19"/>
      <c r="H671" s="19"/>
      <c r="I671" s="19"/>
      <c r="J671" s="19"/>
      <c r="K671" s="19"/>
      <c r="L671" s="19"/>
      <c r="M671" s="20"/>
      <c r="N671" s="19"/>
      <c r="O671" s="19"/>
      <c r="P671" s="20"/>
      <c r="Q671" s="19"/>
      <c r="R671" s="19"/>
      <c r="S671" s="19"/>
      <c r="T671" s="19"/>
      <c r="U671" s="19"/>
      <c r="V671" s="19"/>
      <c r="W671" s="19"/>
      <c r="X671" s="20"/>
      <c r="Y671" s="19"/>
      <c r="Z671" s="19"/>
      <c r="AA671" s="20"/>
      <c r="AB671" s="19"/>
      <c r="AC671" s="19"/>
      <c r="AD671" s="19"/>
      <c r="AE671" s="19"/>
      <c r="AF671" s="19"/>
      <c r="AG671" s="19"/>
      <c r="AH671" s="19"/>
    </row>
    <row r="672">
      <c r="A672" s="19"/>
      <c r="B672" s="19"/>
      <c r="C672" s="19"/>
      <c r="D672" s="19"/>
      <c r="E672" s="19"/>
      <c r="F672" s="20"/>
      <c r="G672" s="19"/>
      <c r="H672" s="19"/>
      <c r="I672" s="19"/>
      <c r="J672" s="19"/>
      <c r="K672" s="19"/>
      <c r="L672" s="19"/>
      <c r="M672" s="20"/>
      <c r="N672" s="19"/>
      <c r="O672" s="19"/>
      <c r="P672" s="20"/>
      <c r="Q672" s="19"/>
      <c r="R672" s="19"/>
      <c r="S672" s="19"/>
      <c r="T672" s="19"/>
      <c r="U672" s="19"/>
      <c r="V672" s="19"/>
      <c r="W672" s="19"/>
      <c r="X672" s="20"/>
      <c r="Y672" s="19"/>
      <c r="Z672" s="19"/>
      <c r="AA672" s="20"/>
      <c r="AB672" s="19"/>
      <c r="AC672" s="19"/>
      <c r="AD672" s="19"/>
      <c r="AE672" s="19"/>
      <c r="AF672" s="19"/>
      <c r="AG672" s="19"/>
      <c r="AH672" s="19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19"/>
      <c r="M673" s="20"/>
      <c r="N673" s="19"/>
      <c r="O673" s="19"/>
      <c r="P673" s="20"/>
      <c r="Q673" s="19"/>
      <c r="R673" s="19"/>
      <c r="S673" s="19"/>
      <c r="T673" s="19"/>
      <c r="U673" s="19"/>
      <c r="V673" s="19"/>
      <c r="W673" s="19"/>
      <c r="X673" s="20"/>
      <c r="Y673" s="19"/>
      <c r="Z673" s="19"/>
      <c r="AA673" s="20"/>
      <c r="AB673" s="19"/>
      <c r="AC673" s="19"/>
      <c r="AD673" s="19"/>
      <c r="AE673" s="19"/>
      <c r="AF673" s="19"/>
      <c r="AG673" s="19"/>
      <c r="AH673" s="19"/>
    </row>
    <row r="674">
      <c r="A674" s="19"/>
      <c r="B674" s="19"/>
      <c r="C674" s="19"/>
      <c r="D674" s="19"/>
      <c r="E674" s="19"/>
      <c r="F674" s="20"/>
      <c r="G674" s="19"/>
      <c r="H674" s="19"/>
      <c r="I674" s="19"/>
      <c r="J674" s="19"/>
      <c r="K674" s="19"/>
      <c r="L674" s="19"/>
      <c r="M674" s="20"/>
      <c r="N674" s="19"/>
      <c r="O674" s="19"/>
      <c r="P674" s="20"/>
      <c r="Q674" s="19"/>
      <c r="R674" s="19"/>
      <c r="S674" s="19"/>
      <c r="T674" s="19"/>
      <c r="U674" s="19"/>
      <c r="V674" s="19"/>
      <c r="W674" s="19"/>
      <c r="X674" s="20"/>
      <c r="Y674" s="19"/>
      <c r="Z674" s="19"/>
      <c r="AA674" s="20"/>
      <c r="AB674" s="19"/>
      <c r="AC674" s="19"/>
      <c r="AD674" s="19"/>
      <c r="AE674" s="19"/>
      <c r="AF674" s="19"/>
      <c r="AG674" s="19"/>
      <c r="AH674" s="19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19"/>
      <c r="M675" s="20"/>
      <c r="N675" s="19"/>
      <c r="O675" s="19"/>
      <c r="P675" s="20"/>
      <c r="Q675" s="19"/>
      <c r="R675" s="19"/>
      <c r="S675" s="19"/>
      <c r="T675" s="19"/>
      <c r="U675" s="19"/>
      <c r="V675" s="19"/>
      <c r="W675" s="19"/>
      <c r="X675" s="20"/>
      <c r="Y675" s="19"/>
      <c r="Z675" s="19"/>
      <c r="AA675" s="20"/>
      <c r="AB675" s="19"/>
      <c r="AC675" s="19"/>
      <c r="AD675" s="19"/>
      <c r="AE675" s="19"/>
      <c r="AF675" s="19"/>
      <c r="AG675" s="19"/>
      <c r="AH675" s="19"/>
    </row>
    <row r="676">
      <c r="A676" s="19"/>
      <c r="B676" s="19"/>
      <c r="C676" s="19"/>
      <c r="D676" s="19"/>
      <c r="E676" s="19"/>
      <c r="F676" s="20"/>
      <c r="G676" s="19"/>
      <c r="H676" s="19"/>
      <c r="I676" s="19"/>
      <c r="J676" s="19"/>
      <c r="K676" s="19"/>
      <c r="L676" s="19"/>
      <c r="M676" s="20"/>
      <c r="N676" s="19"/>
      <c r="O676" s="19"/>
      <c r="P676" s="20"/>
      <c r="Q676" s="19"/>
      <c r="R676" s="19"/>
      <c r="S676" s="19"/>
      <c r="T676" s="19"/>
      <c r="U676" s="19"/>
      <c r="V676" s="19"/>
      <c r="W676" s="19"/>
      <c r="X676" s="20"/>
      <c r="Y676" s="19"/>
      <c r="Z676" s="19"/>
      <c r="AA676" s="20"/>
      <c r="AB676" s="19"/>
      <c r="AC676" s="19"/>
      <c r="AD676" s="19"/>
      <c r="AE676" s="19"/>
      <c r="AF676" s="19"/>
      <c r="AG676" s="19"/>
      <c r="AH676" s="19"/>
    </row>
    <row r="677">
      <c r="A677" s="19"/>
      <c r="B677" s="19"/>
      <c r="C677" s="19"/>
      <c r="D677" s="19"/>
      <c r="E677" s="19"/>
      <c r="F677" s="20"/>
      <c r="G677" s="19"/>
      <c r="H677" s="19"/>
      <c r="I677" s="19"/>
      <c r="J677" s="19"/>
      <c r="K677" s="19"/>
      <c r="L677" s="19"/>
      <c r="M677" s="20"/>
      <c r="N677" s="19"/>
      <c r="O677" s="19"/>
      <c r="P677" s="20"/>
      <c r="Q677" s="19"/>
      <c r="R677" s="19"/>
      <c r="S677" s="19"/>
      <c r="T677" s="19"/>
      <c r="U677" s="19"/>
      <c r="V677" s="19"/>
      <c r="W677" s="19"/>
      <c r="X677" s="20"/>
      <c r="Y677" s="19"/>
      <c r="Z677" s="19"/>
      <c r="AA677" s="20"/>
      <c r="AB677" s="19"/>
      <c r="AC677" s="19"/>
      <c r="AD677" s="19"/>
      <c r="AE677" s="19"/>
      <c r="AF677" s="19"/>
      <c r="AG677" s="19"/>
      <c r="AH677" s="19"/>
    </row>
    <row r="678">
      <c r="A678" s="19"/>
      <c r="B678" s="19"/>
      <c r="C678" s="19"/>
      <c r="D678" s="19"/>
      <c r="E678" s="19"/>
      <c r="F678" s="20"/>
      <c r="G678" s="19"/>
      <c r="H678" s="19"/>
      <c r="I678" s="19"/>
      <c r="J678" s="19"/>
      <c r="K678" s="19"/>
      <c r="L678" s="19"/>
      <c r="M678" s="20"/>
      <c r="N678" s="19"/>
      <c r="O678" s="19"/>
      <c r="P678" s="20"/>
      <c r="Q678" s="19"/>
      <c r="R678" s="19"/>
      <c r="S678" s="19"/>
      <c r="T678" s="19"/>
      <c r="U678" s="19"/>
      <c r="V678" s="19"/>
      <c r="W678" s="19"/>
      <c r="X678" s="20"/>
      <c r="Y678" s="19"/>
      <c r="Z678" s="19"/>
      <c r="AA678" s="20"/>
      <c r="AB678" s="19"/>
      <c r="AC678" s="19"/>
      <c r="AD678" s="19"/>
      <c r="AE678" s="19"/>
      <c r="AF678" s="19"/>
      <c r="AG678" s="19"/>
      <c r="AH678" s="19"/>
    </row>
    <row r="679">
      <c r="A679" s="19"/>
      <c r="B679" s="19"/>
      <c r="C679" s="19"/>
      <c r="D679" s="19"/>
      <c r="E679" s="19"/>
      <c r="F679" s="20"/>
      <c r="G679" s="19"/>
      <c r="H679" s="19"/>
      <c r="I679" s="19"/>
      <c r="J679" s="19"/>
      <c r="K679" s="19"/>
      <c r="L679" s="19"/>
      <c r="M679" s="20"/>
      <c r="N679" s="19"/>
      <c r="O679" s="19"/>
      <c r="P679" s="20"/>
      <c r="Q679" s="19"/>
      <c r="R679" s="19"/>
      <c r="S679" s="19"/>
      <c r="T679" s="19"/>
      <c r="U679" s="19"/>
      <c r="V679" s="19"/>
      <c r="W679" s="19"/>
      <c r="X679" s="20"/>
      <c r="Y679" s="19"/>
      <c r="Z679" s="19"/>
      <c r="AA679" s="20"/>
      <c r="AB679" s="19"/>
      <c r="AC679" s="19"/>
      <c r="AD679" s="19"/>
      <c r="AE679" s="19"/>
      <c r="AF679" s="19"/>
      <c r="AG679" s="19"/>
      <c r="AH679" s="19"/>
    </row>
    <row r="680">
      <c r="A680" s="19"/>
      <c r="B680" s="19"/>
      <c r="C680" s="19"/>
      <c r="D680" s="19"/>
      <c r="E680" s="19"/>
      <c r="F680" s="20"/>
      <c r="G680" s="19"/>
      <c r="H680" s="19"/>
      <c r="I680" s="19"/>
      <c r="J680" s="19"/>
      <c r="K680" s="19"/>
      <c r="L680" s="19"/>
      <c r="M680" s="20"/>
      <c r="N680" s="19"/>
      <c r="O680" s="19"/>
      <c r="P680" s="20"/>
      <c r="Q680" s="19"/>
      <c r="R680" s="19"/>
      <c r="S680" s="19"/>
      <c r="T680" s="19"/>
      <c r="U680" s="19"/>
      <c r="V680" s="19"/>
      <c r="W680" s="19"/>
      <c r="X680" s="20"/>
      <c r="Y680" s="19"/>
      <c r="Z680" s="19"/>
      <c r="AA680" s="20"/>
      <c r="AB680" s="19"/>
      <c r="AC680" s="19"/>
      <c r="AD680" s="19"/>
      <c r="AE680" s="19"/>
      <c r="AF680" s="19"/>
      <c r="AG680" s="19"/>
      <c r="AH680" s="19"/>
    </row>
    <row r="681">
      <c r="A681" s="19"/>
      <c r="B681" s="19"/>
      <c r="C681" s="19"/>
      <c r="D681" s="19"/>
      <c r="E681" s="19"/>
      <c r="F681" s="20"/>
      <c r="G681" s="19"/>
      <c r="H681" s="19"/>
      <c r="I681" s="19"/>
      <c r="J681" s="19"/>
      <c r="K681" s="19"/>
      <c r="L681" s="19"/>
      <c r="M681" s="20"/>
      <c r="N681" s="19"/>
      <c r="O681" s="19"/>
      <c r="P681" s="20"/>
      <c r="Q681" s="19"/>
      <c r="R681" s="19"/>
      <c r="S681" s="19"/>
      <c r="T681" s="19"/>
      <c r="U681" s="19"/>
      <c r="V681" s="19"/>
      <c r="W681" s="19"/>
      <c r="X681" s="20"/>
      <c r="Y681" s="19"/>
      <c r="Z681" s="19"/>
      <c r="AA681" s="20"/>
      <c r="AB681" s="19"/>
      <c r="AC681" s="19"/>
      <c r="AD681" s="19"/>
      <c r="AE681" s="19"/>
      <c r="AF681" s="19"/>
      <c r="AG681" s="19"/>
      <c r="AH681" s="19"/>
    </row>
    <row r="682">
      <c r="A682" s="19"/>
      <c r="B682" s="19"/>
      <c r="C682" s="19"/>
      <c r="D682" s="19"/>
      <c r="E682" s="19"/>
      <c r="F682" s="20"/>
      <c r="G682" s="19"/>
      <c r="H682" s="19"/>
      <c r="I682" s="19"/>
      <c r="J682" s="19"/>
      <c r="K682" s="19"/>
      <c r="L682" s="19"/>
      <c r="M682" s="20"/>
      <c r="N682" s="19"/>
      <c r="O682" s="19"/>
      <c r="P682" s="20"/>
      <c r="Q682" s="19"/>
      <c r="R682" s="19"/>
      <c r="S682" s="19"/>
      <c r="T682" s="19"/>
      <c r="U682" s="19"/>
      <c r="V682" s="19"/>
      <c r="W682" s="19"/>
      <c r="X682" s="20"/>
      <c r="Y682" s="19"/>
      <c r="Z682" s="19"/>
      <c r="AA682" s="20"/>
      <c r="AB682" s="19"/>
      <c r="AC682" s="19"/>
      <c r="AD682" s="19"/>
      <c r="AE682" s="19"/>
      <c r="AF682" s="19"/>
      <c r="AG682" s="19"/>
      <c r="AH682" s="19"/>
    </row>
    <row r="683">
      <c r="A683" s="19"/>
      <c r="B683" s="19"/>
      <c r="C683" s="19"/>
      <c r="D683" s="19"/>
      <c r="E683" s="19"/>
      <c r="F683" s="20"/>
      <c r="G683" s="19"/>
      <c r="H683" s="19"/>
      <c r="I683" s="19"/>
      <c r="J683" s="19"/>
      <c r="K683" s="19"/>
      <c r="L683" s="19"/>
      <c r="M683" s="20"/>
      <c r="N683" s="19"/>
      <c r="O683" s="19"/>
      <c r="P683" s="20"/>
      <c r="Q683" s="19"/>
      <c r="R683" s="19"/>
      <c r="S683" s="19"/>
      <c r="T683" s="19"/>
      <c r="U683" s="19"/>
      <c r="V683" s="19"/>
      <c r="W683" s="19"/>
      <c r="X683" s="20"/>
      <c r="Y683" s="19"/>
      <c r="Z683" s="19"/>
      <c r="AA683" s="20"/>
      <c r="AB683" s="19"/>
      <c r="AC683" s="19"/>
      <c r="AD683" s="19"/>
      <c r="AE683" s="19"/>
      <c r="AF683" s="19"/>
      <c r="AG683" s="19"/>
      <c r="AH683" s="19"/>
    </row>
    <row r="684">
      <c r="A684" s="19"/>
      <c r="B684" s="19"/>
      <c r="C684" s="19"/>
      <c r="D684" s="19"/>
      <c r="E684" s="19"/>
      <c r="F684" s="20"/>
      <c r="G684" s="19"/>
      <c r="H684" s="19"/>
      <c r="I684" s="19"/>
      <c r="J684" s="19"/>
      <c r="K684" s="19"/>
      <c r="L684" s="19"/>
      <c r="M684" s="20"/>
      <c r="N684" s="19"/>
      <c r="O684" s="19"/>
      <c r="P684" s="20"/>
      <c r="Q684" s="19"/>
      <c r="R684" s="19"/>
      <c r="S684" s="19"/>
      <c r="T684" s="19"/>
      <c r="U684" s="19"/>
      <c r="V684" s="19"/>
      <c r="W684" s="19"/>
      <c r="X684" s="20"/>
      <c r="Y684" s="19"/>
      <c r="Z684" s="19"/>
      <c r="AA684" s="20"/>
      <c r="AB684" s="19"/>
      <c r="AC684" s="19"/>
      <c r="AD684" s="19"/>
      <c r="AE684" s="19"/>
      <c r="AF684" s="19"/>
      <c r="AG684" s="19"/>
      <c r="AH684" s="19"/>
    </row>
    <row r="685">
      <c r="A685" s="19"/>
      <c r="B685" s="19"/>
      <c r="C685" s="19"/>
      <c r="D685" s="19"/>
      <c r="E685" s="19"/>
      <c r="F685" s="20"/>
      <c r="G685" s="19"/>
      <c r="H685" s="19"/>
      <c r="I685" s="19"/>
      <c r="J685" s="19"/>
      <c r="K685" s="19"/>
      <c r="L685" s="19"/>
      <c r="M685" s="20"/>
      <c r="N685" s="19"/>
      <c r="O685" s="19"/>
      <c r="P685" s="20"/>
      <c r="Q685" s="19"/>
      <c r="R685" s="19"/>
      <c r="S685" s="19"/>
      <c r="T685" s="19"/>
      <c r="U685" s="19"/>
      <c r="V685" s="19"/>
      <c r="W685" s="19"/>
      <c r="X685" s="20"/>
      <c r="Y685" s="19"/>
      <c r="Z685" s="19"/>
      <c r="AA685" s="20"/>
      <c r="AB685" s="19"/>
      <c r="AC685" s="19"/>
      <c r="AD685" s="19"/>
      <c r="AE685" s="19"/>
      <c r="AF685" s="19"/>
      <c r="AG685" s="19"/>
      <c r="AH685" s="19"/>
    </row>
    <row r="686">
      <c r="A686" s="19"/>
      <c r="B686" s="19"/>
      <c r="C686" s="19"/>
      <c r="D686" s="19"/>
      <c r="E686" s="19"/>
      <c r="F686" s="20"/>
      <c r="G686" s="19"/>
      <c r="H686" s="19"/>
      <c r="I686" s="19"/>
      <c r="J686" s="19"/>
      <c r="K686" s="19"/>
      <c r="L686" s="19"/>
      <c r="M686" s="20"/>
      <c r="N686" s="19"/>
      <c r="O686" s="19"/>
      <c r="P686" s="20"/>
      <c r="Q686" s="19"/>
      <c r="R686" s="19"/>
      <c r="S686" s="19"/>
      <c r="T686" s="19"/>
      <c r="U686" s="19"/>
      <c r="V686" s="19"/>
      <c r="W686" s="19"/>
      <c r="X686" s="20"/>
      <c r="Y686" s="19"/>
      <c r="Z686" s="19"/>
      <c r="AA686" s="20"/>
      <c r="AB686" s="19"/>
      <c r="AC686" s="19"/>
      <c r="AD686" s="19"/>
      <c r="AE686" s="19"/>
      <c r="AF686" s="19"/>
      <c r="AG686" s="19"/>
      <c r="AH686" s="19"/>
    </row>
    <row r="687">
      <c r="A687" s="19"/>
      <c r="B687" s="19"/>
      <c r="C687" s="19"/>
      <c r="D687" s="19"/>
      <c r="E687" s="19"/>
      <c r="F687" s="20"/>
      <c r="G687" s="19"/>
      <c r="H687" s="19"/>
      <c r="I687" s="19"/>
      <c r="J687" s="19"/>
      <c r="K687" s="19"/>
      <c r="L687" s="19"/>
      <c r="M687" s="20"/>
      <c r="N687" s="19"/>
      <c r="O687" s="19"/>
      <c r="P687" s="20"/>
      <c r="Q687" s="19"/>
      <c r="R687" s="19"/>
      <c r="S687" s="19"/>
      <c r="T687" s="19"/>
      <c r="U687" s="19"/>
      <c r="V687" s="19"/>
      <c r="W687" s="19"/>
      <c r="X687" s="20"/>
      <c r="Y687" s="19"/>
      <c r="Z687" s="19"/>
      <c r="AA687" s="20"/>
      <c r="AB687" s="19"/>
      <c r="AC687" s="19"/>
      <c r="AD687" s="19"/>
      <c r="AE687" s="19"/>
      <c r="AF687" s="19"/>
      <c r="AG687" s="19"/>
      <c r="AH687" s="19"/>
    </row>
    <row r="688">
      <c r="A688" s="19"/>
      <c r="B688" s="19"/>
      <c r="C688" s="19"/>
      <c r="D688" s="19"/>
      <c r="E688" s="19"/>
      <c r="F688" s="20"/>
      <c r="G688" s="19"/>
      <c r="H688" s="19"/>
      <c r="I688" s="19"/>
      <c r="J688" s="19"/>
      <c r="K688" s="19"/>
      <c r="L688" s="19"/>
      <c r="M688" s="20"/>
      <c r="N688" s="19"/>
      <c r="O688" s="19"/>
      <c r="P688" s="20"/>
      <c r="Q688" s="19"/>
      <c r="R688" s="19"/>
      <c r="S688" s="19"/>
      <c r="T688" s="19"/>
      <c r="U688" s="19"/>
      <c r="V688" s="19"/>
      <c r="W688" s="19"/>
      <c r="X688" s="20"/>
      <c r="Y688" s="19"/>
      <c r="Z688" s="19"/>
      <c r="AA688" s="20"/>
      <c r="AB688" s="19"/>
      <c r="AC688" s="19"/>
      <c r="AD688" s="19"/>
      <c r="AE688" s="19"/>
      <c r="AF688" s="19"/>
      <c r="AG688" s="19"/>
      <c r="AH688" s="19"/>
    </row>
    <row r="689">
      <c r="A689" s="19"/>
      <c r="B689" s="19"/>
      <c r="C689" s="19"/>
      <c r="D689" s="19"/>
      <c r="E689" s="19"/>
      <c r="F689" s="20"/>
      <c r="G689" s="19"/>
      <c r="H689" s="19"/>
      <c r="I689" s="19"/>
      <c r="J689" s="19"/>
      <c r="K689" s="19"/>
      <c r="L689" s="19"/>
      <c r="M689" s="20"/>
      <c r="N689" s="19"/>
      <c r="O689" s="19"/>
      <c r="P689" s="20"/>
      <c r="Q689" s="19"/>
      <c r="R689" s="19"/>
      <c r="S689" s="19"/>
      <c r="T689" s="19"/>
      <c r="U689" s="19"/>
      <c r="V689" s="19"/>
      <c r="W689" s="19"/>
      <c r="X689" s="20"/>
      <c r="Y689" s="19"/>
      <c r="Z689" s="19"/>
      <c r="AA689" s="20"/>
      <c r="AB689" s="19"/>
      <c r="AC689" s="19"/>
      <c r="AD689" s="19"/>
      <c r="AE689" s="19"/>
      <c r="AF689" s="19"/>
      <c r="AG689" s="19"/>
      <c r="AH689" s="19"/>
    </row>
    <row r="690">
      <c r="A690" s="19"/>
      <c r="B690" s="19"/>
      <c r="C690" s="19"/>
      <c r="D690" s="19"/>
      <c r="E690" s="19"/>
      <c r="F690" s="20"/>
      <c r="G690" s="19"/>
      <c r="H690" s="19"/>
      <c r="I690" s="19"/>
      <c r="J690" s="19"/>
      <c r="K690" s="19"/>
      <c r="L690" s="19"/>
      <c r="M690" s="20"/>
      <c r="N690" s="19"/>
      <c r="O690" s="19"/>
      <c r="P690" s="20"/>
      <c r="Q690" s="19"/>
      <c r="R690" s="19"/>
      <c r="S690" s="19"/>
      <c r="T690" s="19"/>
      <c r="U690" s="19"/>
      <c r="V690" s="19"/>
      <c r="W690" s="19"/>
      <c r="X690" s="20"/>
      <c r="Y690" s="19"/>
      <c r="Z690" s="19"/>
      <c r="AA690" s="20"/>
      <c r="AB690" s="19"/>
      <c r="AC690" s="19"/>
      <c r="AD690" s="19"/>
      <c r="AE690" s="19"/>
      <c r="AF690" s="19"/>
      <c r="AG690" s="19"/>
      <c r="AH690" s="19"/>
    </row>
    <row r="691">
      <c r="A691" s="19"/>
      <c r="B691" s="19"/>
      <c r="C691" s="19"/>
      <c r="D691" s="19"/>
      <c r="E691" s="19"/>
      <c r="F691" s="20"/>
      <c r="G691" s="19"/>
      <c r="H691" s="19"/>
      <c r="I691" s="19"/>
      <c r="J691" s="19"/>
      <c r="K691" s="19"/>
      <c r="L691" s="19"/>
      <c r="M691" s="20"/>
      <c r="N691" s="19"/>
      <c r="O691" s="19"/>
      <c r="P691" s="20"/>
      <c r="Q691" s="19"/>
      <c r="R691" s="19"/>
      <c r="S691" s="19"/>
      <c r="T691" s="19"/>
      <c r="U691" s="19"/>
      <c r="V691" s="19"/>
      <c r="W691" s="19"/>
      <c r="X691" s="20"/>
      <c r="Y691" s="19"/>
      <c r="Z691" s="19"/>
      <c r="AA691" s="20"/>
      <c r="AB691" s="19"/>
      <c r="AC691" s="19"/>
      <c r="AD691" s="19"/>
      <c r="AE691" s="19"/>
      <c r="AF691" s="19"/>
      <c r="AG691" s="19"/>
      <c r="AH691" s="19"/>
    </row>
    <row r="692">
      <c r="A692" s="19"/>
      <c r="B692" s="19"/>
      <c r="C692" s="19"/>
      <c r="D692" s="19"/>
      <c r="E692" s="19"/>
      <c r="F692" s="20"/>
      <c r="G692" s="19"/>
      <c r="H692" s="19"/>
      <c r="I692" s="19"/>
      <c r="J692" s="19"/>
      <c r="K692" s="19"/>
      <c r="L692" s="19"/>
      <c r="M692" s="20"/>
      <c r="N692" s="19"/>
      <c r="O692" s="19"/>
      <c r="P692" s="20"/>
      <c r="Q692" s="19"/>
      <c r="R692" s="19"/>
      <c r="S692" s="19"/>
      <c r="T692" s="19"/>
      <c r="U692" s="19"/>
      <c r="V692" s="19"/>
      <c r="W692" s="19"/>
      <c r="X692" s="20"/>
      <c r="Y692" s="19"/>
      <c r="Z692" s="19"/>
      <c r="AA692" s="20"/>
      <c r="AB692" s="19"/>
      <c r="AC692" s="19"/>
      <c r="AD692" s="19"/>
      <c r="AE692" s="19"/>
      <c r="AF692" s="19"/>
      <c r="AG692" s="19"/>
      <c r="AH692" s="19"/>
    </row>
    <row r="693">
      <c r="A693" s="19"/>
      <c r="B693" s="19"/>
      <c r="C693" s="19"/>
      <c r="D693" s="19"/>
      <c r="E693" s="19"/>
      <c r="F693" s="20"/>
      <c r="G693" s="19"/>
      <c r="H693" s="19"/>
      <c r="I693" s="19"/>
      <c r="J693" s="19"/>
      <c r="K693" s="19"/>
      <c r="L693" s="19"/>
      <c r="M693" s="20"/>
      <c r="N693" s="19"/>
      <c r="O693" s="19"/>
      <c r="P693" s="20"/>
      <c r="Q693" s="19"/>
      <c r="R693" s="19"/>
      <c r="S693" s="19"/>
      <c r="T693" s="19"/>
      <c r="U693" s="19"/>
      <c r="V693" s="19"/>
      <c r="W693" s="19"/>
      <c r="X693" s="20"/>
      <c r="Y693" s="19"/>
      <c r="Z693" s="19"/>
      <c r="AA693" s="20"/>
      <c r="AB693" s="19"/>
      <c r="AC693" s="19"/>
      <c r="AD693" s="19"/>
      <c r="AE693" s="19"/>
      <c r="AF693" s="19"/>
      <c r="AG693" s="19"/>
      <c r="AH693" s="19"/>
    </row>
    <row r="694">
      <c r="A694" s="19"/>
      <c r="B694" s="19"/>
      <c r="C694" s="19"/>
      <c r="D694" s="19"/>
      <c r="E694" s="19"/>
      <c r="F694" s="20"/>
      <c r="G694" s="19"/>
      <c r="H694" s="19"/>
      <c r="I694" s="19"/>
      <c r="J694" s="19"/>
      <c r="K694" s="19"/>
      <c r="L694" s="19"/>
      <c r="M694" s="20"/>
      <c r="N694" s="19"/>
      <c r="O694" s="19"/>
      <c r="P694" s="20"/>
      <c r="Q694" s="19"/>
      <c r="R694" s="19"/>
      <c r="S694" s="19"/>
      <c r="T694" s="19"/>
      <c r="U694" s="19"/>
      <c r="V694" s="19"/>
      <c r="W694" s="19"/>
      <c r="X694" s="20"/>
      <c r="Y694" s="19"/>
      <c r="Z694" s="19"/>
      <c r="AA694" s="20"/>
      <c r="AB694" s="19"/>
      <c r="AC694" s="19"/>
      <c r="AD694" s="19"/>
      <c r="AE694" s="19"/>
      <c r="AF694" s="19"/>
      <c r="AG694" s="19"/>
      <c r="AH694" s="19"/>
    </row>
    <row r="695">
      <c r="A695" s="19"/>
      <c r="B695" s="19"/>
      <c r="C695" s="19"/>
      <c r="D695" s="19"/>
      <c r="E695" s="19"/>
      <c r="F695" s="20"/>
      <c r="G695" s="19"/>
      <c r="H695" s="19"/>
      <c r="I695" s="19"/>
      <c r="J695" s="19"/>
      <c r="K695" s="19"/>
      <c r="L695" s="19"/>
      <c r="M695" s="20"/>
      <c r="N695" s="19"/>
      <c r="O695" s="19"/>
      <c r="P695" s="20"/>
      <c r="Q695" s="19"/>
      <c r="R695" s="19"/>
      <c r="S695" s="19"/>
      <c r="T695" s="19"/>
      <c r="U695" s="19"/>
      <c r="V695" s="19"/>
      <c r="W695" s="19"/>
      <c r="X695" s="20"/>
      <c r="Y695" s="19"/>
      <c r="Z695" s="19"/>
      <c r="AA695" s="20"/>
      <c r="AB695" s="19"/>
      <c r="AC695" s="19"/>
      <c r="AD695" s="19"/>
      <c r="AE695" s="19"/>
      <c r="AF695" s="19"/>
      <c r="AG695" s="19"/>
      <c r="AH695" s="19"/>
    </row>
    <row r="696">
      <c r="A696" s="19"/>
      <c r="B696" s="19"/>
      <c r="C696" s="19"/>
      <c r="D696" s="19"/>
      <c r="E696" s="19"/>
      <c r="F696" s="20"/>
      <c r="G696" s="19"/>
      <c r="H696" s="19"/>
      <c r="I696" s="19"/>
      <c r="J696" s="19"/>
      <c r="K696" s="19"/>
      <c r="L696" s="19"/>
      <c r="M696" s="20"/>
      <c r="N696" s="19"/>
      <c r="O696" s="19"/>
      <c r="P696" s="20"/>
      <c r="Q696" s="19"/>
      <c r="R696" s="19"/>
      <c r="S696" s="19"/>
      <c r="T696" s="19"/>
      <c r="U696" s="19"/>
      <c r="V696" s="19"/>
      <c r="W696" s="19"/>
      <c r="X696" s="20"/>
      <c r="Y696" s="19"/>
      <c r="Z696" s="19"/>
      <c r="AA696" s="20"/>
      <c r="AB696" s="19"/>
      <c r="AC696" s="19"/>
      <c r="AD696" s="19"/>
      <c r="AE696" s="19"/>
      <c r="AF696" s="19"/>
      <c r="AG696" s="19"/>
      <c r="AH696" s="19"/>
    </row>
    <row r="697">
      <c r="A697" s="19"/>
      <c r="B697" s="19"/>
      <c r="C697" s="19"/>
      <c r="D697" s="19"/>
      <c r="E697" s="19"/>
      <c r="F697" s="20"/>
      <c r="G697" s="19"/>
      <c r="H697" s="19"/>
      <c r="I697" s="19"/>
      <c r="J697" s="19"/>
      <c r="K697" s="19"/>
      <c r="L697" s="19"/>
      <c r="M697" s="20"/>
      <c r="N697" s="19"/>
      <c r="O697" s="19"/>
      <c r="P697" s="20"/>
      <c r="Q697" s="19"/>
      <c r="R697" s="19"/>
      <c r="S697" s="19"/>
      <c r="T697" s="19"/>
      <c r="U697" s="19"/>
      <c r="V697" s="19"/>
      <c r="W697" s="19"/>
      <c r="X697" s="20"/>
      <c r="Y697" s="19"/>
      <c r="Z697" s="19"/>
      <c r="AA697" s="20"/>
      <c r="AB697" s="19"/>
      <c r="AC697" s="19"/>
      <c r="AD697" s="19"/>
      <c r="AE697" s="19"/>
      <c r="AF697" s="19"/>
      <c r="AG697" s="19"/>
      <c r="AH697" s="19"/>
    </row>
    <row r="698">
      <c r="A698" s="19"/>
      <c r="B698" s="19"/>
      <c r="C698" s="19"/>
      <c r="D698" s="19"/>
      <c r="E698" s="19"/>
      <c r="F698" s="20"/>
      <c r="G698" s="19"/>
      <c r="H698" s="19"/>
      <c r="I698" s="19"/>
      <c r="J698" s="19"/>
      <c r="K698" s="19"/>
      <c r="L698" s="19"/>
      <c r="M698" s="20"/>
      <c r="N698" s="19"/>
      <c r="O698" s="19"/>
      <c r="P698" s="20"/>
      <c r="Q698" s="19"/>
      <c r="R698" s="19"/>
      <c r="S698" s="19"/>
      <c r="T698" s="19"/>
      <c r="U698" s="19"/>
      <c r="V698" s="19"/>
      <c r="W698" s="19"/>
      <c r="X698" s="20"/>
      <c r="Y698" s="19"/>
      <c r="Z698" s="19"/>
      <c r="AA698" s="20"/>
      <c r="AB698" s="19"/>
      <c r="AC698" s="19"/>
      <c r="AD698" s="19"/>
      <c r="AE698" s="19"/>
      <c r="AF698" s="19"/>
      <c r="AG698" s="19"/>
      <c r="AH698" s="19"/>
    </row>
    <row r="699">
      <c r="A699" s="19"/>
      <c r="B699" s="19"/>
      <c r="C699" s="19"/>
      <c r="D699" s="19"/>
      <c r="E699" s="19"/>
      <c r="F699" s="20"/>
      <c r="G699" s="19"/>
      <c r="H699" s="19"/>
      <c r="I699" s="19"/>
      <c r="J699" s="19"/>
      <c r="K699" s="19"/>
      <c r="L699" s="19"/>
      <c r="M699" s="20"/>
      <c r="N699" s="19"/>
      <c r="O699" s="19"/>
      <c r="P699" s="20"/>
      <c r="Q699" s="19"/>
      <c r="R699" s="19"/>
      <c r="S699" s="19"/>
      <c r="T699" s="19"/>
      <c r="U699" s="19"/>
      <c r="V699" s="19"/>
      <c r="W699" s="19"/>
      <c r="X699" s="20"/>
      <c r="Y699" s="19"/>
      <c r="Z699" s="19"/>
      <c r="AA699" s="20"/>
      <c r="AB699" s="19"/>
      <c r="AC699" s="19"/>
      <c r="AD699" s="19"/>
      <c r="AE699" s="19"/>
      <c r="AF699" s="19"/>
      <c r="AG699" s="19"/>
      <c r="AH699" s="19"/>
    </row>
    <row r="700">
      <c r="A700" s="19"/>
      <c r="B700" s="19"/>
      <c r="C700" s="19"/>
      <c r="D700" s="19"/>
      <c r="E700" s="19"/>
      <c r="F700" s="20"/>
      <c r="G700" s="19"/>
      <c r="H700" s="19"/>
      <c r="I700" s="19"/>
      <c r="J700" s="19"/>
      <c r="K700" s="19"/>
      <c r="L700" s="19"/>
      <c r="M700" s="20"/>
      <c r="N700" s="19"/>
      <c r="O700" s="19"/>
      <c r="P700" s="20"/>
      <c r="Q700" s="19"/>
      <c r="R700" s="19"/>
      <c r="S700" s="19"/>
      <c r="T700" s="19"/>
      <c r="U700" s="19"/>
      <c r="V700" s="19"/>
      <c r="W700" s="19"/>
      <c r="X700" s="20"/>
      <c r="Y700" s="19"/>
      <c r="Z700" s="19"/>
      <c r="AA700" s="20"/>
      <c r="AB700" s="19"/>
      <c r="AC700" s="19"/>
      <c r="AD700" s="19"/>
      <c r="AE700" s="19"/>
      <c r="AF700" s="19"/>
      <c r="AG700" s="19"/>
      <c r="AH700" s="19"/>
    </row>
    <row r="701">
      <c r="A701" s="19"/>
      <c r="B701" s="19"/>
      <c r="C701" s="19"/>
      <c r="D701" s="19"/>
      <c r="E701" s="19"/>
      <c r="F701" s="20"/>
      <c r="G701" s="19"/>
      <c r="H701" s="19"/>
      <c r="I701" s="19"/>
      <c r="J701" s="19"/>
      <c r="K701" s="19"/>
      <c r="L701" s="19"/>
      <c r="M701" s="20"/>
      <c r="N701" s="19"/>
      <c r="O701" s="19"/>
      <c r="P701" s="20"/>
      <c r="Q701" s="19"/>
      <c r="R701" s="19"/>
      <c r="S701" s="19"/>
      <c r="T701" s="19"/>
      <c r="U701" s="19"/>
      <c r="V701" s="19"/>
      <c r="W701" s="19"/>
      <c r="X701" s="20"/>
      <c r="Y701" s="19"/>
      <c r="Z701" s="19"/>
      <c r="AA701" s="20"/>
      <c r="AB701" s="19"/>
      <c r="AC701" s="19"/>
      <c r="AD701" s="19"/>
      <c r="AE701" s="19"/>
      <c r="AF701" s="19"/>
      <c r="AG701" s="19"/>
      <c r="AH701" s="19"/>
    </row>
    <row r="702">
      <c r="A702" s="19"/>
      <c r="B702" s="19"/>
      <c r="C702" s="19"/>
      <c r="D702" s="19"/>
      <c r="E702" s="19"/>
      <c r="F702" s="20"/>
      <c r="G702" s="19"/>
      <c r="H702" s="19"/>
      <c r="I702" s="19"/>
      <c r="J702" s="19"/>
      <c r="K702" s="19"/>
      <c r="L702" s="19"/>
      <c r="M702" s="20"/>
      <c r="N702" s="19"/>
      <c r="O702" s="19"/>
      <c r="P702" s="20"/>
      <c r="Q702" s="19"/>
      <c r="R702" s="19"/>
      <c r="S702" s="19"/>
      <c r="T702" s="19"/>
      <c r="U702" s="19"/>
      <c r="V702" s="19"/>
      <c r="W702" s="19"/>
      <c r="X702" s="20"/>
      <c r="Y702" s="19"/>
      <c r="Z702" s="19"/>
      <c r="AA702" s="20"/>
      <c r="AB702" s="19"/>
      <c r="AC702" s="19"/>
      <c r="AD702" s="19"/>
      <c r="AE702" s="19"/>
      <c r="AF702" s="19"/>
      <c r="AG702" s="19"/>
      <c r="AH702" s="19"/>
    </row>
    <row r="703">
      <c r="A703" s="19"/>
      <c r="B703" s="19"/>
      <c r="C703" s="19"/>
      <c r="D703" s="19"/>
      <c r="E703" s="19"/>
      <c r="F703" s="20"/>
      <c r="G703" s="19"/>
      <c r="H703" s="19"/>
      <c r="I703" s="19"/>
      <c r="J703" s="19"/>
      <c r="K703" s="19"/>
      <c r="L703" s="19"/>
      <c r="M703" s="20"/>
      <c r="N703" s="19"/>
      <c r="O703" s="19"/>
      <c r="P703" s="20"/>
      <c r="Q703" s="19"/>
      <c r="R703" s="19"/>
      <c r="S703" s="19"/>
      <c r="T703" s="19"/>
      <c r="U703" s="19"/>
      <c r="V703" s="19"/>
      <c r="W703" s="19"/>
      <c r="X703" s="20"/>
      <c r="Y703" s="19"/>
      <c r="Z703" s="19"/>
      <c r="AA703" s="20"/>
      <c r="AB703" s="19"/>
      <c r="AC703" s="19"/>
      <c r="AD703" s="19"/>
      <c r="AE703" s="19"/>
      <c r="AF703" s="19"/>
      <c r="AG703" s="19"/>
      <c r="AH703" s="19"/>
    </row>
    <row r="704">
      <c r="A704" s="19"/>
      <c r="B704" s="19"/>
      <c r="C704" s="19"/>
      <c r="D704" s="19"/>
      <c r="E704" s="19"/>
      <c r="F704" s="20"/>
      <c r="G704" s="19"/>
      <c r="H704" s="19"/>
      <c r="I704" s="19"/>
      <c r="J704" s="19"/>
      <c r="K704" s="19"/>
      <c r="L704" s="19"/>
      <c r="M704" s="20"/>
      <c r="N704" s="19"/>
      <c r="O704" s="19"/>
      <c r="P704" s="20"/>
      <c r="Q704" s="19"/>
      <c r="R704" s="19"/>
      <c r="S704" s="19"/>
      <c r="T704" s="19"/>
      <c r="U704" s="19"/>
      <c r="V704" s="19"/>
      <c r="W704" s="19"/>
      <c r="X704" s="20"/>
      <c r="Y704" s="19"/>
      <c r="Z704" s="19"/>
      <c r="AA704" s="20"/>
      <c r="AB704" s="19"/>
      <c r="AC704" s="19"/>
      <c r="AD704" s="19"/>
      <c r="AE704" s="19"/>
      <c r="AF704" s="19"/>
      <c r="AG704" s="19"/>
      <c r="AH704" s="19"/>
    </row>
    <row r="705">
      <c r="A705" s="19"/>
      <c r="B705" s="19"/>
      <c r="C705" s="19"/>
      <c r="D705" s="19"/>
      <c r="E705" s="19"/>
      <c r="F705" s="20"/>
      <c r="G705" s="19"/>
      <c r="H705" s="19"/>
      <c r="I705" s="19"/>
      <c r="J705" s="19"/>
      <c r="K705" s="19"/>
      <c r="L705" s="19"/>
      <c r="M705" s="20"/>
      <c r="N705" s="19"/>
      <c r="O705" s="19"/>
      <c r="P705" s="20"/>
      <c r="Q705" s="19"/>
      <c r="R705" s="19"/>
      <c r="S705" s="19"/>
      <c r="T705" s="19"/>
      <c r="U705" s="19"/>
      <c r="V705" s="19"/>
      <c r="W705" s="19"/>
      <c r="X705" s="20"/>
      <c r="Y705" s="19"/>
      <c r="Z705" s="19"/>
      <c r="AA705" s="20"/>
      <c r="AB705" s="19"/>
      <c r="AC705" s="19"/>
      <c r="AD705" s="19"/>
      <c r="AE705" s="19"/>
      <c r="AF705" s="19"/>
      <c r="AG705" s="19"/>
      <c r="AH705" s="19"/>
    </row>
    <row r="706">
      <c r="A706" s="19"/>
      <c r="B706" s="19"/>
      <c r="C706" s="19"/>
      <c r="D706" s="19"/>
      <c r="E706" s="19"/>
      <c r="F706" s="20"/>
      <c r="G706" s="19"/>
      <c r="H706" s="19"/>
      <c r="I706" s="19"/>
      <c r="J706" s="19"/>
      <c r="K706" s="19"/>
      <c r="L706" s="19"/>
      <c r="M706" s="20"/>
      <c r="N706" s="19"/>
      <c r="O706" s="19"/>
      <c r="P706" s="20"/>
      <c r="Q706" s="19"/>
      <c r="R706" s="19"/>
      <c r="S706" s="19"/>
      <c r="T706" s="19"/>
      <c r="U706" s="19"/>
      <c r="V706" s="19"/>
      <c r="W706" s="19"/>
      <c r="X706" s="20"/>
      <c r="Y706" s="19"/>
      <c r="Z706" s="19"/>
      <c r="AA706" s="20"/>
      <c r="AB706" s="19"/>
      <c r="AC706" s="19"/>
      <c r="AD706" s="19"/>
      <c r="AE706" s="19"/>
      <c r="AF706" s="19"/>
      <c r="AG706" s="19"/>
      <c r="AH706" s="19"/>
    </row>
    <row r="707">
      <c r="A707" s="19"/>
      <c r="B707" s="19"/>
      <c r="C707" s="19"/>
      <c r="D707" s="19"/>
      <c r="E707" s="19"/>
      <c r="F707" s="20"/>
      <c r="G707" s="19"/>
      <c r="H707" s="19"/>
      <c r="I707" s="19"/>
      <c r="J707" s="19"/>
      <c r="K707" s="19"/>
      <c r="L707" s="19"/>
      <c r="M707" s="20"/>
      <c r="N707" s="19"/>
      <c r="O707" s="19"/>
      <c r="P707" s="20"/>
      <c r="Q707" s="19"/>
      <c r="R707" s="19"/>
      <c r="S707" s="19"/>
      <c r="T707" s="19"/>
      <c r="U707" s="19"/>
      <c r="V707" s="19"/>
      <c r="W707" s="19"/>
      <c r="X707" s="20"/>
      <c r="Y707" s="19"/>
      <c r="Z707" s="19"/>
      <c r="AA707" s="20"/>
      <c r="AB707" s="19"/>
      <c r="AC707" s="19"/>
      <c r="AD707" s="19"/>
      <c r="AE707" s="19"/>
      <c r="AF707" s="19"/>
      <c r="AG707" s="19"/>
      <c r="AH707" s="19"/>
    </row>
    <row r="708">
      <c r="A708" s="19"/>
      <c r="B708" s="19"/>
      <c r="C708" s="19"/>
      <c r="D708" s="19"/>
      <c r="E708" s="19"/>
      <c r="F708" s="20"/>
      <c r="G708" s="19"/>
      <c r="H708" s="19"/>
      <c r="I708" s="19"/>
      <c r="J708" s="19"/>
      <c r="K708" s="19"/>
      <c r="L708" s="19"/>
      <c r="M708" s="20"/>
      <c r="N708" s="19"/>
      <c r="O708" s="19"/>
      <c r="P708" s="20"/>
      <c r="Q708" s="19"/>
      <c r="R708" s="19"/>
      <c r="S708" s="19"/>
      <c r="T708" s="19"/>
      <c r="U708" s="19"/>
      <c r="V708" s="19"/>
      <c r="W708" s="19"/>
      <c r="X708" s="20"/>
      <c r="Y708" s="19"/>
      <c r="Z708" s="19"/>
      <c r="AA708" s="20"/>
      <c r="AB708" s="19"/>
      <c r="AC708" s="19"/>
      <c r="AD708" s="19"/>
      <c r="AE708" s="19"/>
      <c r="AF708" s="19"/>
      <c r="AG708" s="19"/>
      <c r="AH708" s="19"/>
    </row>
    <row r="709">
      <c r="A709" s="19"/>
      <c r="B709" s="19"/>
      <c r="C709" s="19"/>
      <c r="D709" s="19"/>
      <c r="E709" s="19"/>
      <c r="F709" s="20"/>
      <c r="G709" s="19"/>
      <c r="H709" s="19"/>
      <c r="I709" s="19"/>
      <c r="J709" s="19"/>
      <c r="K709" s="19"/>
      <c r="L709" s="19"/>
      <c r="M709" s="20"/>
      <c r="N709" s="19"/>
      <c r="O709" s="19"/>
      <c r="P709" s="20"/>
      <c r="Q709" s="19"/>
      <c r="R709" s="19"/>
      <c r="S709" s="19"/>
      <c r="T709" s="19"/>
      <c r="U709" s="19"/>
      <c r="V709" s="19"/>
      <c r="W709" s="19"/>
      <c r="X709" s="20"/>
      <c r="Y709" s="19"/>
      <c r="Z709" s="19"/>
      <c r="AA709" s="20"/>
      <c r="AB709" s="19"/>
      <c r="AC709" s="19"/>
      <c r="AD709" s="19"/>
      <c r="AE709" s="19"/>
      <c r="AF709" s="19"/>
      <c r="AG709" s="19"/>
      <c r="AH709" s="19"/>
    </row>
    <row r="710">
      <c r="A710" s="19"/>
      <c r="B710" s="19"/>
      <c r="C710" s="19"/>
      <c r="D710" s="19"/>
      <c r="E710" s="19"/>
      <c r="F710" s="20"/>
      <c r="G710" s="19"/>
      <c r="H710" s="19"/>
      <c r="I710" s="19"/>
      <c r="J710" s="19"/>
      <c r="K710" s="19"/>
      <c r="L710" s="19"/>
      <c r="M710" s="20"/>
      <c r="N710" s="19"/>
      <c r="O710" s="19"/>
      <c r="P710" s="20"/>
      <c r="Q710" s="19"/>
      <c r="R710" s="19"/>
      <c r="S710" s="19"/>
      <c r="T710" s="19"/>
      <c r="U710" s="19"/>
      <c r="V710" s="19"/>
      <c r="W710" s="19"/>
      <c r="X710" s="20"/>
      <c r="Y710" s="19"/>
      <c r="Z710" s="19"/>
      <c r="AA710" s="20"/>
      <c r="AB710" s="19"/>
      <c r="AC710" s="19"/>
      <c r="AD710" s="19"/>
      <c r="AE710" s="19"/>
      <c r="AF710" s="19"/>
      <c r="AG710" s="19"/>
      <c r="AH710" s="19"/>
    </row>
    <row r="711">
      <c r="A711" s="19"/>
      <c r="B711" s="19"/>
      <c r="C711" s="19"/>
      <c r="D711" s="19"/>
      <c r="E711" s="19"/>
      <c r="F711" s="20"/>
      <c r="G711" s="19"/>
      <c r="H711" s="19"/>
      <c r="I711" s="19"/>
      <c r="J711" s="19"/>
      <c r="K711" s="19"/>
      <c r="L711" s="19"/>
      <c r="M711" s="20"/>
      <c r="N711" s="19"/>
      <c r="O711" s="19"/>
      <c r="P711" s="20"/>
      <c r="Q711" s="19"/>
      <c r="R711" s="19"/>
      <c r="S711" s="19"/>
      <c r="T711" s="19"/>
      <c r="U711" s="19"/>
      <c r="V711" s="19"/>
      <c r="W711" s="19"/>
      <c r="X711" s="20"/>
      <c r="Y711" s="19"/>
      <c r="Z711" s="19"/>
      <c r="AA711" s="20"/>
      <c r="AB711" s="19"/>
      <c r="AC711" s="19"/>
      <c r="AD711" s="19"/>
      <c r="AE711" s="19"/>
      <c r="AF711" s="19"/>
      <c r="AG711" s="19"/>
      <c r="AH711" s="19"/>
    </row>
    <row r="712">
      <c r="A712" s="19"/>
      <c r="B712" s="19"/>
      <c r="C712" s="19"/>
      <c r="D712" s="19"/>
      <c r="E712" s="19"/>
      <c r="F712" s="20"/>
      <c r="G712" s="19"/>
      <c r="H712" s="19"/>
      <c r="I712" s="19"/>
      <c r="J712" s="19"/>
      <c r="K712" s="19"/>
      <c r="L712" s="19"/>
      <c r="M712" s="20"/>
      <c r="N712" s="19"/>
      <c r="O712" s="19"/>
      <c r="P712" s="20"/>
      <c r="Q712" s="19"/>
      <c r="R712" s="19"/>
      <c r="S712" s="19"/>
      <c r="T712" s="19"/>
      <c r="U712" s="19"/>
      <c r="V712" s="19"/>
      <c r="W712" s="19"/>
      <c r="X712" s="20"/>
      <c r="Y712" s="19"/>
      <c r="Z712" s="19"/>
      <c r="AA712" s="20"/>
      <c r="AB712" s="19"/>
      <c r="AC712" s="19"/>
      <c r="AD712" s="19"/>
      <c r="AE712" s="19"/>
      <c r="AF712" s="19"/>
      <c r="AG712" s="19"/>
      <c r="AH712" s="19"/>
    </row>
    <row r="713">
      <c r="A713" s="19"/>
      <c r="B713" s="19"/>
      <c r="C713" s="19"/>
      <c r="D713" s="19"/>
      <c r="E713" s="19"/>
      <c r="F713" s="20"/>
      <c r="G713" s="19"/>
      <c r="H713" s="19"/>
      <c r="I713" s="19"/>
      <c r="J713" s="19"/>
      <c r="K713" s="19"/>
      <c r="L713" s="19"/>
      <c r="M713" s="20"/>
      <c r="N713" s="19"/>
      <c r="O713" s="19"/>
      <c r="P713" s="20"/>
      <c r="Q713" s="19"/>
      <c r="R713" s="19"/>
      <c r="S713" s="19"/>
      <c r="T713" s="19"/>
      <c r="U713" s="19"/>
      <c r="V713" s="19"/>
      <c r="W713" s="19"/>
      <c r="X713" s="20"/>
      <c r="Y713" s="19"/>
      <c r="Z713" s="19"/>
      <c r="AA713" s="20"/>
      <c r="AB713" s="19"/>
      <c r="AC713" s="19"/>
      <c r="AD713" s="19"/>
      <c r="AE713" s="19"/>
      <c r="AF713" s="19"/>
      <c r="AG713" s="19"/>
      <c r="AH713" s="19"/>
    </row>
    <row r="714">
      <c r="A714" s="19"/>
      <c r="B714" s="19"/>
      <c r="C714" s="19"/>
      <c r="D714" s="19"/>
      <c r="E714" s="19"/>
      <c r="F714" s="20"/>
      <c r="G714" s="19"/>
      <c r="H714" s="19"/>
      <c r="I714" s="19"/>
      <c r="J714" s="19"/>
      <c r="K714" s="19"/>
      <c r="L714" s="19"/>
      <c r="M714" s="20"/>
      <c r="N714" s="19"/>
      <c r="O714" s="19"/>
      <c r="P714" s="20"/>
      <c r="Q714" s="19"/>
      <c r="R714" s="19"/>
      <c r="S714" s="19"/>
      <c r="T714" s="19"/>
      <c r="U714" s="19"/>
      <c r="V714" s="19"/>
      <c r="W714" s="19"/>
      <c r="X714" s="20"/>
      <c r="Y714" s="19"/>
      <c r="Z714" s="19"/>
      <c r="AA714" s="20"/>
      <c r="AB714" s="19"/>
      <c r="AC714" s="19"/>
      <c r="AD714" s="19"/>
      <c r="AE714" s="19"/>
      <c r="AF714" s="19"/>
      <c r="AG714" s="19"/>
      <c r="AH714" s="19"/>
    </row>
    <row r="715">
      <c r="A715" s="19"/>
      <c r="B715" s="19"/>
      <c r="C715" s="19"/>
      <c r="D715" s="19"/>
      <c r="E715" s="19"/>
      <c r="F715" s="20"/>
      <c r="G715" s="19"/>
      <c r="H715" s="19"/>
      <c r="I715" s="19"/>
      <c r="J715" s="19"/>
      <c r="K715" s="19"/>
      <c r="L715" s="19"/>
      <c r="M715" s="20"/>
      <c r="N715" s="19"/>
      <c r="O715" s="19"/>
      <c r="P715" s="20"/>
      <c r="Q715" s="19"/>
      <c r="R715" s="19"/>
      <c r="S715" s="19"/>
      <c r="T715" s="19"/>
      <c r="U715" s="19"/>
      <c r="V715" s="19"/>
      <c r="W715" s="19"/>
      <c r="X715" s="20"/>
      <c r="Y715" s="19"/>
      <c r="Z715" s="19"/>
      <c r="AA715" s="20"/>
      <c r="AB715" s="19"/>
      <c r="AC715" s="19"/>
      <c r="AD715" s="19"/>
      <c r="AE715" s="19"/>
      <c r="AF715" s="19"/>
      <c r="AG715" s="19"/>
      <c r="AH715" s="19"/>
    </row>
    <row r="716">
      <c r="A716" s="19"/>
      <c r="B716" s="19"/>
      <c r="C716" s="19"/>
      <c r="D716" s="19"/>
      <c r="E716" s="19"/>
      <c r="F716" s="20"/>
      <c r="G716" s="19"/>
      <c r="H716" s="19"/>
      <c r="I716" s="19"/>
      <c r="J716" s="19"/>
      <c r="K716" s="19"/>
      <c r="L716" s="19"/>
      <c r="M716" s="20"/>
      <c r="N716" s="19"/>
      <c r="O716" s="19"/>
      <c r="P716" s="20"/>
      <c r="Q716" s="19"/>
      <c r="R716" s="19"/>
      <c r="S716" s="19"/>
      <c r="T716" s="19"/>
      <c r="U716" s="19"/>
      <c r="V716" s="19"/>
      <c r="W716" s="19"/>
      <c r="X716" s="20"/>
      <c r="Y716" s="19"/>
      <c r="Z716" s="19"/>
      <c r="AA716" s="20"/>
      <c r="AB716" s="19"/>
      <c r="AC716" s="19"/>
      <c r="AD716" s="19"/>
      <c r="AE716" s="19"/>
      <c r="AF716" s="19"/>
      <c r="AG716" s="19"/>
      <c r="AH716" s="19"/>
    </row>
    <row r="717">
      <c r="A717" s="19"/>
      <c r="B717" s="19"/>
      <c r="C717" s="19"/>
      <c r="D717" s="19"/>
      <c r="E717" s="19"/>
      <c r="F717" s="20"/>
      <c r="G717" s="19"/>
      <c r="H717" s="19"/>
      <c r="I717" s="19"/>
      <c r="J717" s="19"/>
      <c r="K717" s="19"/>
      <c r="L717" s="19"/>
      <c r="M717" s="20"/>
      <c r="N717" s="19"/>
      <c r="O717" s="19"/>
      <c r="P717" s="20"/>
      <c r="Q717" s="19"/>
      <c r="R717" s="19"/>
      <c r="S717" s="19"/>
      <c r="T717" s="19"/>
      <c r="U717" s="19"/>
      <c r="V717" s="19"/>
      <c r="W717" s="19"/>
      <c r="X717" s="20"/>
      <c r="Y717" s="19"/>
      <c r="Z717" s="19"/>
      <c r="AA717" s="20"/>
      <c r="AB717" s="19"/>
      <c r="AC717" s="19"/>
      <c r="AD717" s="19"/>
      <c r="AE717" s="19"/>
      <c r="AF717" s="19"/>
      <c r="AG717" s="19"/>
      <c r="AH717" s="19"/>
    </row>
    <row r="718">
      <c r="A718" s="19"/>
      <c r="B718" s="19"/>
      <c r="C718" s="19"/>
      <c r="D718" s="19"/>
      <c r="E718" s="19"/>
      <c r="F718" s="20"/>
      <c r="G718" s="19"/>
      <c r="H718" s="19"/>
      <c r="I718" s="19"/>
      <c r="J718" s="19"/>
      <c r="K718" s="19"/>
      <c r="L718" s="19"/>
      <c r="M718" s="20"/>
      <c r="N718" s="19"/>
      <c r="O718" s="19"/>
      <c r="P718" s="20"/>
      <c r="Q718" s="19"/>
      <c r="R718" s="19"/>
      <c r="S718" s="19"/>
      <c r="T718" s="19"/>
      <c r="U718" s="19"/>
      <c r="V718" s="19"/>
      <c r="W718" s="19"/>
      <c r="X718" s="20"/>
      <c r="Y718" s="19"/>
      <c r="Z718" s="19"/>
      <c r="AA718" s="20"/>
      <c r="AB718" s="19"/>
      <c r="AC718" s="19"/>
      <c r="AD718" s="19"/>
      <c r="AE718" s="19"/>
      <c r="AF718" s="19"/>
      <c r="AG718" s="19"/>
      <c r="AH718" s="19"/>
    </row>
    <row r="719">
      <c r="A719" s="19"/>
      <c r="B719" s="19"/>
      <c r="C719" s="19"/>
      <c r="D719" s="19"/>
      <c r="E719" s="19"/>
      <c r="F719" s="20"/>
      <c r="G719" s="19"/>
      <c r="H719" s="19"/>
      <c r="I719" s="19"/>
      <c r="J719" s="19"/>
      <c r="K719" s="19"/>
      <c r="L719" s="19"/>
      <c r="M719" s="20"/>
      <c r="N719" s="19"/>
      <c r="O719" s="19"/>
      <c r="P719" s="20"/>
      <c r="Q719" s="19"/>
      <c r="R719" s="19"/>
      <c r="S719" s="19"/>
      <c r="T719" s="19"/>
      <c r="U719" s="19"/>
      <c r="V719" s="19"/>
      <c r="W719" s="19"/>
      <c r="X719" s="20"/>
      <c r="Y719" s="19"/>
      <c r="Z719" s="19"/>
      <c r="AA719" s="20"/>
      <c r="AB719" s="19"/>
      <c r="AC719" s="19"/>
      <c r="AD719" s="19"/>
      <c r="AE719" s="19"/>
      <c r="AF719" s="19"/>
      <c r="AG719" s="19"/>
      <c r="AH719" s="19"/>
    </row>
    <row r="720">
      <c r="A720" s="19"/>
      <c r="B720" s="19"/>
      <c r="C720" s="19"/>
      <c r="D720" s="19"/>
      <c r="E720" s="19"/>
      <c r="F720" s="20"/>
      <c r="G720" s="19"/>
      <c r="H720" s="19"/>
      <c r="I720" s="19"/>
      <c r="J720" s="19"/>
      <c r="K720" s="19"/>
      <c r="L720" s="19"/>
      <c r="M720" s="20"/>
      <c r="N720" s="19"/>
      <c r="O720" s="19"/>
      <c r="P720" s="20"/>
      <c r="Q720" s="19"/>
      <c r="R720" s="19"/>
      <c r="S720" s="19"/>
      <c r="T720" s="19"/>
      <c r="U720" s="19"/>
      <c r="V720" s="19"/>
      <c r="W720" s="19"/>
      <c r="X720" s="20"/>
      <c r="Y720" s="19"/>
      <c r="Z720" s="19"/>
      <c r="AA720" s="20"/>
      <c r="AB720" s="19"/>
      <c r="AC720" s="19"/>
      <c r="AD720" s="19"/>
      <c r="AE720" s="19"/>
      <c r="AF720" s="19"/>
      <c r="AG720" s="19"/>
      <c r="AH720" s="19"/>
    </row>
    <row r="721">
      <c r="A721" s="19"/>
      <c r="B721" s="19"/>
      <c r="C721" s="19"/>
      <c r="D721" s="19"/>
      <c r="E721" s="19"/>
      <c r="F721" s="20"/>
      <c r="G721" s="19"/>
      <c r="H721" s="19"/>
      <c r="I721" s="19"/>
      <c r="J721" s="19"/>
      <c r="K721" s="19"/>
      <c r="L721" s="19"/>
      <c r="M721" s="20"/>
      <c r="N721" s="19"/>
      <c r="O721" s="19"/>
      <c r="P721" s="20"/>
      <c r="Q721" s="19"/>
      <c r="R721" s="19"/>
      <c r="S721" s="19"/>
      <c r="T721" s="19"/>
      <c r="U721" s="19"/>
      <c r="V721" s="19"/>
      <c r="W721" s="19"/>
      <c r="X721" s="20"/>
      <c r="Y721" s="19"/>
      <c r="Z721" s="19"/>
      <c r="AA721" s="20"/>
      <c r="AB721" s="19"/>
      <c r="AC721" s="19"/>
      <c r="AD721" s="19"/>
      <c r="AE721" s="19"/>
      <c r="AF721" s="19"/>
      <c r="AG721" s="19"/>
      <c r="AH721" s="19"/>
    </row>
    <row r="722">
      <c r="A722" s="19"/>
      <c r="B722" s="19"/>
      <c r="C722" s="19"/>
      <c r="D722" s="19"/>
      <c r="E722" s="19"/>
      <c r="F722" s="20"/>
      <c r="G722" s="19"/>
      <c r="H722" s="19"/>
      <c r="I722" s="19"/>
      <c r="J722" s="19"/>
      <c r="K722" s="19"/>
      <c r="L722" s="19"/>
      <c r="M722" s="20"/>
      <c r="N722" s="19"/>
      <c r="O722" s="19"/>
      <c r="P722" s="20"/>
      <c r="Q722" s="19"/>
      <c r="R722" s="19"/>
      <c r="S722" s="19"/>
      <c r="T722" s="19"/>
      <c r="U722" s="19"/>
      <c r="V722" s="19"/>
      <c r="W722" s="19"/>
      <c r="X722" s="20"/>
      <c r="Y722" s="19"/>
      <c r="Z722" s="19"/>
      <c r="AA722" s="20"/>
      <c r="AB722" s="19"/>
      <c r="AC722" s="19"/>
      <c r="AD722" s="19"/>
      <c r="AE722" s="19"/>
      <c r="AF722" s="19"/>
      <c r="AG722" s="19"/>
      <c r="AH722" s="19"/>
    </row>
    <row r="723">
      <c r="A723" s="19"/>
      <c r="B723" s="19"/>
      <c r="C723" s="19"/>
      <c r="D723" s="19"/>
      <c r="E723" s="19"/>
      <c r="F723" s="20"/>
      <c r="G723" s="19"/>
      <c r="H723" s="19"/>
      <c r="I723" s="19"/>
      <c r="J723" s="19"/>
      <c r="K723" s="19"/>
      <c r="L723" s="19"/>
      <c r="M723" s="20"/>
      <c r="N723" s="19"/>
      <c r="O723" s="19"/>
      <c r="P723" s="20"/>
      <c r="Q723" s="19"/>
      <c r="R723" s="19"/>
      <c r="S723" s="19"/>
      <c r="T723" s="19"/>
      <c r="U723" s="19"/>
      <c r="V723" s="19"/>
      <c r="W723" s="19"/>
      <c r="X723" s="20"/>
      <c r="Y723" s="19"/>
      <c r="Z723" s="19"/>
      <c r="AA723" s="20"/>
      <c r="AB723" s="19"/>
      <c r="AC723" s="19"/>
      <c r="AD723" s="19"/>
      <c r="AE723" s="19"/>
      <c r="AF723" s="19"/>
      <c r="AG723" s="19"/>
      <c r="AH723" s="19"/>
    </row>
    <row r="724">
      <c r="A724" s="19"/>
      <c r="B724" s="19"/>
      <c r="C724" s="19"/>
      <c r="D724" s="19"/>
      <c r="E724" s="19"/>
      <c r="F724" s="20"/>
      <c r="G724" s="19"/>
      <c r="H724" s="19"/>
      <c r="I724" s="19"/>
      <c r="J724" s="19"/>
      <c r="K724" s="19"/>
      <c r="L724" s="19"/>
      <c r="M724" s="20"/>
      <c r="N724" s="19"/>
      <c r="O724" s="19"/>
      <c r="P724" s="20"/>
      <c r="Q724" s="19"/>
      <c r="R724" s="19"/>
      <c r="S724" s="19"/>
      <c r="T724" s="19"/>
      <c r="U724" s="19"/>
      <c r="V724" s="19"/>
      <c r="W724" s="19"/>
      <c r="X724" s="20"/>
      <c r="Y724" s="19"/>
      <c r="Z724" s="19"/>
      <c r="AA724" s="20"/>
      <c r="AB724" s="19"/>
      <c r="AC724" s="19"/>
      <c r="AD724" s="19"/>
      <c r="AE724" s="19"/>
      <c r="AF724" s="19"/>
      <c r="AG724" s="19"/>
      <c r="AH724" s="19"/>
    </row>
    <row r="725">
      <c r="A725" s="19"/>
      <c r="B725" s="19"/>
      <c r="C725" s="19"/>
      <c r="D725" s="19"/>
      <c r="E725" s="19"/>
      <c r="F725" s="20"/>
      <c r="G725" s="19"/>
      <c r="H725" s="19"/>
      <c r="I725" s="19"/>
      <c r="J725" s="19"/>
      <c r="K725" s="19"/>
      <c r="L725" s="19"/>
      <c r="M725" s="20"/>
      <c r="N725" s="19"/>
      <c r="O725" s="19"/>
      <c r="P725" s="20"/>
      <c r="Q725" s="19"/>
      <c r="R725" s="19"/>
      <c r="S725" s="19"/>
      <c r="T725" s="19"/>
      <c r="U725" s="19"/>
      <c r="V725" s="19"/>
      <c r="W725" s="19"/>
      <c r="X725" s="20"/>
      <c r="Y725" s="19"/>
      <c r="Z725" s="19"/>
      <c r="AA725" s="20"/>
      <c r="AB725" s="19"/>
      <c r="AC725" s="19"/>
      <c r="AD725" s="19"/>
      <c r="AE725" s="19"/>
      <c r="AF725" s="19"/>
      <c r="AG725" s="19"/>
      <c r="AH725" s="19"/>
    </row>
    <row r="726">
      <c r="A726" s="19"/>
      <c r="B726" s="19"/>
      <c r="C726" s="19"/>
      <c r="D726" s="19"/>
      <c r="E726" s="19"/>
      <c r="F726" s="20"/>
      <c r="G726" s="19"/>
      <c r="H726" s="19"/>
      <c r="I726" s="19"/>
      <c r="J726" s="19"/>
      <c r="K726" s="19"/>
      <c r="L726" s="19"/>
      <c r="M726" s="20"/>
      <c r="N726" s="19"/>
      <c r="O726" s="19"/>
      <c r="P726" s="20"/>
      <c r="Q726" s="19"/>
      <c r="R726" s="19"/>
      <c r="S726" s="19"/>
      <c r="T726" s="19"/>
      <c r="U726" s="19"/>
      <c r="V726" s="19"/>
      <c r="W726" s="19"/>
      <c r="X726" s="20"/>
      <c r="Y726" s="19"/>
      <c r="Z726" s="19"/>
      <c r="AA726" s="20"/>
      <c r="AB726" s="19"/>
      <c r="AC726" s="19"/>
      <c r="AD726" s="19"/>
      <c r="AE726" s="19"/>
      <c r="AF726" s="19"/>
      <c r="AG726" s="19"/>
      <c r="AH726" s="19"/>
    </row>
    <row r="727">
      <c r="A727" s="19"/>
      <c r="B727" s="19"/>
      <c r="C727" s="19"/>
      <c r="D727" s="19"/>
      <c r="E727" s="19"/>
      <c r="F727" s="20"/>
      <c r="G727" s="19"/>
      <c r="H727" s="19"/>
      <c r="I727" s="19"/>
      <c r="J727" s="19"/>
      <c r="K727" s="19"/>
      <c r="L727" s="19"/>
      <c r="M727" s="20"/>
      <c r="N727" s="19"/>
      <c r="O727" s="19"/>
      <c r="P727" s="20"/>
      <c r="Q727" s="19"/>
      <c r="R727" s="19"/>
      <c r="S727" s="19"/>
      <c r="T727" s="19"/>
      <c r="U727" s="19"/>
      <c r="V727" s="19"/>
      <c r="W727" s="19"/>
      <c r="X727" s="20"/>
      <c r="Y727" s="19"/>
      <c r="Z727" s="19"/>
      <c r="AA727" s="20"/>
      <c r="AB727" s="19"/>
      <c r="AC727" s="19"/>
      <c r="AD727" s="19"/>
      <c r="AE727" s="19"/>
      <c r="AF727" s="19"/>
      <c r="AG727" s="19"/>
      <c r="AH727" s="19"/>
    </row>
    <row r="728">
      <c r="A728" s="19"/>
      <c r="B728" s="19"/>
      <c r="C728" s="19"/>
      <c r="D728" s="19"/>
      <c r="E728" s="19"/>
      <c r="F728" s="20"/>
      <c r="G728" s="19"/>
      <c r="H728" s="19"/>
      <c r="I728" s="19"/>
      <c r="J728" s="19"/>
      <c r="K728" s="19"/>
      <c r="L728" s="19"/>
      <c r="M728" s="20"/>
      <c r="N728" s="19"/>
      <c r="O728" s="19"/>
      <c r="P728" s="20"/>
      <c r="Q728" s="19"/>
      <c r="R728" s="19"/>
      <c r="S728" s="19"/>
      <c r="T728" s="19"/>
      <c r="U728" s="19"/>
      <c r="V728" s="19"/>
      <c r="W728" s="19"/>
      <c r="X728" s="20"/>
      <c r="Y728" s="19"/>
      <c r="Z728" s="19"/>
      <c r="AA728" s="20"/>
      <c r="AB728" s="19"/>
      <c r="AC728" s="19"/>
      <c r="AD728" s="19"/>
      <c r="AE728" s="19"/>
      <c r="AF728" s="19"/>
      <c r="AG728" s="19"/>
      <c r="AH728" s="19"/>
    </row>
    <row r="729">
      <c r="A729" s="19"/>
      <c r="B729" s="19"/>
      <c r="C729" s="19"/>
      <c r="D729" s="19"/>
      <c r="E729" s="19"/>
      <c r="F729" s="20"/>
      <c r="G729" s="19"/>
      <c r="H729" s="19"/>
      <c r="I729" s="19"/>
      <c r="J729" s="19"/>
      <c r="K729" s="19"/>
      <c r="L729" s="19"/>
      <c r="M729" s="20"/>
      <c r="N729" s="19"/>
      <c r="O729" s="19"/>
      <c r="P729" s="20"/>
      <c r="Q729" s="19"/>
      <c r="R729" s="19"/>
      <c r="S729" s="19"/>
      <c r="T729" s="19"/>
      <c r="U729" s="19"/>
      <c r="V729" s="19"/>
      <c r="W729" s="19"/>
      <c r="X729" s="20"/>
      <c r="Y729" s="19"/>
      <c r="Z729" s="19"/>
      <c r="AA729" s="20"/>
      <c r="AB729" s="19"/>
      <c r="AC729" s="19"/>
      <c r="AD729" s="19"/>
      <c r="AE729" s="19"/>
      <c r="AF729" s="19"/>
      <c r="AG729" s="19"/>
      <c r="AH729" s="19"/>
    </row>
    <row r="730">
      <c r="A730" s="19"/>
      <c r="B730" s="19"/>
      <c r="C730" s="19"/>
      <c r="D730" s="19"/>
      <c r="E730" s="19"/>
      <c r="F730" s="20"/>
      <c r="G730" s="19"/>
      <c r="H730" s="19"/>
      <c r="I730" s="19"/>
      <c r="J730" s="19"/>
      <c r="K730" s="19"/>
      <c r="L730" s="19"/>
      <c r="M730" s="20"/>
      <c r="N730" s="19"/>
      <c r="O730" s="19"/>
      <c r="P730" s="20"/>
      <c r="Q730" s="19"/>
      <c r="R730" s="19"/>
      <c r="S730" s="19"/>
      <c r="T730" s="19"/>
      <c r="U730" s="19"/>
      <c r="V730" s="19"/>
      <c r="W730" s="19"/>
      <c r="X730" s="20"/>
      <c r="Y730" s="19"/>
      <c r="Z730" s="19"/>
      <c r="AA730" s="20"/>
      <c r="AB730" s="19"/>
      <c r="AC730" s="19"/>
      <c r="AD730" s="19"/>
      <c r="AE730" s="19"/>
      <c r="AF730" s="19"/>
      <c r="AG730" s="19"/>
      <c r="AH730" s="19"/>
    </row>
    <row r="731">
      <c r="A731" s="19"/>
      <c r="B731" s="19"/>
      <c r="C731" s="19"/>
      <c r="D731" s="19"/>
      <c r="E731" s="19"/>
      <c r="F731" s="20"/>
      <c r="G731" s="19"/>
      <c r="H731" s="19"/>
      <c r="I731" s="19"/>
      <c r="J731" s="19"/>
      <c r="K731" s="19"/>
      <c r="L731" s="19"/>
      <c r="M731" s="20"/>
      <c r="N731" s="19"/>
      <c r="O731" s="19"/>
      <c r="P731" s="20"/>
      <c r="Q731" s="19"/>
      <c r="R731" s="19"/>
      <c r="S731" s="19"/>
      <c r="T731" s="19"/>
      <c r="U731" s="19"/>
      <c r="V731" s="19"/>
      <c r="W731" s="19"/>
      <c r="X731" s="20"/>
      <c r="Y731" s="19"/>
      <c r="Z731" s="19"/>
      <c r="AA731" s="20"/>
      <c r="AB731" s="19"/>
      <c r="AC731" s="19"/>
      <c r="AD731" s="19"/>
      <c r="AE731" s="19"/>
      <c r="AF731" s="19"/>
      <c r="AG731" s="19"/>
      <c r="AH731" s="19"/>
    </row>
    <row r="732">
      <c r="A732" s="19"/>
      <c r="B732" s="19"/>
      <c r="C732" s="19"/>
      <c r="D732" s="19"/>
      <c r="E732" s="19"/>
      <c r="F732" s="20"/>
      <c r="G732" s="19"/>
      <c r="H732" s="19"/>
      <c r="I732" s="19"/>
      <c r="J732" s="19"/>
      <c r="K732" s="19"/>
      <c r="L732" s="19"/>
      <c r="M732" s="20"/>
      <c r="N732" s="19"/>
      <c r="O732" s="19"/>
      <c r="P732" s="20"/>
      <c r="Q732" s="19"/>
      <c r="R732" s="19"/>
      <c r="S732" s="19"/>
      <c r="T732" s="19"/>
      <c r="U732" s="19"/>
      <c r="V732" s="19"/>
      <c r="W732" s="19"/>
      <c r="X732" s="20"/>
      <c r="Y732" s="19"/>
      <c r="Z732" s="19"/>
      <c r="AA732" s="20"/>
      <c r="AB732" s="19"/>
      <c r="AC732" s="19"/>
      <c r="AD732" s="19"/>
      <c r="AE732" s="19"/>
      <c r="AF732" s="19"/>
      <c r="AG732" s="19"/>
      <c r="AH732" s="19"/>
    </row>
    <row r="733">
      <c r="A733" s="19"/>
      <c r="B733" s="19"/>
      <c r="C733" s="19"/>
      <c r="D733" s="19"/>
      <c r="E733" s="19"/>
      <c r="F733" s="20"/>
      <c r="G733" s="19"/>
      <c r="H733" s="19"/>
      <c r="I733" s="19"/>
      <c r="J733" s="19"/>
      <c r="K733" s="19"/>
      <c r="L733" s="19"/>
      <c r="M733" s="20"/>
      <c r="N733" s="19"/>
      <c r="O733" s="19"/>
      <c r="P733" s="20"/>
      <c r="Q733" s="19"/>
      <c r="R733" s="19"/>
      <c r="S733" s="19"/>
      <c r="T733" s="19"/>
      <c r="U733" s="19"/>
      <c r="V733" s="19"/>
      <c r="W733" s="19"/>
      <c r="X733" s="20"/>
      <c r="Y733" s="19"/>
      <c r="Z733" s="19"/>
      <c r="AA733" s="20"/>
      <c r="AB733" s="19"/>
      <c r="AC733" s="19"/>
      <c r="AD733" s="19"/>
      <c r="AE733" s="19"/>
      <c r="AF733" s="19"/>
      <c r="AG733" s="19"/>
      <c r="AH733" s="19"/>
    </row>
    <row r="734">
      <c r="A734" s="19"/>
      <c r="B734" s="19"/>
      <c r="C734" s="19"/>
      <c r="D734" s="19"/>
      <c r="E734" s="19"/>
      <c r="F734" s="20"/>
      <c r="G734" s="19"/>
      <c r="H734" s="19"/>
      <c r="I734" s="19"/>
      <c r="J734" s="19"/>
      <c r="K734" s="19"/>
      <c r="L734" s="19"/>
      <c r="M734" s="20"/>
      <c r="N734" s="19"/>
      <c r="O734" s="19"/>
      <c r="P734" s="20"/>
      <c r="Q734" s="19"/>
      <c r="R734" s="19"/>
      <c r="S734" s="19"/>
      <c r="T734" s="19"/>
      <c r="U734" s="19"/>
      <c r="V734" s="19"/>
      <c r="W734" s="19"/>
      <c r="X734" s="20"/>
      <c r="Y734" s="19"/>
      <c r="Z734" s="19"/>
      <c r="AA734" s="20"/>
      <c r="AB734" s="19"/>
      <c r="AC734" s="19"/>
      <c r="AD734" s="19"/>
      <c r="AE734" s="19"/>
      <c r="AF734" s="19"/>
      <c r="AG734" s="19"/>
      <c r="AH734" s="19"/>
    </row>
    <row r="735">
      <c r="A735" s="19"/>
      <c r="B735" s="19"/>
      <c r="C735" s="19"/>
      <c r="D735" s="19"/>
      <c r="E735" s="19"/>
      <c r="F735" s="20"/>
      <c r="G735" s="19"/>
      <c r="H735" s="19"/>
      <c r="I735" s="19"/>
      <c r="J735" s="19"/>
      <c r="K735" s="19"/>
      <c r="L735" s="19"/>
      <c r="M735" s="20"/>
      <c r="N735" s="19"/>
      <c r="O735" s="19"/>
      <c r="P735" s="20"/>
      <c r="Q735" s="19"/>
      <c r="R735" s="19"/>
      <c r="S735" s="19"/>
      <c r="T735" s="19"/>
      <c r="U735" s="19"/>
      <c r="V735" s="19"/>
      <c r="W735" s="19"/>
      <c r="X735" s="20"/>
      <c r="Y735" s="19"/>
      <c r="Z735" s="19"/>
      <c r="AA735" s="20"/>
      <c r="AB735" s="19"/>
      <c r="AC735" s="19"/>
      <c r="AD735" s="19"/>
      <c r="AE735" s="19"/>
      <c r="AF735" s="19"/>
      <c r="AG735" s="19"/>
      <c r="AH735" s="19"/>
    </row>
    <row r="736">
      <c r="A736" s="19"/>
      <c r="B736" s="19"/>
      <c r="C736" s="19"/>
      <c r="D736" s="19"/>
      <c r="E736" s="19"/>
      <c r="F736" s="20"/>
      <c r="G736" s="19"/>
      <c r="H736" s="19"/>
      <c r="I736" s="19"/>
      <c r="J736" s="19"/>
      <c r="K736" s="19"/>
      <c r="L736" s="19"/>
      <c r="M736" s="20"/>
      <c r="N736" s="19"/>
      <c r="O736" s="19"/>
      <c r="P736" s="20"/>
      <c r="Q736" s="19"/>
      <c r="R736" s="19"/>
      <c r="S736" s="19"/>
      <c r="T736" s="19"/>
      <c r="U736" s="19"/>
      <c r="V736" s="19"/>
      <c r="W736" s="19"/>
      <c r="X736" s="20"/>
      <c r="Y736" s="19"/>
      <c r="Z736" s="19"/>
      <c r="AA736" s="20"/>
      <c r="AB736" s="19"/>
      <c r="AC736" s="19"/>
      <c r="AD736" s="19"/>
      <c r="AE736" s="19"/>
      <c r="AF736" s="19"/>
      <c r="AG736" s="19"/>
      <c r="AH736" s="19"/>
    </row>
    <row r="737">
      <c r="A737" s="19"/>
      <c r="B737" s="19"/>
      <c r="C737" s="19"/>
      <c r="D737" s="19"/>
      <c r="E737" s="19"/>
      <c r="F737" s="20"/>
      <c r="G737" s="19"/>
      <c r="H737" s="19"/>
      <c r="I737" s="19"/>
      <c r="J737" s="19"/>
      <c r="K737" s="19"/>
      <c r="L737" s="19"/>
      <c r="M737" s="20"/>
      <c r="N737" s="19"/>
      <c r="O737" s="19"/>
      <c r="P737" s="20"/>
      <c r="Q737" s="19"/>
      <c r="R737" s="19"/>
      <c r="S737" s="19"/>
      <c r="T737" s="19"/>
      <c r="U737" s="19"/>
      <c r="V737" s="19"/>
      <c r="W737" s="19"/>
      <c r="X737" s="20"/>
      <c r="Y737" s="19"/>
      <c r="Z737" s="19"/>
      <c r="AA737" s="20"/>
      <c r="AB737" s="19"/>
      <c r="AC737" s="19"/>
      <c r="AD737" s="19"/>
      <c r="AE737" s="19"/>
      <c r="AF737" s="19"/>
      <c r="AG737" s="19"/>
      <c r="AH737" s="19"/>
    </row>
    <row r="738">
      <c r="A738" s="19"/>
      <c r="B738" s="19"/>
      <c r="C738" s="19"/>
      <c r="D738" s="19"/>
      <c r="E738" s="19"/>
      <c r="F738" s="20"/>
      <c r="G738" s="19"/>
      <c r="H738" s="19"/>
      <c r="I738" s="19"/>
      <c r="J738" s="19"/>
      <c r="K738" s="19"/>
      <c r="L738" s="19"/>
      <c r="M738" s="20"/>
      <c r="N738" s="19"/>
      <c r="O738" s="19"/>
      <c r="P738" s="20"/>
      <c r="Q738" s="19"/>
      <c r="R738" s="19"/>
      <c r="S738" s="19"/>
      <c r="T738" s="19"/>
      <c r="U738" s="19"/>
      <c r="V738" s="19"/>
      <c r="W738" s="19"/>
      <c r="X738" s="20"/>
      <c r="Y738" s="19"/>
      <c r="Z738" s="19"/>
      <c r="AA738" s="20"/>
      <c r="AB738" s="19"/>
      <c r="AC738" s="19"/>
      <c r="AD738" s="19"/>
      <c r="AE738" s="19"/>
      <c r="AF738" s="19"/>
      <c r="AG738" s="19"/>
      <c r="AH738" s="19"/>
    </row>
    <row r="739">
      <c r="A739" s="19"/>
      <c r="B739" s="19"/>
      <c r="C739" s="19"/>
      <c r="D739" s="19"/>
      <c r="E739" s="19"/>
      <c r="F739" s="20"/>
      <c r="G739" s="19"/>
      <c r="H739" s="19"/>
      <c r="I739" s="19"/>
      <c r="J739" s="19"/>
      <c r="K739" s="19"/>
      <c r="L739" s="19"/>
      <c r="M739" s="20"/>
      <c r="N739" s="19"/>
      <c r="O739" s="19"/>
      <c r="P739" s="20"/>
      <c r="Q739" s="19"/>
      <c r="R739" s="19"/>
      <c r="S739" s="19"/>
      <c r="T739" s="19"/>
      <c r="U739" s="19"/>
      <c r="V739" s="19"/>
      <c r="W739" s="19"/>
      <c r="X739" s="20"/>
      <c r="Y739" s="19"/>
      <c r="Z739" s="19"/>
      <c r="AA739" s="20"/>
      <c r="AB739" s="19"/>
      <c r="AC739" s="19"/>
      <c r="AD739" s="19"/>
      <c r="AE739" s="19"/>
      <c r="AF739" s="19"/>
      <c r="AG739" s="19"/>
      <c r="AH739" s="19"/>
    </row>
    <row r="740">
      <c r="A740" s="19"/>
      <c r="B740" s="19"/>
      <c r="C740" s="19"/>
      <c r="D740" s="19"/>
      <c r="E740" s="19"/>
      <c r="F740" s="20"/>
      <c r="G740" s="19"/>
      <c r="H740" s="19"/>
      <c r="I740" s="19"/>
      <c r="J740" s="19"/>
      <c r="K740" s="19"/>
      <c r="L740" s="19"/>
      <c r="M740" s="20"/>
      <c r="N740" s="19"/>
      <c r="O740" s="19"/>
      <c r="P740" s="20"/>
      <c r="Q740" s="19"/>
      <c r="R740" s="19"/>
      <c r="S740" s="19"/>
      <c r="T740" s="19"/>
      <c r="U740" s="19"/>
      <c r="V740" s="19"/>
      <c r="W740" s="19"/>
      <c r="X740" s="20"/>
      <c r="Y740" s="19"/>
      <c r="Z740" s="19"/>
      <c r="AA740" s="20"/>
      <c r="AB740" s="19"/>
      <c r="AC740" s="19"/>
      <c r="AD740" s="19"/>
      <c r="AE740" s="19"/>
      <c r="AF740" s="19"/>
      <c r="AG740" s="19"/>
      <c r="AH740" s="19"/>
    </row>
    <row r="741">
      <c r="A741" s="19"/>
      <c r="B741" s="19"/>
      <c r="C741" s="19"/>
      <c r="D741" s="19"/>
      <c r="E741" s="19"/>
      <c r="F741" s="20"/>
      <c r="G741" s="19"/>
      <c r="H741" s="19"/>
      <c r="I741" s="19"/>
      <c r="J741" s="19"/>
      <c r="K741" s="19"/>
      <c r="L741" s="19"/>
      <c r="M741" s="20"/>
      <c r="N741" s="19"/>
      <c r="O741" s="19"/>
      <c r="P741" s="20"/>
      <c r="Q741" s="19"/>
      <c r="R741" s="19"/>
      <c r="S741" s="19"/>
      <c r="T741" s="19"/>
      <c r="U741" s="19"/>
      <c r="V741" s="19"/>
      <c r="W741" s="19"/>
      <c r="X741" s="20"/>
      <c r="Y741" s="19"/>
      <c r="Z741" s="19"/>
      <c r="AA741" s="20"/>
      <c r="AB741" s="19"/>
      <c r="AC741" s="19"/>
      <c r="AD741" s="19"/>
      <c r="AE741" s="19"/>
      <c r="AF741" s="19"/>
      <c r="AG741" s="19"/>
      <c r="AH741" s="19"/>
    </row>
    <row r="742">
      <c r="A742" s="19"/>
      <c r="B742" s="19"/>
      <c r="C742" s="19"/>
      <c r="D742" s="19"/>
      <c r="E742" s="19"/>
      <c r="F742" s="20"/>
      <c r="G742" s="19"/>
      <c r="H742" s="19"/>
      <c r="I742" s="19"/>
      <c r="J742" s="19"/>
      <c r="K742" s="19"/>
      <c r="L742" s="19"/>
      <c r="M742" s="20"/>
      <c r="N742" s="19"/>
      <c r="O742" s="19"/>
      <c r="P742" s="20"/>
      <c r="Q742" s="19"/>
      <c r="R742" s="19"/>
      <c r="S742" s="19"/>
      <c r="T742" s="19"/>
      <c r="U742" s="19"/>
      <c r="V742" s="19"/>
      <c r="W742" s="19"/>
      <c r="X742" s="20"/>
      <c r="Y742" s="19"/>
      <c r="Z742" s="19"/>
      <c r="AA742" s="20"/>
      <c r="AB742" s="19"/>
      <c r="AC742" s="19"/>
      <c r="AD742" s="19"/>
      <c r="AE742" s="19"/>
      <c r="AF742" s="19"/>
      <c r="AG742" s="19"/>
      <c r="AH742" s="19"/>
    </row>
    <row r="743">
      <c r="A743" s="19"/>
      <c r="B743" s="19"/>
      <c r="C743" s="19"/>
      <c r="D743" s="19"/>
      <c r="E743" s="19"/>
      <c r="F743" s="20"/>
      <c r="G743" s="19"/>
      <c r="H743" s="19"/>
      <c r="I743" s="19"/>
      <c r="J743" s="19"/>
      <c r="K743" s="19"/>
      <c r="L743" s="19"/>
      <c r="M743" s="20"/>
      <c r="N743" s="19"/>
      <c r="O743" s="19"/>
      <c r="P743" s="20"/>
      <c r="Q743" s="19"/>
      <c r="R743" s="19"/>
      <c r="S743" s="19"/>
      <c r="T743" s="19"/>
      <c r="U743" s="19"/>
      <c r="V743" s="19"/>
      <c r="W743" s="19"/>
      <c r="X743" s="20"/>
      <c r="Y743" s="19"/>
      <c r="Z743" s="19"/>
      <c r="AA743" s="20"/>
      <c r="AB743" s="19"/>
      <c r="AC743" s="19"/>
      <c r="AD743" s="19"/>
      <c r="AE743" s="19"/>
      <c r="AF743" s="19"/>
      <c r="AG743" s="19"/>
      <c r="AH743" s="19"/>
    </row>
    <row r="744">
      <c r="A744" s="19"/>
      <c r="B744" s="19"/>
      <c r="C744" s="19"/>
      <c r="D744" s="19"/>
      <c r="E744" s="19"/>
      <c r="F744" s="20"/>
      <c r="G744" s="19"/>
      <c r="H744" s="19"/>
      <c r="I744" s="19"/>
      <c r="J744" s="19"/>
      <c r="K744" s="19"/>
      <c r="L744" s="19"/>
      <c r="M744" s="20"/>
      <c r="N744" s="19"/>
      <c r="O744" s="19"/>
      <c r="P744" s="20"/>
      <c r="Q744" s="19"/>
      <c r="R744" s="19"/>
      <c r="S744" s="19"/>
      <c r="T744" s="19"/>
      <c r="U744" s="19"/>
      <c r="V744" s="19"/>
      <c r="W744" s="19"/>
      <c r="X744" s="20"/>
      <c r="Y744" s="19"/>
      <c r="Z744" s="19"/>
      <c r="AA744" s="20"/>
      <c r="AB744" s="19"/>
      <c r="AC744" s="19"/>
      <c r="AD744" s="19"/>
      <c r="AE744" s="19"/>
      <c r="AF744" s="19"/>
      <c r="AG744" s="19"/>
      <c r="AH744" s="19"/>
    </row>
    <row r="745">
      <c r="A745" s="19"/>
      <c r="B745" s="19"/>
      <c r="C745" s="19"/>
      <c r="D745" s="19"/>
      <c r="E745" s="19"/>
      <c r="F745" s="20"/>
      <c r="G745" s="19"/>
      <c r="H745" s="19"/>
      <c r="I745" s="19"/>
      <c r="J745" s="19"/>
      <c r="K745" s="19"/>
      <c r="L745" s="19"/>
      <c r="M745" s="20"/>
      <c r="N745" s="19"/>
      <c r="O745" s="19"/>
      <c r="P745" s="20"/>
      <c r="Q745" s="19"/>
      <c r="R745" s="19"/>
      <c r="S745" s="19"/>
      <c r="T745" s="19"/>
      <c r="U745" s="19"/>
      <c r="V745" s="19"/>
      <c r="W745" s="19"/>
      <c r="X745" s="20"/>
      <c r="Y745" s="19"/>
      <c r="Z745" s="19"/>
      <c r="AA745" s="20"/>
      <c r="AB745" s="19"/>
      <c r="AC745" s="19"/>
      <c r="AD745" s="19"/>
      <c r="AE745" s="19"/>
      <c r="AF745" s="19"/>
      <c r="AG745" s="19"/>
      <c r="AH745" s="19"/>
    </row>
    <row r="746">
      <c r="A746" s="19"/>
      <c r="B746" s="19"/>
      <c r="C746" s="19"/>
      <c r="D746" s="19"/>
      <c r="E746" s="19"/>
      <c r="F746" s="20"/>
      <c r="G746" s="19"/>
      <c r="H746" s="19"/>
      <c r="I746" s="19"/>
      <c r="J746" s="19"/>
      <c r="K746" s="19"/>
      <c r="L746" s="19"/>
      <c r="M746" s="20"/>
      <c r="N746" s="19"/>
      <c r="O746" s="19"/>
      <c r="P746" s="20"/>
      <c r="Q746" s="19"/>
      <c r="R746" s="19"/>
      <c r="S746" s="19"/>
      <c r="T746" s="19"/>
      <c r="U746" s="19"/>
      <c r="V746" s="19"/>
      <c r="W746" s="19"/>
      <c r="X746" s="20"/>
      <c r="Y746" s="19"/>
      <c r="Z746" s="19"/>
      <c r="AA746" s="20"/>
      <c r="AB746" s="19"/>
      <c r="AC746" s="19"/>
      <c r="AD746" s="19"/>
      <c r="AE746" s="19"/>
      <c r="AF746" s="19"/>
      <c r="AG746" s="19"/>
      <c r="AH746" s="19"/>
    </row>
    <row r="747">
      <c r="A747" s="19"/>
      <c r="B747" s="19"/>
      <c r="C747" s="19"/>
      <c r="D747" s="19"/>
      <c r="E747" s="19"/>
      <c r="F747" s="20"/>
      <c r="G747" s="19"/>
      <c r="H747" s="19"/>
      <c r="I747" s="19"/>
      <c r="J747" s="19"/>
      <c r="K747" s="19"/>
      <c r="L747" s="19"/>
      <c r="M747" s="20"/>
      <c r="N747" s="19"/>
      <c r="O747" s="19"/>
      <c r="P747" s="20"/>
      <c r="Q747" s="19"/>
      <c r="R747" s="19"/>
      <c r="S747" s="19"/>
      <c r="T747" s="19"/>
      <c r="U747" s="19"/>
      <c r="V747" s="19"/>
      <c r="W747" s="19"/>
      <c r="X747" s="20"/>
      <c r="Y747" s="19"/>
      <c r="Z747" s="19"/>
      <c r="AA747" s="20"/>
      <c r="AB747" s="19"/>
      <c r="AC747" s="19"/>
      <c r="AD747" s="19"/>
      <c r="AE747" s="19"/>
      <c r="AF747" s="19"/>
      <c r="AG747" s="19"/>
      <c r="AH747" s="19"/>
    </row>
    <row r="748">
      <c r="A748" s="19"/>
      <c r="B748" s="19"/>
      <c r="C748" s="19"/>
      <c r="D748" s="19"/>
      <c r="E748" s="19"/>
      <c r="F748" s="20"/>
      <c r="G748" s="19"/>
      <c r="H748" s="19"/>
      <c r="I748" s="19"/>
      <c r="J748" s="19"/>
      <c r="K748" s="19"/>
      <c r="L748" s="19"/>
      <c r="M748" s="20"/>
      <c r="N748" s="19"/>
      <c r="O748" s="19"/>
      <c r="P748" s="20"/>
      <c r="Q748" s="19"/>
      <c r="R748" s="19"/>
      <c r="S748" s="19"/>
      <c r="T748" s="19"/>
      <c r="U748" s="19"/>
      <c r="V748" s="19"/>
      <c r="W748" s="19"/>
      <c r="X748" s="20"/>
      <c r="Y748" s="19"/>
      <c r="Z748" s="19"/>
      <c r="AA748" s="20"/>
      <c r="AB748" s="19"/>
      <c r="AC748" s="19"/>
      <c r="AD748" s="19"/>
      <c r="AE748" s="19"/>
      <c r="AF748" s="19"/>
      <c r="AG748" s="19"/>
      <c r="AH748" s="19"/>
    </row>
    <row r="749">
      <c r="A749" s="19"/>
      <c r="B749" s="19"/>
      <c r="C749" s="19"/>
      <c r="D749" s="19"/>
      <c r="E749" s="19"/>
      <c r="F749" s="20"/>
      <c r="G749" s="19"/>
      <c r="H749" s="19"/>
      <c r="I749" s="19"/>
      <c r="J749" s="19"/>
      <c r="K749" s="19"/>
      <c r="L749" s="19"/>
      <c r="M749" s="20"/>
      <c r="N749" s="19"/>
      <c r="O749" s="19"/>
      <c r="P749" s="20"/>
      <c r="Q749" s="19"/>
      <c r="R749" s="19"/>
      <c r="S749" s="19"/>
      <c r="T749" s="19"/>
      <c r="U749" s="19"/>
      <c r="V749" s="19"/>
      <c r="W749" s="19"/>
      <c r="X749" s="20"/>
      <c r="Y749" s="19"/>
      <c r="Z749" s="19"/>
      <c r="AA749" s="20"/>
      <c r="AB749" s="19"/>
      <c r="AC749" s="19"/>
      <c r="AD749" s="19"/>
      <c r="AE749" s="19"/>
      <c r="AF749" s="19"/>
      <c r="AG749" s="19"/>
      <c r="AH749" s="19"/>
    </row>
    <row r="750">
      <c r="A750" s="19"/>
      <c r="B750" s="19"/>
      <c r="C750" s="19"/>
      <c r="D750" s="19"/>
      <c r="E750" s="19"/>
      <c r="F750" s="20"/>
      <c r="G750" s="19"/>
      <c r="H750" s="19"/>
      <c r="I750" s="19"/>
      <c r="J750" s="19"/>
      <c r="K750" s="19"/>
      <c r="L750" s="19"/>
      <c r="M750" s="20"/>
      <c r="N750" s="19"/>
      <c r="O750" s="19"/>
      <c r="P750" s="20"/>
      <c r="Q750" s="19"/>
      <c r="R750" s="19"/>
      <c r="S750" s="19"/>
      <c r="T750" s="19"/>
      <c r="U750" s="19"/>
      <c r="V750" s="19"/>
      <c r="W750" s="19"/>
      <c r="X750" s="20"/>
      <c r="Y750" s="19"/>
      <c r="Z750" s="19"/>
      <c r="AA750" s="20"/>
      <c r="AB750" s="19"/>
      <c r="AC750" s="19"/>
      <c r="AD750" s="19"/>
      <c r="AE750" s="19"/>
      <c r="AF750" s="19"/>
      <c r="AG750" s="19"/>
      <c r="AH750" s="19"/>
    </row>
    <row r="751">
      <c r="A751" s="19"/>
      <c r="B751" s="19"/>
      <c r="C751" s="19"/>
      <c r="D751" s="19"/>
      <c r="E751" s="19"/>
      <c r="F751" s="20"/>
      <c r="G751" s="19"/>
      <c r="H751" s="19"/>
      <c r="I751" s="19"/>
      <c r="J751" s="19"/>
      <c r="K751" s="19"/>
      <c r="L751" s="19"/>
      <c r="M751" s="20"/>
      <c r="N751" s="19"/>
      <c r="O751" s="19"/>
      <c r="P751" s="20"/>
      <c r="Q751" s="19"/>
      <c r="R751" s="19"/>
      <c r="S751" s="19"/>
      <c r="T751" s="19"/>
      <c r="U751" s="19"/>
      <c r="V751" s="19"/>
      <c r="W751" s="19"/>
      <c r="X751" s="20"/>
      <c r="Y751" s="19"/>
      <c r="Z751" s="19"/>
      <c r="AA751" s="20"/>
      <c r="AB751" s="19"/>
      <c r="AC751" s="19"/>
      <c r="AD751" s="19"/>
      <c r="AE751" s="19"/>
      <c r="AF751" s="19"/>
      <c r="AG751" s="19"/>
      <c r="AH751" s="19"/>
    </row>
    <row r="752">
      <c r="A752" s="19"/>
      <c r="B752" s="19"/>
      <c r="C752" s="19"/>
      <c r="D752" s="19"/>
      <c r="E752" s="19"/>
      <c r="F752" s="20"/>
      <c r="G752" s="19"/>
      <c r="H752" s="19"/>
      <c r="I752" s="19"/>
      <c r="J752" s="19"/>
      <c r="K752" s="19"/>
      <c r="L752" s="19"/>
      <c r="M752" s="20"/>
      <c r="N752" s="19"/>
      <c r="O752" s="19"/>
      <c r="P752" s="20"/>
      <c r="Q752" s="19"/>
      <c r="R752" s="19"/>
      <c r="S752" s="19"/>
      <c r="T752" s="19"/>
      <c r="U752" s="19"/>
      <c r="V752" s="19"/>
      <c r="W752" s="19"/>
      <c r="X752" s="20"/>
      <c r="Y752" s="19"/>
      <c r="Z752" s="19"/>
      <c r="AA752" s="20"/>
      <c r="AB752" s="19"/>
      <c r="AC752" s="19"/>
      <c r="AD752" s="19"/>
      <c r="AE752" s="19"/>
      <c r="AF752" s="19"/>
      <c r="AG752" s="19"/>
      <c r="AH752" s="19"/>
    </row>
    <row r="753">
      <c r="A753" s="19"/>
      <c r="B753" s="19"/>
      <c r="C753" s="19"/>
      <c r="D753" s="19"/>
      <c r="E753" s="19"/>
      <c r="F753" s="20"/>
      <c r="G753" s="19"/>
      <c r="H753" s="19"/>
      <c r="I753" s="19"/>
      <c r="J753" s="19"/>
      <c r="K753" s="19"/>
      <c r="L753" s="19"/>
      <c r="M753" s="20"/>
      <c r="N753" s="19"/>
      <c r="O753" s="19"/>
      <c r="P753" s="20"/>
      <c r="Q753" s="19"/>
      <c r="R753" s="19"/>
      <c r="S753" s="19"/>
      <c r="T753" s="19"/>
      <c r="U753" s="19"/>
      <c r="V753" s="19"/>
      <c r="W753" s="19"/>
      <c r="X753" s="20"/>
      <c r="Y753" s="19"/>
      <c r="Z753" s="19"/>
      <c r="AA753" s="20"/>
      <c r="AB753" s="19"/>
      <c r="AC753" s="19"/>
      <c r="AD753" s="19"/>
      <c r="AE753" s="19"/>
      <c r="AF753" s="19"/>
      <c r="AG753" s="19"/>
      <c r="AH753" s="19"/>
    </row>
    <row r="754">
      <c r="A754" s="19"/>
      <c r="B754" s="19"/>
      <c r="C754" s="19"/>
      <c r="D754" s="19"/>
      <c r="E754" s="19"/>
      <c r="F754" s="20"/>
      <c r="G754" s="19"/>
      <c r="H754" s="19"/>
      <c r="I754" s="19"/>
      <c r="J754" s="19"/>
      <c r="K754" s="19"/>
      <c r="L754" s="19"/>
      <c r="M754" s="20"/>
      <c r="N754" s="19"/>
      <c r="O754" s="19"/>
      <c r="P754" s="20"/>
      <c r="Q754" s="19"/>
      <c r="R754" s="19"/>
      <c r="S754" s="19"/>
      <c r="T754" s="19"/>
      <c r="U754" s="19"/>
      <c r="V754" s="19"/>
      <c r="W754" s="19"/>
      <c r="X754" s="20"/>
      <c r="Y754" s="19"/>
      <c r="Z754" s="19"/>
      <c r="AA754" s="20"/>
      <c r="AB754" s="19"/>
      <c r="AC754" s="19"/>
      <c r="AD754" s="19"/>
      <c r="AE754" s="19"/>
      <c r="AF754" s="19"/>
      <c r="AG754" s="19"/>
      <c r="AH754" s="19"/>
    </row>
    <row r="755">
      <c r="A755" s="19"/>
      <c r="B755" s="19"/>
      <c r="C755" s="19"/>
      <c r="D755" s="19"/>
      <c r="E755" s="19"/>
      <c r="F755" s="20"/>
      <c r="G755" s="19"/>
      <c r="H755" s="19"/>
      <c r="I755" s="19"/>
      <c r="J755" s="19"/>
      <c r="K755" s="19"/>
      <c r="L755" s="19"/>
      <c r="M755" s="20"/>
      <c r="N755" s="19"/>
      <c r="O755" s="19"/>
      <c r="P755" s="20"/>
      <c r="Q755" s="19"/>
      <c r="R755" s="19"/>
      <c r="S755" s="19"/>
      <c r="T755" s="19"/>
      <c r="U755" s="19"/>
      <c r="V755" s="19"/>
      <c r="W755" s="19"/>
      <c r="X755" s="20"/>
      <c r="Y755" s="19"/>
      <c r="Z755" s="19"/>
      <c r="AA755" s="20"/>
      <c r="AB755" s="19"/>
      <c r="AC755" s="19"/>
      <c r="AD755" s="19"/>
      <c r="AE755" s="19"/>
      <c r="AF755" s="19"/>
      <c r="AG755" s="19"/>
      <c r="AH755" s="19"/>
    </row>
    <row r="756">
      <c r="A756" s="19"/>
      <c r="B756" s="19"/>
      <c r="C756" s="19"/>
      <c r="D756" s="19"/>
      <c r="E756" s="19"/>
      <c r="F756" s="20"/>
      <c r="G756" s="19"/>
      <c r="H756" s="19"/>
      <c r="I756" s="19"/>
      <c r="J756" s="19"/>
      <c r="K756" s="19"/>
      <c r="L756" s="19"/>
      <c r="M756" s="20"/>
      <c r="N756" s="19"/>
      <c r="O756" s="19"/>
      <c r="P756" s="20"/>
      <c r="Q756" s="19"/>
      <c r="R756" s="19"/>
      <c r="S756" s="19"/>
      <c r="T756" s="19"/>
      <c r="U756" s="19"/>
      <c r="V756" s="19"/>
      <c r="W756" s="19"/>
      <c r="X756" s="20"/>
      <c r="Y756" s="19"/>
      <c r="Z756" s="19"/>
      <c r="AA756" s="20"/>
      <c r="AB756" s="19"/>
      <c r="AC756" s="19"/>
      <c r="AD756" s="19"/>
      <c r="AE756" s="19"/>
      <c r="AF756" s="19"/>
      <c r="AG756" s="19"/>
      <c r="AH756" s="19"/>
    </row>
    <row r="757">
      <c r="A757" s="19"/>
      <c r="B757" s="19"/>
      <c r="C757" s="19"/>
      <c r="D757" s="19"/>
      <c r="E757" s="19"/>
      <c r="F757" s="20"/>
      <c r="G757" s="19"/>
      <c r="H757" s="19"/>
      <c r="I757" s="19"/>
      <c r="J757" s="19"/>
      <c r="K757" s="19"/>
      <c r="L757" s="19"/>
      <c r="M757" s="20"/>
      <c r="N757" s="19"/>
      <c r="O757" s="19"/>
      <c r="P757" s="20"/>
      <c r="Q757" s="19"/>
      <c r="R757" s="19"/>
      <c r="S757" s="19"/>
      <c r="T757" s="19"/>
      <c r="U757" s="19"/>
      <c r="V757" s="19"/>
      <c r="W757" s="19"/>
      <c r="X757" s="20"/>
      <c r="Y757" s="19"/>
      <c r="Z757" s="19"/>
      <c r="AA757" s="20"/>
      <c r="AB757" s="19"/>
      <c r="AC757" s="19"/>
      <c r="AD757" s="19"/>
      <c r="AE757" s="19"/>
      <c r="AF757" s="19"/>
      <c r="AG757" s="19"/>
      <c r="AH757" s="19"/>
    </row>
    <row r="758">
      <c r="A758" s="19"/>
      <c r="B758" s="19"/>
      <c r="C758" s="19"/>
      <c r="D758" s="19"/>
      <c r="E758" s="19"/>
      <c r="F758" s="20"/>
      <c r="G758" s="19"/>
      <c r="H758" s="19"/>
      <c r="I758" s="19"/>
      <c r="J758" s="19"/>
      <c r="K758" s="19"/>
      <c r="L758" s="19"/>
      <c r="M758" s="20"/>
      <c r="N758" s="19"/>
      <c r="O758" s="19"/>
      <c r="P758" s="20"/>
      <c r="Q758" s="19"/>
      <c r="R758" s="19"/>
      <c r="S758" s="19"/>
      <c r="T758" s="19"/>
      <c r="U758" s="19"/>
      <c r="V758" s="19"/>
      <c r="W758" s="19"/>
      <c r="X758" s="20"/>
      <c r="Y758" s="19"/>
      <c r="Z758" s="19"/>
      <c r="AA758" s="20"/>
      <c r="AB758" s="19"/>
      <c r="AC758" s="19"/>
      <c r="AD758" s="19"/>
      <c r="AE758" s="19"/>
      <c r="AF758" s="19"/>
      <c r="AG758" s="19"/>
      <c r="AH758" s="19"/>
    </row>
    <row r="759">
      <c r="A759" s="19"/>
      <c r="B759" s="19"/>
      <c r="C759" s="19"/>
      <c r="D759" s="19"/>
      <c r="E759" s="19"/>
      <c r="F759" s="20"/>
      <c r="G759" s="19"/>
      <c r="H759" s="19"/>
      <c r="I759" s="19"/>
      <c r="J759" s="19"/>
      <c r="K759" s="19"/>
      <c r="L759" s="19"/>
      <c r="M759" s="20"/>
      <c r="N759" s="19"/>
      <c r="O759" s="19"/>
      <c r="P759" s="20"/>
      <c r="Q759" s="19"/>
      <c r="R759" s="19"/>
      <c r="S759" s="19"/>
      <c r="T759" s="19"/>
      <c r="U759" s="19"/>
      <c r="V759" s="19"/>
      <c r="W759" s="19"/>
      <c r="X759" s="20"/>
      <c r="Y759" s="19"/>
      <c r="Z759" s="19"/>
      <c r="AA759" s="20"/>
      <c r="AB759" s="19"/>
      <c r="AC759" s="19"/>
      <c r="AD759" s="19"/>
      <c r="AE759" s="19"/>
      <c r="AF759" s="19"/>
      <c r="AG759" s="19"/>
      <c r="AH759" s="19"/>
    </row>
    <row r="760">
      <c r="A760" s="19"/>
      <c r="B760" s="19"/>
      <c r="C760" s="19"/>
      <c r="D760" s="19"/>
      <c r="E760" s="19"/>
      <c r="F760" s="20"/>
      <c r="G760" s="19"/>
      <c r="H760" s="19"/>
      <c r="I760" s="19"/>
      <c r="J760" s="19"/>
      <c r="K760" s="19"/>
      <c r="L760" s="19"/>
      <c r="M760" s="20"/>
      <c r="N760" s="19"/>
      <c r="O760" s="19"/>
      <c r="P760" s="20"/>
      <c r="Q760" s="19"/>
      <c r="R760" s="19"/>
      <c r="S760" s="19"/>
      <c r="T760" s="19"/>
      <c r="U760" s="19"/>
      <c r="V760" s="19"/>
      <c r="W760" s="19"/>
      <c r="X760" s="20"/>
      <c r="Y760" s="19"/>
      <c r="Z760" s="19"/>
      <c r="AA760" s="20"/>
      <c r="AB760" s="19"/>
      <c r="AC760" s="19"/>
      <c r="AD760" s="19"/>
      <c r="AE760" s="19"/>
      <c r="AF760" s="19"/>
      <c r="AG760" s="19"/>
      <c r="AH760" s="19"/>
    </row>
    <row r="761">
      <c r="A761" s="19"/>
      <c r="B761" s="19"/>
      <c r="C761" s="19"/>
      <c r="D761" s="19"/>
      <c r="E761" s="19"/>
      <c r="F761" s="20"/>
      <c r="G761" s="19"/>
      <c r="H761" s="19"/>
      <c r="I761" s="19"/>
      <c r="J761" s="19"/>
      <c r="K761" s="19"/>
      <c r="L761" s="19"/>
      <c r="M761" s="20"/>
      <c r="N761" s="19"/>
      <c r="O761" s="19"/>
      <c r="P761" s="20"/>
      <c r="Q761" s="19"/>
      <c r="R761" s="19"/>
      <c r="S761" s="19"/>
      <c r="T761" s="19"/>
      <c r="U761" s="19"/>
      <c r="V761" s="19"/>
      <c r="W761" s="19"/>
      <c r="X761" s="20"/>
      <c r="Y761" s="19"/>
      <c r="Z761" s="19"/>
      <c r="AA761" s="20"/>
      <c r="AB761" s="19"/>
      <c r="AC761" s="19"/>
      <c r="AD761" s="19"/>
      <c r="AE761" s="19"/>
      <c r="AF761" s="19"/>
      <c r="AG761" s="19"/>
      <c r="AH761" s="19"/>
    </row>
    <row r="762">
      <c r="A762" s="19"/>
      <c r="B762" s="19"/>
      <c r="C762" s="19"/>
      <c r="D762" s="19"/>
      <c r="E762" s="19"/>
      <c r="F762" s="20"/>
      <c r="G762" s="19"/>
      <c r="H762" s="19"/>
      <c r="I762" s="19"/>
      <c r="J762" s="19"/>
      <c r="K762" s="19"/>
      <c r="L762" s="19"/>
      <c r="M762" s="20"/>
      <c r="N762" s="19"/>
      <c r="O762" s="19"/>
      <c r="P762" s="20"/>
      <c r="Q762" s="19"/>
      <c r="R762" s="19"/>
      <c r="S762" s="19"/>
      <c r="T762" s="19"/>
      <c r="U762" s="19"/>
      <c r="V762" s="19"/>
      <c r="W762" s="19"/>
      <c r="X762" s="20"/>
      <c r="Y762" s="19"/>
      <c r="Z762" s="19"/>
      <c r="AA762" s="20"/>
      <c r="AB762" s="19"/>
      <c r="AC762" s="19"/>
      <c r="AD762" s="19"/>
      <c r="AE762" s="19"/>
      <c r="AF762" s="19"/>
      <c r="AG762" s="19"/>
      <c r="AH762" s="19"/>
    </row>
    <row r="763">
      <c r="A763" s="19"/>
      <c r="B763" s="19"/>
      <c r="C763" s="19"/>
      <c r="D763" s="19"/>
      <c r="E763" s="19"/>
      <c r="F763" s="20"/>
      <c r="G763" s="19"/>
      <c r="H763" s="19"/>
      <c r="I763" s="19"/>
      <c r="J763" s="19"/>
      <c r="K763" s="19"/>
      <c r="L763" s="19"/>
      <c r="M763" s="20"/>
      <c r="N763" s="19"/>
      <c r="O763" s="19"/>
      <c r="P763" s="20"/>
      <c r="Q763" s="19"/>
      <c r="R763" s="19"/>
      <c r="S763" s="19"/>
      <c r="T763" s="19"/>
      <c r="U763" s="19"/>
      <c r="V763" s="19"/>
      <c r="W763" s="19"/>
      <c r="X763" s="20"/>
      <c r="Y763" s="19"/>
      <c r="Z763" s="19"/>
      <c r="AA763" s="20"/>
      <c r="AB763" s="19"/>
      <c r="AC763" s="19"/>
      <c r="AD763" s="19"/>
      <c r="AE763" s="19"/>
      <c r="AF763" s="19"/>
      <c r="AG763" s="19"/>
      <c r="AH763" s="19"/>
    </row>
    <row r="764">
      <c r="A764" s="19"/>
      <c r="B764" s="19"/>
      <c r="C764" s="19"/>
      <c r="D764" s="19"/>
      <c r="E764" s="19"/>
      <c r="F764" s="20"/>
      <c r="G764" s="19"/>
      <c r="H764" s="19"/>
      <c r="I764" s="19"/>
      <c r="J764" s="19"/>
      <c r="K764" s="19"/>
      <c r="L764" s="19"/>
      <c r="M764" s="20"/>
      <c r="N764" s="19"/>
      <c r="O764" s="19"/>
      <c r="P764" s="20"/>
      <c r="Q764" s="19"/>
      <c r="R764" s="19"/>
      <c r="S764" s="19"/>
      <c r="T764" s="19"/>
      <c r="U764" s="19"/>
      <c r="V764" s="19"/>
      <c r="W764" s="19"/>
      <c r="X764" s="20"/>
      <c r="Y764" s="19"/>
      <c r="Z764" s="19"/>
      <c r="AA764" s="20"/>
      <c r="AB764" s="19"/>
      <c r="AC764" s="19"/>
      <c r="AD764" s="19"/>
      <c r="AE764" s="19"/>
      <c r="AF764" s="19"/>
      <c r="AG764" s="19"/>
      <c r="AH764" s="19"/>
    </row>
    <row r="765">
      <c r="A765" s="19"/>
      <c r="B765" s="19"/>
      <c r="C765" s="19"/>
      <c r="D765" s="19"/>
      <c r="E765" s="19"/>
      <c r="F765" s="20"/>
      <c r="G765" s="19"/>
      <c r="H765" s="19"/>
      <c r="I765" s="19"/>
      <c r="J765" s="19"/>
      <c r="K765" s="19"/>
      <c r="L765" s="19"/>
      <c r="M765" s="20"/>
      <c r="N765" s="19"/>
      <c r="O765" s="19"/>
      <c r="P765" s="20"/>
      <c r="Q765" s="19"/>
      <c r="R765" s="19"/>
      <c r="S765" s="19"/>
      <c r="T765" s="19"/>
      <c r="U765" s="19"/>
      <c r="V765" s="19"/>
      <c r="W765" s="19"/>
      <c r="X765" s="20"/>
      <c r="Y765" s="19"/>
      <c r="Z765" s="19"/>
      <c r="AA765" s="20"/>
      <c r="AB765" s="19"/>
      <c r="AC765" s="19"/>
      <c r="AD765" s="19"/>
      <c r="AE765" s="19"/>
      <c r="AF765" s="19"/>
      <c r="AG765" s="19"/>
      <c r="AH765" s="19"/>
    </row>
    <row r="766">
      <c r="A766" s="19"/>
      <c r="B766" s="19"/>
      <c r="C766" s="19"/>
      <c r="D766" s="19"/>
      <c r="E766" s="19"/>
      <c r="F766" s="20"/>
      <c r="G766" s="19"/>
      <c r="H766" s="19"/>
      <c r="I766" s="19"/>
      <c r="J766" s="19"/>
      <c r="K766" s="19"/>
      <c r="L766" s="19"/>
      <c r="M766" s="20"/>
      <c r="N766" s="19"/>
      <c r="O766" s="19"/>
      <c r="P766" s="20"/>
      <c r="Q766" s="19"/>
      <c r="R766" s="19"/>
      <c r="S766" s="19"/>
      <c r="T766" s="19"/>
      <c r="U766" s="19"/>
      <c r="V766" s="19"/>
      <c r="W766" s="19"/>
      <c r="X766" s="20"/>
      <c r="Y766" s="19"/>
      <c r="Z766" s="19"/>
      <c r="AA766" s="20"/>
      <c r="AB766" s="19"/>
      <c r="AC766" s="19"/>
      <c r="AD766" s="19"/>
      <c r="AE766" s="19"/>
      <c r="AF766" s="19"/>
      <c r="AG766" s="19"/>
      <c r="AH766" s="19"/>
    </row>
    <row r="767">
      <c r="A767" s="19"/>
      <c r="B767" s="19"/>
      <c r="C767" s="19"/>
      <c r="D767" s="19"/>
      <c r="E767" s="19"/>
      <c r="F767" s="20"/>
      <c r="G767" s="19"/>
      <c r="H767" s="19"/>
      <c r="I767" s="19"/>
      <c r="J767" s="19"/>
      <c r="K767" s="19"/>
      <c r="L767" s="19"/>
      <c r="M767" s="20"/>
      <c r="N767" s="19"/>
      <c r="O767" s="19"/>
      <c r="P767" s="20"/>
      <c r="Q767" s="19"/>
      <c r="R767" s="19"/>
      <c r="S767" s="19"/>
      <c r="T767" s="19"/>
      <c r="U767" s="19"/>
      <c r="V767" s="19"/>
      <c r="W767" s="19"/>
      <c r="X767" s="20"/>
      <c r="Y767" s="19"/>
      <c r="Z767" s="19"/>
      <c r="AA767" s="20"/>
      <c r="AB767" s="19"/>
      <c r="AC767" s="19"/>
      <c r="AD767" s="19"/>
      <c r="AE767" s="19"/>
      <c r="AF767" s="19"/>
      <c r="AG767" s="19"/>
      <c r="AH767" s="19"/>
    </row>
    <row r="768">
      <c r="A768" s="19"/>
      <c r="B768" s="19"/>
      <c r="C768" s="19"/>
      <c r="D768" s="19"/>
      <c r="E768" s="19"/>
      <c r="F768" s="20"/>
      <c r="G768" s="19"/>
      <c r="H768" s="19"/>
      <c r="I768" s="19"/>
      <c r="J768" s="19"/>
      <c r="K768" s="19"/>
      <c r="L768" s="19"/>
      <c r="M768" s="20"/>
      <c r="N768" s="19"/>
      <c r="O768" s="19"/>
      <c r="P768" s="20"/>
      <c r="Q768" s="19"/>
      <c r="R768" s="19"/>
      <c r="S768" s="19"/>
      <c r="T768" s="19"/>
      <c r="U768" s="19"/>
      <c r="V768" s="19"/>
      <c r="W768" s="19"/>
      <c r="X768" s="20"/>
      <c r="Y768" s="19"/>
      <c r="Z768" s="19"/>
      <c r="AA768" s="20"/>
      <c r="AB768" s="19"/>
      <c r="AC768" s="19"/>
      <c r="AD768" s="19"/>
      <c r="AE768" s="19"/>
      <c r="AF768" s="19"/>
      <c r="AG768" s="19"/>
      <c r="AH768" s="19"/>
    </row>
    <row r="769">
      <c r="A769" s="19"/>
      <c r="B769" s="19"/>
      <c r="C769" s="19"/>
      <c r="D769" s="19"/>
      <c r="E769" s="19"/>
      <c r="F769" s="20"/>
      <c r="G769" s="19"/>
      <c r="H769" s="19"/>
      <c r="I769" s="19"/>
      <c r="J769" s="19"/>
      <c r="K769" s="19"/>
      <c r="L769" s="19"/>
      <c r="M769" s="20"/>
      <c r="N769" s="19"/>
      <c r="O769" s="19"/>
      <c r="P769" s="20"/>
      <c r="Q769" s="19"/>
      <c r="R769" s="19"/>
      <c r="S769" s="19"/>
      <c r="T769" s="19"/>
      <c r="U769" s="19"/>
      <c r="V769" s="19"/>
      <c r="W769" s="19"/>
      <c r="X769" s="20"/>
      <c r="Y769" s="19"/>
      <c r="Z769" s="19"/>
      <c r="AA769" s="20"/>
      <c r="AB769" s="19"/>
      <c r="AC769" s="19"/>
      <c r="AD769" s="19"/>
      <c r="AE769" s="19"/>
      <c r="AF769" s="19"/>
      <c r="AG769" s="19"/>
      <c r="AH769" s="19"/>
    </row>
    <row r="770">
      <c r="A770" s="19"/>
      <c r="B770" s="19"/>
      <c r="C770" s="19"/>
      <c r="D770" s="19"/>
      <c r="E770" s="19"/>
      <c r="F770" s="20"/>
      <c r="G770" s="19"/>
      <c r="H770" s="19"/>
      <c r="I770" s="19"/>
      <c r="J770" s="19"/>
      <c r="K770" s="19"/>
      <c r="L770" s="19"/>
      <c r="M770" s="20"/>
      <c r="N770" s="19"/>
      <c r="O770" s="19"/>
      <c r="P770" s="20"/>
      <c r="Q770" s="19"/>
      <c r="R770" s="19"/>
      <c r="S770" s="19"/>
      <c r="T770" s="19"/>
      <c r="U770" s="19"/>
      <c r="V770" s="19"/>
      <c r="W770" s="19"/>
      <c r="X770" s="20"/>
      <c r="Y770" s="19"/>
      <c r="Z770" s="19"/>
      <c r="AA770" s="20"/>
      <c r="AB770" s="19"/>
      <c r="AC770" s="19"/>
      <c r="AD770" s="19"/>
      <c r="AE770" s="19"/>
      <c r="AF770" s="19"/>
      <c r="AG770" s="19"/>
      <c r="AH770" s="19"/>
    </row>
    <row r="771">
      <c r="A771" s="19"/>
      <c r="B771" s="19"/>
      <c r="C771" s="19"/>
      <c r="D771" s="19"/>
      <c r="E771" s="19"/>
      <c r="F771" s="20"/>
      <c r="G771" s="19"/>
      <c r="H771" s="19"/>
      <c r="I771" s="19"/>
      <c r="J771" s="19"/>
      <c r="K771" s="19"/>
      <c r="L771" s="19"/>
      <c r="M771" s="20"/>
      <c r="N771" s="19"/>
      <c r="O771" s="19"/>
      <c r="P771" s="20"/>
      <c r="Q771" s="19"/>
      <c r="R771" s="19"/>
      <c r="S771" s="19"/>
      <c r="T771" s="19"/>
      <c r="U771" s="19"/>
      <c r="V771" s="19"/>
      <c r="W771" s="19"/>
      <c r="X771" s="20"/>
      <c r="Y771" s="19"/>
      <c r="Z771" s="19"/>
      <c r="AA771" s="20"/>
      <c r="AB771" s="19"/>
      <c r="AC771" s="19"/>
      <c r="AD771" s="19"/>
      <c r="AE771" s="19"/>
      <c r="AF771" s="19"/>
      <c r="AG771" s="19"/>
      <c r="AH771" s="19"/>
    </row>
    <row r="772">
      <c r="A772" s="19"/>
      <c r="B772" s="19"/>
      <c r="C772" s="19"/>
      <c r="D772" s="19"/>
      <c r="E772" s="19"/>
      <c r="F772" s="20"/>
      <c r="G772" s="19"/>
      <c r="H772" s="19"/>
      <c r="I772" s="19"/>
      <c r="J772" s="19"/>
      <c r="K772" s="19"/>
      <c r="L772" s="19"/>
      <c r="M772" s="20"/>
      <c r="N772" s="19"/>
      <c r="O772" s="19"/>
      <c r="P772" s="20"/>
      <c r="Q772" s="19"/>
      <c r="R772" s="19"/>
      <c r="S772" s="19"/>
      <c r="T772" s="19"/>
      <c r="U772" s="19"/>
      <c r="V772" s="19"/>
      <c r="W772" s="19"/>
      <c r="X772" s="20"/>
      <c r="Y772" s="19"/>
      <c r="Z772" s="19"/>
      <c r="AA772" s="20"/>
      <c r="AB772" s="19"/>
      <c r="AC772" s="19"/>
      <c r="AD772" s="19"/>
      <c r="AE772" s="19"/>
      <c r="AF772" s="19"/>
      <c r="AG772" s="19"/>
      <c r="AH772" s="19"/>
    </row>
    <row r="773">
      <c r="A773" s="19"/>
      <c r="B773" s="19"/>
      <c r="C773" s="19"/>
      <c r="D773" s="19"/>
      <c r="E773" s="19"/>
      <c r="F773" s="20"/>
      <c r="G773" s="19"/>
      <c r="H773" s="19"/>
      <c r="I773" s="19"/>
      <c r="J773" s="19"/>
      <c r="K773" s="19"/>
      <c r="L773" s="19"/>
      <c r="M773" s="20"/>
      <c r="N773" s="19"/>
      <c r="O773" s="19"/>
      <c r="P773" s="20"/>
      <c r="Q773" s="19"/>
      <c r="R773" s="19"/>
      <c r="S773" s="19"/>
      <c r="T773" s="19"/>
      <c r="U773" s="19"/>
      <c r="V773" s="19"/>
      <c r="W773" s="19"/>
      <c r="X773" s="20"/>
      <c r="Y773" s="19"/>
      <c r="Z773" s="19"/>
      <c r="AA773" s="20"/>
      <c r="AB773" s="19"/>
      <c r="AC773" s="19"/>
      <c r="AD773" s="19"/>
      <c r="AE773" s="19"/>
      <c r="AF773" s="19"/>
      <c r="AG773" s="19"/>
      <c r="AH773" s="19"/>
    </row>
    <row r="774">
      <c r="A774" s="19"/>
      <c r="B774" s="19"/>
      <c r="C774" s="19"/>
      <c r="D774" s="19"/>
      <c r="E774" s="19"/>
      <c r="F774" s="20"/>
      <c r="G774" s="19"/>
      <c r="H774" s="19"/>
      <c r="I774" s="19"/>
      <c r="J774" s="19"/>
      <c r="K774" s="19"/>
      <c r="L774" s="19"/>
      <c r="M774" s="20"/>
      <c r="N774" s="19"/>
      <c r="O774" s="19"/>
      <c r="P774" s="20"/>
      <c r="Q774" s="19"/>
      <c r="R774" s="19"/>
      <c r="S774" s="19"/>
      <c r="T774" s="19"/>
      <c r="U774" s="19"/>
      <c r="V774" s="19"/>
      <c r="W774" s="19"/>
      <c r="X774" s="20"/>
      <c r="Y774" s="19"/>
      <c r="Z774" s="19"/>
      <c r="AA774" s="20"/>
      <c r="AB774" s="19"/>
      <c r="AC774" s="19"/>
      <c r="AD774" s="19"/>
      <c r="AE774" s="19"/>
      <c r="AF774" s="19"/>
      <c r="AG774" s="19"/>
      <c r="AH774" s="19"/>
    </row>
    <row r="775">
      <c r="A775" s="19"/>
      <c r="B775" s="19"/>
      <c r="C775" s="19"/>
      <c r="D775" s="19"/>
      <c r="E775" s="19"/>
      <c r="F775" s="20"/>
      <c r="G775" s="19"/>
      <c r="H775" s="19"/>
      <c r="I775" s="19"/>
      <c r="J775" s="19"/>
      <c r="K775" s="19"/>
      <c r="L775" s="19"/>
      <c r="M775" s="20"/>
      <c r="N775" s="19"/>
      <c r="O775" s="19"/>
      <c r="P775" s="20"/>
      <c r="Q775" s="19"/>
      <c r="R775" s="19"/>
      <c r="S775" s="19"/>
      <c r="T775" s="19"/>
      <c r="U775" s="19"/>
      <c r="V775" s="19"/>
      <c r="W775" s="19"/>
      <c r="X775" s="20"/>
      <c r="Y775" s="19"/>
      <c r="Z775" s="19"/>
      <c r="AA775" s="20"/>
      <c r="AB775" s="19"/>
      <c r="AC775" s="19"/>
      <c r="AD775" s="19"/>
      <c r="AE775" s="19"/>
      <c r="AF775" s="19"/>
      <c r="AG775" s="19"/>
      <c r="AH775" s="19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19"/>
      <c r="M776" s="20"/>
      <c r="N776" s="19"/>
      <c r="O776" s="19"/>
      <c r="P776" s="20"/>
      <c r="Q776" s="19"/>
      <c r="R776" s="19"/>
      <c r="S776" s="19"/>
      <c r="T776" s="19"/>
      <c r="U776" s="19"/>
      <c r="V776" s="19"/>
      <c r="W776" s="19"/>
      <c r="X776" s="20"/>
      <c r="Y776" s="19"/>
      <c r="Z776" s="19"/>
      <c r="AA776" s="20"/>
      <c r="AB776" s="19"/>
      <c r="AC776" s="19"/>
      <c r="AD776" s="19"/>
      <c r="AE776" s="19"/>
      <c r="AF776" s="19"/>
      <c r="AG776" s="19"/>
      <c r="AH776" s="19"/>
    </row>
    <row r="777">
      <c r="A777" s="19"/>
      <c r="B777" s="19"/>
      <c r="C777" s="19"/>
      <c r="D777" s="19"/>
      <c r="E777" s="19"/>
      <c r="F777" s="20"/>
      <c r="G777" s="19"/>
      <c r="H777" s="19"/>
      <c r="I777" s="19"/>
      <c r="J777" s="19"/>
      <c r="K777" s="19"/>
      <c r="L777" s="19"/>
      <c r="M777" s="20"/>
      <c r="N777" s="19"/>
      <c r="O777" s="19"/>
      <c r="P777" s="20"/>
      <c r="Q777" s="19"/>
      <c r="R777" s="19"/>
      <c r="S777" s="19"/>
      <c r="T777" s="19"/>
      <c r="U777" s="19"/>
      <c r="V777" s="19"/>
      <c r="W777" s="19"/>
      <c r="X777" s="20"/>
      <c r="Y777" s="19"/>
      <c r="Z777" s="19"/>
      <c r="AA777" s="20"/>
      <c r="AB777" s="19"/>
      <c r="AC777" s="19"/>
      <c r="AD777" s="19"/>
      <c r="AE777" s="19"/>
      <c r="AF777" s="19"/>
      <c r="AG777" s="19"/>
      <c r="AH777" s="19"/>
    </row>
    <row r="778">
      <c r="A778" s="19"/>
      <c r="B778" s="19"/>
      <c r="C778" s="19"/>
      <c r="D778" s="19"/>
      <c r="E778" s="19"/>
      <c r="F778" s="20"/>
      <c r="G778" s="19"/>
      <c r="H778" s="19"/>
      <c r="I778" s="19"/>
      <c r="J778" s="19"/>
      <c r="K778" s="19"/>
      <c r="L778" s="19"/>
      <c r="M778" s="20"/>
      <c r="N778" s="19"/>
      <c r="O778" s="19"/>
      <c r="P778" s="20"/>
      <c r="Q778" s="19"/>
      <c r="R778" s="19"/>
      <c r="S778" s="19"/>
      <c r="T778" s="19"/>
      <c r="U778" s="19"/>
      <c r="V778" s="19"/>
      <c r="W778" s="19"/>
      <c r="X778" s="20"/>
      <c r="Y778" s="19"/>
      <c r="Z778" s="19"/>
      <c r="AA778" s="20"/>
      <c r="AB778" s="19"/>
      <c r="AC778" s="19"/>
      <c r="AD778" s="19"/>
      <c r="AE778" s="19"/>
      <c r="AF778" s="19"/>
      <c r="AG778" s="19"/>
      <c r="AH778" s="19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19"/>
      <c r="M779" s="20"/>
      <c r="N779" s="19"/>
      <c r="O779" s="19"/>
      <c r="P779" s="20"/>
      <c r="Q779" s="19"/>
      <c r="R779" s="19"/>
      <c r="S779" s="19"/>
      <c r="T779" s="19"/>
      <c r="U779" s="19"/>
      <c r="V779" s="19"/>
      <c r="W779" s="19"/>
      <c r="X779" s="20"/>
      <c r="Y779" s="19"/>
      <c r="Z779" s="19"/>
      <c r="AA779" s="20"/>
      <c r="AB779" s="19"/>
      <c r="AC779" s="19"/>
      <c r="AD779" s="19"/>
      <c r="AE779" s="19"/>
      <c r="AF779" s="19"/>
      <c r="AG779" s="19"/>
      <c r="AH779" s="19"/>
    </row>
    <row r="780">
      <c r="A780" s="19"/>
      <c r="B780" s="19"/>
      <c r="C780" s="19"/>
      <c r="D780" s="19"/>
      <c r="E780" s="19"/>
      <c r="F780" s="20"/>
      <c r="G780" s="19"/>
      <c r="H780" s="19"/>
      <c r="I780" s="19"/>
      <c r="J780" s="19"/>
      <c r="K780" s="19"/>
      <c r="L780" s="19"/>
      <c r="M780" s="20"/>
      <c r="N780" s="19"/>
      <c r="O780" s="19"/>
      <c r="P780" s="20"/>
      <c r="Q780" s="19"/>
      <c r="R780" s="19"/>
      <c r="S780" s="19"/>
      <c r="T780" s="19"/>
      <c r="U780" s="19"/>
      <c r="V780" s="19"/>
      <c r="W780" s="19"/>
      <c r="X780" s="20"/>
      <c r="Y780" s="19"/>
      <c r="Z780" s="19"/>
      <c r="AA780" s="20"/>
      <c r="AB780" s="19"/>
      <c r="AC780" s="19"/>
      <c r="AD780" s="19"/>
      <c r="AE780" s="19"/>
      <c r="AF780" s="19"/>
      <c r="AG780" s="19"/>
      <c r="AH780" s="19"/>
    </row>
    <row r="781">
      <c r="A781" s="19"/>
      <c r="B781" s="19"/>
      <c r="C781" s="19"/>
      <c r="D781" s="19"/>
      <c r="E781" s="19"/>
      <c r="F781" s="20"/>
      <c r="G781" s="19"/>
      <c r="H781" s="19"/>
      <c r="I781" s="19"/>
      <c r="J781" s="19"/>
      <c r="K781" s="19"/>
      <c r="L781" s="19"/>
      <c r="M781" s="20"/>
      <c r="N781" s="19"/>
      <c r="O781" s="19"/>
      <c r="P781" s="20"/>
      <c r="Q781" s="19"/>
      <c r="R781" s="19"/>
      <c r="S781" s="19"/>
      <c r="T781" s="19"/>
      <c r="U781" s="19"/>
      <c r="V781" s="19"/>
      <c r="W781" s="19"/>
      <c r="X781" s="20"/>
      <c r="Y781" s="19"/>
      <c r="Z781" s="19"/>
      <c r="AA781" s="20"/>
      <c r="AB781" s="19"/>
      <c r="AC781" s="19"/>
      <c r="AD781" s="19"/>
      <c r="AE781" s="19"/>
      <c r="AF781" s="19"/>
      <c r="AG781" s="19"/>
      <c r="AH781" s="19"/>
    </row>
    <row r="782">
      <c r="A782" s="19"/>
      <c r="B782" s="19"/>
      <c r="C782" s="19"/>
      <c r="D782" s="19"/>
      <c r="E782" s="19"/>
      <c r="F782" s="20"/>
      <c r="G782" s="19"/>
      <c r="H782" s="19"/>
      <c r="I782" s="19"/>
      <c r="J782" s="19"/>
      <c r="K782" s="19"/>
      <c r="L782" s="19"/>
      <c r="M782" s="20"/>
      <c r="N782" s="19"/>
      <c r="O782" s="19"/>
      <c r="P782" s="20"/>
      <c r="Q782" s="19"/>
      <c r="R782" s="19"/>
      <c r="S782" s="19"/>
      <c r="T782" s="19"/>
      <c r="U782" s="19"/>
      <c r="V782" s="19"/>
      <c r="W782" s="19"/>
      <c r="X782" s="20"/>
      <c r="Y782" s="19"/>
      <c r="Z782" s="19"/>
      <c r="AA782" s="20"/>
      <c r="AB782" s="19"/>
      <c r="AC782" s="19"/>
      <c r="AD782" s="19"/>
      <c r="AE782" s="19"/>
      <c r="AF782" s="19"/>
      <c r="AG782" s="19"/>
      <c r="AH782" s="19"/>
    </row>
    <row r="783">
      <c r="A783" s="19"/>
      <c r="B783" s="19"/>
      <c r="C783" s="19"/>
      <c r="D783" s="19"/>
      <c r="E783" s="19"/>
      <c r="F783" s="20"/>
      <c r="G783" s="19"/>
      <c r="H783" s="19"/>
      <c r="I783" s="19"/>
      <c r="J783" s="19"/>
      <c r="K783" s="19"/>
      <c r="L783" s="19"/>
      <c r="M783" s="20"/>
      <c r="N783" s="19"/>
      <c r="O783" s="19"/>
      <c r="P783" s="20"/>
      <c r="Q783" s="19"/>
      <c r="R783" s="19"/>
      <c r="S783" s="19"/>
      <c r="T783" s="19"/>
      <c r="U783" s="19"/>
      <c r="V783" s="19"/>
      <c r="W783" s="19"/>
      <c r="X783" s="20"/>
      <c r="Y783" s="19"/>
      <c r="Z783" s="19"/>
      <c r="AA783" s="20"/>
      <c r="AB783" s="19"/>
      <c r="AC783" s="19"/>
      <c r="AD783" s="19"/>
      <c r="AE783" s="19"/>
      <c r="AF783" s="19"/>
      <c r="AG783" s="19"/>
      <c r="AH783" s="19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19"/>
      <c r="M784" s="20"/>
      <c r="N784" s="19"/>
      <c r="O784" s="19"/>
      <c r="P784" s="20"/>
      <c r="Q784" s="19"/>
      <c r="R784" s="19"/>
      <c r="S784" s="19"/>
      <c r="T784" s="19"/>
      <c r="U784" s="19"/>
      <c r="V784" s="19"/>
      <c r="W784" s="19"/>
      <c r="X784" s="20"/>
      <c r="Y784" s="19"/>
      <c r="Z784" s="19"/>
      <c r="AA784" s="20"/>
      <c r="AB784" s="19"/>
      <c r="AC784" s="19"/>
      <c r="AD784" s="19"/>
      <c r="AE784" s="19"/>
      <c r="AF784" s="19"/>
      <c r="AG784" s="19"/>
      <c r="AH784" s="19"/>
    </row>
    <row r="785">
      <c r="A785" s="19"/>
      <c r="B785" s="19"/>
      <c r="C785" s="19"/>
      <c r="D785" s="19"/>
      <c r="E785" s="19"/>
      <c r="F785" s="20"/>
      <c r="G785" s="19"/>
      <c r="H785" s="19"/>
      <c r="I785" s="19"/>
      <c r="J785" s="19"/>
      <c r="K785" s="19"/>
      <c r="L785" s="19"/>
      <c r="M785" s="20"/>
      <c r="N785" s="19"/>
      <c r="O785" s="19"/>
      <c r="P785" s="20"/>
      <c r="Q785" s="19"/>
      <c r="R785" s="19"/>
      <c r="S785" s="19"/>
      <c r="T785" s="19"/>
      <c r="U785" s="19"/>
      <c r="V785" s="19"/>
      <c r="W785" s="19"/>
      <c r="X785" s="20"/>
      <c r="Y785" s="19"/>
      <c r="Z785" s="19"/>
      <c r="AA785" s="20"/>
      <c r="AB785" s="19"/>
      <c r="AC785" s="19"/>
      <c r="AD785" s="19"/>
      <c r="AE785" s="19"/>
      <c r="AF785" s="19"/>
      <c r="AG785" s="19"/>
      <c r="AH785" s="19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19"/>
      <c r="M786" s="20"/>
      <c r="N786" s="19"/>
      <c r="O786" s="19"/>
      <c r="P786" s="20"/>
      <c r="Q786" s="19"/>
      <c r="R786" s="19"/>
      <c r="S786" s="19"/>
      <c r="T786" s="19"/>
      <c r="U786" s="19"/>
      <c r="V786" s="19"/>
      <c r="W786" s="19"/>
      <c r="X786" s="20"/>
      <c r="Y786" s="19"/>
      <c r="Z786" s="19"/>
      <c r="AA786" s="20"/>
      <c r="AB786" s="19"/>
      <c r="AC786" s="19"/>
      <c r="AD786" s="19"/>
      <c r="AE786" s="19"/>
      <c r="AF786" s="19"/>
      <c r="AG786" s="19"/>
      <c r="AH786" s="19"/>
    </row>
    <row r="787">
      <c r="A787" s="19"/>
      <c r="B787" s="19"/>
      <c r="C787" s="19"/>
      <c r="D787" s="19"/>
      <c r="E787" s="19"/>
      <c r="F787" s="20"/>
      <c r="G787" s="19"/>
      <c r="H787" s="19"/>
      <c r="I787" s="19"/>
      <c r="J787" s="19"/>
      <c r="K787" s="19"/>
      <c r="L787" s="19"/>
      <c r="M787" s="20"/>
      <c r="N787" s="19"/>
      <c r="O787" s="19"/>
      <c r="P787" s="20"/>
      <c r="Q787" s="19"/>
      <c r="R787" s="19"/>
      <c r="S787" s="19"/>
      <c r="T787" s="19"/>
      <c r="U787" s="19"/>
      <c r="V787" s="19"/>
      <c r="W787" s="19"/>
      <c r="X787" s="20"/>
      <c r="Y787" s="19"/>
      <c r="Z787" s="19"/>
      <c r="AA787" s="20"/>
      <c r="AB787" s="19"/>
      <c r="AC787" s="19"/>
      <c r="AD787" s="19"/>
      <c r="AE787" s="19"/>
      <c r="AF787" s="19"/>
      <c r="AG787" s="19"/>
      <c r="AH787" s="19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19"/>
      <c r="M788" s="20"/>
      <c r="N788" s="19"/>
      <c r="O788" s="19"/>
      <c r="P788" s="20"/>
      <c r="Q788" s="19"/>
      <c r="R788" s="19"/>
      <c r="S788" s="19"/>
      <c r="T788" s="19"/>
      <c r="U788" s="19"/>
      <c r="V788" s="19"/>
      <c r="W788" s="19"/>
      <c r="X788" s="20"/>
      <c r="Y788" s="19"/>
      <c r="Z788" s="19"/>
      <c r="AA788" s="20"/>
      <c r="AB788" s="19"/>
      <c r="AC788" s="19"/>
      <c r="AD788" s="19"/>
      <c r="AE788" s="19"/>
      <c r="AF788" s="19"/>
      <c r="AG788" s="19"/>
      <c r="AH788" s="19"/>
    </row>
    <row r="789">
      <c r="A789" s="19"/>
      <c r="B789" s="19"/>
      <c r="C789" s="19"/>
      <c r="D789" s="19"/>
      <c r="E789" s="19"/>
      <c r="F789" s="20"/>
      <c r="G789" s="19"/>
      <c r="H789" s="19"/>
      <c r="I789" s="19"/>
      <c r="J789" s="19"/>
      <c r="K789" s="19"/>
      <c r="L789" s="19"/>
      <c r="M789" s="20"/>
      <c r="N789" s="19"/>
      <c r="O789" s="19"/>
      <c r="P789" s="20"/>
      <c r="Q789" s="19"/>
      <c r="R789" s="19"/>
      <c r="S789" s="19"/>
      <c r="T789" s="19"/>
      <c r="U789" s="19"/>
      <c r="V789" s="19"/>
      <c r="W789" s="19"/>
      <c r="X789" s="20"/>
      <c r="Y789" s="19"/>
      <c r="Z789" s="19"/>
      <c r="AA789" s="20"/>
      <c r="AB789" s="19"/>
      <c r="AC789" s="19"/>
      <c r="AD789" s="19"/>
      <c r="AE789" s="19"/>
      <c r="AF789" s="19"/>
      <c r="AG789" s="19"/>
      <c r="AH789" s="19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19"/>
      <c r="M790" s="20"/>
      <c r="N790" s="19"/>
      <c r="O790" s="19"/>
      <c r="P790" s="20"/>
      <c r="Q790" s="19"/>
      <c r="R790" s="19"/>
      <c r="S790" s="19"/>
      <c r="T790" s="19"/>
      <c r="U790" s="19"/>
      <c r="V790" s="19"/>
      <c r="W790" s="19"/>
      <c r="X790" s="20"/>
      <c r="Y790" s="19"/>
      <c r="Z790" s="19"/>
      <c r="AA790" s="20"/>
      <c r="AB790" s="19"/>
      <c r="AC790" s="19"/>
      <c r="AD790" s="19"/>
      <c r="AE790" s="19"/>
      <c r="AF790" s="19"/>
      <c r="AG790" s="19"/>
      <c r="AH790" s="19"/>
    </row>
    <row r="791">
      <c r="A791" s="19"/>
      <c r="B791" s="19"/>
      <c r="C791" s="19"/>
      <c r="D791" s="19"/>
      <c r="E791" s="19"/>
      <c r="F791" s="20"/>
      <c r="G791" s="19"/>
      <c r="H791" s="19"/>
      <c r="I791" s="19"/>
      <c r="J791" s="19"/>
      <c r="K791" s="19"/>
      <c r="L791" s="19"/>
      <c r="M791" s="20"/>
      <c r="N791" s="19"/>
      <c r="O791" s="19"/>
      <c r="P791" s="20"/>
      <c r="Q791" s="19"/>
      <c r="R791" s="19"/>
      <c r="S791" s="19"/>
      <c r="T791" s="19"/>
      <c r="U791" s="19"/>
      <c r="V791" s="19"/>
      <c r="W791" s="19"/>
      <c r="X791" s="20"/>
      <c r="Y791" s="19"/>
      <c r="Z791" s="19"/>
      <c r="AA791" s="20"/>
      <c r="AB791" s="19"/>
      <c r="AC791" s="19"/>
      <c r="AD791" s="19"/>
      <c r="AE791" s="19"/>
      <c r="AF791" s="19"/>
      <c r="AG791" s="19"/>
      <c r="AH791" s="19"/>
    </row>
    <row r="792">
      <c r="A792" s="19"/>
      <c r="B792" s="19"/>
      <c r="C792" s="19"/>
      <c r="D792" s="19"/>
      <c r="E792" s="19"/>
      <c r="F792" s="20"/>
      <c r="G792" s="19"/>
      <c r="H792" s="19"/>
      <c r="I792" s="19"/>
      <c r="J792" s="19"/>
      <c r="K792" s="19"/>
      <c r="L792" s="19"/>
      <c r="M792" s="20"/>
      <c r="N792" s="19"/>
      <c r="O792" s="19"/>
      <c r="P792" s="20"/>
      <c r="Q792" s="19"/>
      <c r="R792" s="19"/>
      <c r="S792" s="19"/>
      <c r="T792" s="19"/>
      <c r="U792" s="19"/>
      <c r="V792" s="19"/>
      <c r="W792" s="19"/>
      <c r="X792" s="20"/>
      <c r="Y792" s="19"/>
      <c r="Z792" s="19"/>
      <c r="AA792" s="20"/>
      <c r="AB792" s="19"/>
      <c r="AC792" s="19"/>
      <c r="AD792" s="19"/>
      <c r="AE792" s="19"/>
      <c r="AF792" s="19"/>
      <c r="AG792" s="19"/>
      <c r="AH792" s="19"/>
    </row>
    <row r="793">
      <c r="A793" s="19"/>
      <c r="B793" s="19"/>
      <c r="C793" s="19"/>
      <c r="D793" s="19"/>
      <c r="E793" s="19"/>
      <c r="F793" s="20"/>
      <c r="G793" s="19"/>
      <c r="H793" s="19"/>
      <c r="I793" s="19"/>
      <c r="J793" s="19"/>
      <c r="K793" s="19"/>
      <c r="L793" s="19"/>
      <c r="M793" s="20"/>
      <c r="N793" s="19"/>
      <c r="O793" s="19"/>
      <c r="P793" s="20"/>
      <c r="Q793" s="19"/>
      <c r="R793" s="19"/>
      <c r="S793" s="19"/>
      <c r="T793" s="19"/>
      <c r="U793" s="19"/>
      <c r="V793" s="19"/>
      <c r="W793" s="19"/>
      <c r="X793" s="20"/>
      <c r="Y793" s="19"/>
      <c r="Z793" s="19"/>
      <c r="AA793" s="20"/>
      <c r="AB793" s="19"/>
      <c r="AC793" s="19"/>
      <c r="AD793" s="19"/>
      <c r="AE793" s="19"/>
      <c r="AF793" s="19"/>
      <c r="AG793" s="19"/>
      <c r="AH793" s="19"/>
    </row>
    <row r="794">
      <c r="A794" s="19"/>
      <c r="B794" s="19"/>
      <c r="C794" s="19"/>
      <c r="D794" s="19"/>
      <c r="E794" s="19"/>
      <c r="F794" s="20"/>
      <c r="G794" s="19"/>
      <c r="H794" s="19"/>
      <c r="I794" s="19"/>
      <c r="J794" s="19"/>
      <c r="K794" s="19"/>
      <c r="L794" s="19"/>
      <c r="M794" s="20"/>
      <c r="N794" s="19"/>
      <c r="O794" s="19"/>
      <c r="P794" s="20"/>
      <c r="Q794" s="19"/>
      <c r="R794" s="19"/>
      <c r="S794" s="19"/>
      <c r="T794" s="19"/>
      <c r="U794" s="19"/>
      <c r="V794" s="19"/>
      <c r="W794" s="19"/>
      <c r="X794" s="20"/>
      <c r="Y794" s="19"/>
      <c r="Z794" s="19"/>
      <c r="AA794" s="20"/>
      <c r="AB794" s="19"/>
      <c r="AC794" s="19"/>
      <c r="AD794" s="19"/>
      <c r="AE794" s="19"/>
      <c r="AF794" s="19"/>
      <c r="AG794" s="19"/>
      <c r="AH794" s="19"/>
    </row>
    <row r="795">
      <c r="A795" s="19"/>
      <c r="B795" s="19"/>
      <c r="C795" s="19"/>
      <c r="D795" s="19"/>
      <c r="E795" s="19"/>
      <c r="F795" s="20"/>
      <c r="G795" s="19"/>
      <c r="H795" s="19"/>
      <c r="I795" s="19"/>
      <c r="J795" s="19"/>
      <c r="K795" s="19"/>
      <c r="L795" s="19"/>
      <c r="M795" s="20"/>
      <c r="N795" s="19"/>
      <c r="O795" s="19"/>
      <c r="P795" s="20"/>
      <c r="Q795" s="19"/>
      <c r="R795" s="19"/>
      <c r="S795" s="19"/>
      <c r="T795" s="19"/>
      <c r="U795" s="19"/>
      <c r="V795" s="19"/>
      <c r="W795" s="19"/>
      <c r="X795" s="20"/>
      <c r="Y795" s="19"/>
      <c r="Z795" s="19"/>
      <c r="AA795" s="20"/>
      <c r="AB795" s="19"/>
      <c r="AC795" s="19"/>
      <c r="AD795" s="19"/>
      <c r="AE795" s="19"/>
      <c r="AF795" s="19"/>
      <c r="AG795" s="19"/>
      <c r="AH795" s="19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19"/>
      <c r="M796" s="20"/>
      <c r="N796" s="19"/>
      <c r="O796" s="19"/>
      <c r="P796" s="20"/>
      <c r="Q796" s="19"/>
      <c r="R796" s="19"/>
      <c r="S796" s="19"/>
      <c r="T796" s="19"/>
      <c r="U796" s="19"/>
      <c r="V796" s="19"/>
      <c r="W796" s="19"/>
      <c r="X796" s="20"/>
      <c r="Y796" s="19"/>
      <c r="Z796" s="19"/>
      <c r="AA796" s="20"/>
      <c r="AB796" s="19"/>
      <c r="AC796" s="19"/>
      <c r="AD796" s="19"/>
      <c r="AE796" s="19"/>
      <c r="AF796" s="19"/>
      <c r="AG796" s="19"/>
      <c r="AH796" s="19"/>
    </row>
    <row r="797">
      <c r="A797" s="19"/>
      <c r="B797" s="19"/>
      <c r="C797" s="19"/>
      <c r="D797" s="19"/>
      <c r="E797" s="19"/>
      <c r="F797" s="20"/>
      <c r="G797" s="19"/>
      <c r="H797" s="19"/>
      <c r="I797" s="19"/>
      <c r="J797" s="19"/>
      <c r="K797" s="19"/>
      <c r="L797" s="19"/>
      <c r="M797" s="20"/>
      <c r="N797" s="19"/>
      <c r="O797" s="19"/>
      <c r="P797" s="20"/>
      <c r="Q797" s="19"/>
      <c r="R797" s="19"/>
      <c r="S797" s="19"/>
      <c r="T797" s="19"/>
      <c r="U797" s="19"/>
      <c r="V797" s="19"/>
      <c r="W797" s="19"/>
      <c r="X797" s="20"/>
      <c r="Y797" s="19"/>
      <c r="Z797" s="19"/>
      <c r="AA797" s="20"/>
      <c r="AB797" s="19"/>
      <c r="AC797" s="19"/>
      <c r="AD797" s="19"/>
      <c r="AE797" s="19"/>
      <c r="AF797" s="19"/>
      <c r="AG797" s="19"/>
      <c r="AH797" s="19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19"/>
      <c r="M798" s="20"/>
      <c r="N798" s="19"/>
      <c r="O798" s="19"/>
      <c r="P798" s="20"/>
      <c r="Q798" s="19"/>
      <c r="R798" s="19"/>
      <c r="S798" s="19"/>
      <c r="T798" s="19"/>
      <c r="U798" s="19"/>
      <c r="V798" s="19"/>
      <c r="W798" s="19"/>
      <c r="X798" s="20"/>
      <c r="Y798" s="19"/>
      <c r="Z798" s="19"/>
      <c r="AA798" s="20"/>
      <c r="AB798" s="19"/>
      <c r="AC798" s="19"/>
      <c r="AD798" s="19"/>
      <c r="AE798" s="19"/>
      <c r="AF798" s="19"/>
      <c r="AG798" s="19"/>
      <c r="AH798" s="19"/>
    </row>
    <row r="799">
      <c r="A799" s="19"/>
      <c r="B799" s="19"/>
      <c r="C799" s="19"/>
      <c r="D799" s="19"/>
      <c r="E799" s="19"/>
      <c r="F799" s="20"/>
      <c r="G799" s="19"/>
      <c r="H799" s="19"/>
      <c r="I799" s="19"/>
      <c r="J799" s="19"/>
      <c r="K799" s="19"/>
      <c r="L799" s="19"/>
      <c r="M799" s="20"/>
      <c r="N799" s="19"/>
      <c r="O799" s="19"/>
      <c r="P799" s="20"/>
      <c r="Q799" s="19"/>
      <c r="R799" s="19"/>
      <c r="S799" s="19"/>
      <c r="T799" s="19"/>
      <c r="U799" s="19"/>
      <c r="V799" s="19"/>
      <c r="W799" s="19"/>
      <c r="X799" s="20"/>
      <c r="Y799" s="19"/>
      <c r="Z799" s="19"/>
      <c r="AA799" s="20"/>
      <c r="AB799" s="19"/>
      <c r="AC799" s="19"/>
      <c r="AD799" s="19"/>
      <c r="AE799" s="19"/>
      <c r="AF799" s="19"/>
      <c r="AG799" s="19"/>
      <c r="AH799" s="19"/>
    </row>
    <row r="800">
      <c r="A800" s="19"/>
      <c r="B800" s="19"/>
      <c r="C800" s="19"/>
      <c r="D800" s="19"/>
      <c r="E800" s="19"/>
      <c r="F800" s="20"/>
      <c r="G800" s="19"/>
      <c r="H800" s="19"/>
      <c r="I800" s="19"/>
      <c r="J800" s="19"/>
      <c r="K800" s="19"/>
      <c r="L800" s="19"/>
      <c r="M800" s="20"/>
      <c r="N800" s="19"/>
      <c r="O800" s="19"/>
      <c r="P800" s="20"/>
      <c r="Q800" s="19"/>
      <c r="R800" s="19"/>
      <c r="S800" s="19"/>
      <c r="T800" s="19"/>
      <c r="U800" s="19"/>
      <c r="V800" s="19"/>
      <c r="W800" s="19"/>
      <c r="X800" s="20"/>
      <c r="Y800" s="19"/>
      <c r="Z800" s="19"/>
      <c r="AA800" s="20"/>
      <c r="AB800" s="19"/>
      <c r="AC800" s="19"/>
      <c r="AD800" s="19"/>
      <c r="AE800" s="19"/>
      <c r="AF800" s="19"/>
      <c r="AG800" s="19"/>
      <c r="AH800" s="19"/>
    </row>
    <row r="801">
      <c r="A801" s="19"/>
      <c r="B801" s="19"/>
      <c r="C801" s="19"/>
      <c r="D801" s="19"/>
      <c r="E801" s="19"/>
      <c r="F801" s="20"/>
      <c r="G801" s="19"/>
      <c r="H801" s="19"/>
      <c r="I801" s="19"/>
      <c r="J801" s="19"/>
      <c r="K801" s="19"/>
      <c r="L801" s="19"/>
      <c r="M801" s="20"/>
      <c r="N801" s="19"/>
      <c r="O801" s="19"/>
      <c r="P801" s="20"/>
      <c r="Q801" s="19"/>
      <c r="R801" s="19"/>
      <c r="S801" s="19"/>
      <c r="T801" s="19"/>
      <c r="U801" s="19"/>
      <c r="V801" s="19"/>
      <c r="W801" s="19"/>
      <c r="X801" s="20"/>
      <c r="Y801" s="19"/>
      <c r="Z801" s="19"/>
      <c r="AA801" s="20"/>
      <c r="AB801" s="19"/>
      <c r="AC801" s="19"/>
      <c r="AD801" s="19"/>
      <c r="AE801" s="19"/>
      <c r="AF801" s="19"/>
      <c r="AG801" s="19"/>
      <c r="AH801" s="19"/>
    </row>
    <row r="802">
      <c r="A802" s="19"/>
      <c r="B802" s="19"/>
      <c r="C802" s="19"/>
      <c r="D802" s="19"/>
      <c r="E802" s="19"/>
      <c r="F802" s="20"/>
      <c r="G802" s="19"/>
      <c r="H802" s="19"/>
      <c r="I802" s="19"/>
      <c r="J802" s="19"/>
      <c r="K802" s="19"/>
      <c r="L802" s="19"/>
      <c r="M802" s="20"/>
      <c r="N802" s="19"/>
      <c r="O802" s="19"/>
      <c r="P802" s="20"/>
      <c r="Q802" s="19"/>
      <c r="R802" s="19"/>
      <c r="S802" s="19"/>
      <c r="T802" s="19"/>
      <c r="U802" s="19"/>
      <c r="V802" s="19"/>
      <c r="W802" s="19"/>
      <c r="X802" s="20"/>
      <c r="Y802" s="19"/>
      <c r="Z802" s="19"/>
      <c r="AA802" s="20"/>
      <c r="AB802" s="19"/>
      <c r="AC802" s="19"/>
      <c r="AD802" s="19"/>
      <c r="AE802" s="19"/>
      <c r="AF802" s="19"/>
      <c r="AG802" s="19"/>
      <c r="AH802" s="19"/>
    </row>
    <row r="803">
      <c r="A803" s="19"/>
      <c r="B803" s="19"/>
      <c r="C803" s="19"/>
      <c r="D803" s="19"/>
      <c r="E803" s="19"/>
      <c r="F803" s="20"/>
      <c r="G803" s="19"/>
      <c r="H803" s="19"/>
      <c r="I803" s="19"/>
      <c r="J803" s="19"/>
      <c r="K803" s="19"/>
      <c r="L803" s="19"/>
      <c r="M803" s="20"/>
      <c r="N803" s="19"/>
      <c r="O803" s="19"/>
      <c r="P803" s="20"/>
      <c r="Q803" s="19"/>
      <c r="R803" s="19"/>
      <c r="S803" s="19"/>
      <c r="T803" s="19"/>
      <c r="U803" s="19"/>
      <c r="V803" s="19"/>
      <c r="W803" s="19"/>
      <c r="X803" s="20"/>
      <c r="Y803" s="19"/>
      <c r="Z803" s="19"/>
      <c r="AA803" s="20"/>
      <c r="AB803" s="19"/>
      <c r="AC803" s="19"/>
      <c r="AD803" s="19"/>
      <c r="AE803" s="19"/>
      <c r="AF803" s="19"/>
      <c r="AG803" s="19"/>
      <c r="AH803" s="19"/>
    </row>
    <row r="804">
      <c r="A804" s="19"/>
      <c r="B804" s="19"/>
      <c r="C804" s="19"/>
      <c r="D804" s="19"/>
      <c r="E804" s="19"/>
      <c r="F804" s="20"/>
      <c r="G804" s="19"/>
      <c r="H804" s="19"/>
      <c r="I804" s="19"/>
      <c r="J804" s="19"/>
      <c r="K804" s="19"/>
      <c r="L804" s="19"/>
      <c r="M804" s="20"/>
      <c r="N804" s="19"/>
      <c r="O804" s="19"/>
      <c r="P804" s="20"/>
      <c r="Q804" s="19"/>
      <c r="R804" s="19"/>
      <c r="S804" s="19"/>
      <c r="T804" s="19"/>
      <c r="U804" s="19"/>
      <c r="V804" s="19"/>
      <c r="W804" s="19"/>
      <c r="X804" s="20"/>
      <c r="Y804" s="19"/>
      <c r="Z804" s="19"/>
      <c r="AA804" s="20"/>
      <c r="AB804" s="19"/>
      <c r="AC804" s="19"/>
      <c r="AD804" s="19"/>
      <c r="AE804" s="19"/>
      <c r="AF804" s="19"/>
      <c r="AG804" s="19"/>
      <c r="AH804" s="19"/>
    </row>
    <row r="805">
      <c r="A805" s="19"/>
      <c r="B805" s="19"/>
      <c r="C805" s="19"/>
      <c r="D805" s="19"/>
      <c r="E805" s="19"/>
      <c r="F805" s="20"/>
      <c r="G805" s="19"/>
      <c r="H805" s="19"/>
      <c r="I805" s="19"/>
      <c r="J805" s="19"/>
      <c r="K805" s="19"/>
      <c r="L805" s="19"/>
      <c r="M805" s="20"/>
      <c r="N805" s="19"/>
      <c r="O805" s="19"/>
      <c r="P805" s="20"/>
      <c r="Q805" s="19"/>
      <c r="R805" s="19"/>
      <c r="S805" s="19"/>
      <c r="T805" s="19"/>
      <c r="U805" s="19"/>
      <c r="V805" s="19"/>
      <c r="W805" s="19"/>
      <c r="X805" s="20"/>
      <c r="Y805" s="19"/>
      <c r="Z805" s="19"/>
      <c r="AA805" s="20"/>
      <c r="AB805" s="19"/>
      <c r="AC805" s="19"/>
      <c r="AD805" s="19"/>
      <c r="AE805" s="19"/>
      <c r="AF805" s="19"/>
      <c r="AG805" s="19"/>
      <c r="AH805" s="19"/>
    </row>
    <row r="806">
      <c r="A806" s="19"/>
      <c r="B806" s="19"/>
      <c r="C806" s="19"/>
      <c r="D806" s="19"/>
      <c r="E806" s="19"/>
      <c r="F806" s="20"/>
      <c r="G806" s="19"/>
      <c r="H806" s="19"/>
      <c r="I806" s="19"/>
      <c r="J806" s="19"/>
      <c r="K806" s="19"/>
      <c r="L806" s="19"/>
      <c r="M806" s="20"/>
      <c r="N806" s="19"/>
      <c r="O806" s="19"/>
      <c r="P806" s="20"/>
      <c r="Q806" s="19"/>
      <c r="R806" s="19"/>
      <c r="S806" s="19"/>
      <c r="T806" s="19"/>
      <c r="U806" s="19"/>
      <c r="V806" s="19"/>
      <c r="W806" s="19"/>
      <c r="X806" s="20"/>
      <c r="Y806" s="19"/>
      <c r="Z806" s="19"/>
      <c r="AA806" s="20"/>
      <c r="AB806" s="19"/>
      <c r="AC806" s="19"/>
      <c r="AD806" s="19"/>
      <c r="AE806" s="19"/>
      <c r="AF806" s="19"/>
      <c r="AG806" s="19"/>
      <c r="AH806" s="19"/>
    </row>
    <row r="807">
      <c r="A807" s="19"/>
      <c r="B807" s="19"/>
      <c r="C807" s="19"/>
      <c r="D807" s="19"/>
      <c r="E807" s="19"/>
      <c r="F807" s="20"/>
      <c r="G807" s="19"/>
      <c r="H807" s="19"/>
      <c r="I807" s="19"/>
      <c r="J807" s="19"/>
      <c r="K807" s="19"/>
      <c r="L807" s="19"/>
      <c r="M807" s="20"/>
      <c r="N807" s="19"/>
      <c r="O807" s="19"/>
      <c r="P807" s="20"/>
      <c r="Q807" s="19"/>
      <c r="R807" s="19"/>
      <c r="S807" s="19"/>
      <c r="T807" s="19"/>
      <c r="U807" s="19"/>
      <c r="V807" s="19"/>
      <c r="W807" s="19"/>
      <c r="X807" s="20"/>
      <c r="Y807" s="19"/>
      <c r="Z807" s="19"/>
      <c r="AA807" s="20"/>
      <c r="AB807" s="19"/>
      <c r="AC807" s="19"/>
      <c r="AD807" s="19"/>
      <c r="AE807" s="19"/>
      <c r="AF807" s="19"/>
      <c r="AG807" s="19"/>
      <c r="AH807" s="19"/>
    </row>
    <row r="808">
      <c r="A808" s="19"/>
      <c r="B808" s="19"/>
      <c r="C808" s="19"/>
      <c r="D808" s="19"/>
      <c r="E808" s="19"/>
      <c r="F808" s="20"/>
      <c r="G808" s="19"/>
      <c r="H808" s="19"/>
      <c r="I808" s="19"/>
      <c r="J808" s="19"/>
      <c r="K808" s="19"/>
      <c r="L808" s="19"/>
      <c r="M808" s="20"/>
      <c r="N808" s="19"/>
      <c r="O808" s="19"/>
      <c r="P808" s="20"/>
      <c r="Q808" s="19"/>
      <c r="R808" s="19"/>
      <c r="S808" s="19"/>
      <c r="T808" s="19"/>
      <c r="U808" s="19"/>
      <c r="V808" s="19"/>
      <c r="W808" s="19"/>
      <c r="X808" s="20"/>
      <c r="Y808" s="19"/>
      <c r="Z808" s="19"/>
      <c r="AA808" s="20"/>
      <c r="AB808" s="19"/>
      <c r="AC808" s="19"/>
      <c r="AD808" s="19"/>
      <c r="AE808" s="19"/>
      <c r="AF808" s="19"/>
      <c r="AG808" s="19"/>
      <c r="AH808" s="19"/>
    </row>
    <row r="809">
      <c r="A809" s="19"/>
      <c r="B809" s="19"/>
      <c r="C809" s="19"/>
      <c r="D809" s="19"/>
      <c r="E809" s="19"/>
      <c r="F809" s="20"/>
      <c r="G809" s="19"/>
      <c r="H809" s="19"/>
      <c r="I809" s="19"/>
      <c r="J809" s="19"/>
      <c r="K809" s="19"/>
      <c r="L809" s="19"/>
      <c r="M809" s="20"/>
      <c r="N809" s="19"/>
      <c r="O809" s="19"/>
      <c r="P809" s="20"/>
      <c r="Q809" s="19"/>
      <c r="R809" s="19"/>
      <c r="S809" s="19"/>
      <c r="T809" s="19"/>
      <c r="U809" s="19"/>
      <c r="V809" s="19"/>
      <c r="W809" s="19"/>
      <c r="X809" s="20"/>
      <c r="Y809" s="19"/>
      <c r="Z809" s="19"/>
      <c r="AA809" s="20"/>
      <c r="AB809" s="19"/>
      <c r="AC809" s="19"/>
      <c r="AD809" s="19"/>
      <c r="AE809" s="19"/>
      <c r="AF809" s="19"/>
      <c r="AG809" s="19"/>
      <c r="AH809" s="19"/>
    </row>
    <row r="810">
      <c r="A810" s="19"/>
      <c r="B810" s="19"/>
      <c r="C810" s="19"/>
      <c r="D810" s="19"/>
      <c r="E810" s="19"/>
      <c r="F810" s="20"/>
      <c r="G810" s="19"/>
      <c r="H810" s="19"/>
      <c r="I810" s="19"/>
      <c r="J810" s="19"/>
      <c r="K810" s="19"/>
      <c r="L810" s="19"/>
      <c r="M810" s="20"/>
      <c r="N810" s="19"/>
      <c r="O810" s="19"/>
      <c r="P810" s="20"/>
      <c r="Q810" s="19"/>
      <c r="R810" s="19"/>
      <c r="S810" s="19"/>
      <c r="T810" s="19"/>
      <c r="U810" s="19"/>
      <c r="V810" s="19"/>
      <c r="W810" s="19"/>
      <c r="X810" s="20"/>
      <c r="Y810" s="19"/>
      <c r="Z810" s="19"/>
      <c r="AA810" s="20"/>
      <c r="AB810" s="19"/>
      <c r="AC810" s="19"/>
      <c r="AD810" s="19"/>
      <c r="AE810" s="19"/>
      <c r="AF810" s="19"/>
      <c r="AG810" s="19"/>
      <c r="AH810" s="19"/>
    </row>
    <row r="811">
      <c r="A811" s="19"/>
      <c r="B811" s="19"/>
      <c r="C811" s="19"/>
      <c r="D811" s="19"/>
      <c r="E811" s="19"/>
      <c r="F811" s="20"/>
      <c r="G811" s="19"/>
      <c r="H811" s="19"/>
      <c r="I811" s="19"/>
      <c r="J811" s="19"/>
      <c r="K811" s="19"/>
      <c r="L811" s="19"/>
      <c r="M811" s="20"/>
      <c r="N811" s="19"/>
      <c r="O811" s="19"/>
      <c r="P811" s="20"/>
      <c r="Q811" s="19"/>
      <c r="R811" s="19"/>
      <c r="S811" s="19"/>
      <c r="T811" s="19"/>
      <c r="U811" s="19"/>
      <c r="V811" s="19"/>
      <c r="W811" s="19"/>
      <c r="X811" s="20"/>
      <c r="Y811" s="19"/>
      <c r="Z811" s="19"/>
      <c r="AA811" s="20"/>
      <c r="AB811" s="19"/>
      <c r="AC811" s="19"/>
      <c r="AD811" s="19"/>
      <c r="AE811" s="19"/>
      <c r="AF811" s="19"/>
      <c r="AG811" s="19"/>
      <c r="AH811" s="19"/>
    </row>
    <row r="812">
      <c r="A812" s="19"/>
      <c r="B812" s="19"/>
      <c r="C812" s="19"/>
      <c r="D812" s="19"/>
      <c r="E812" s="19"/>
      <c r="F812" s="20"/>
      <c r="G812" s="19"/>
      <c r="H812" s="19"/>
      <c r="I812" s="19"/>
      <c r="J812" s="19"/>
      <c r="K812" s="19"/>
      <c r="L812" s="19"/>
      <c r="M812" s="20"/>
      <c r="N812" s="19"/>
      <c r="O812" s="19"/>
      <c r="P812" s="20"/>
      <c r="Q812" s="19"/>
      <c r="R812" s="19"/>
      <c r="S812" s="19"/>
      <c r="T812" s="19"/>
      <c r="U812" s="19"/>
      <c r="V812" s="19"/>
      <c r="W812" s="19"/>
      <c r="X812" s="20"/>
      <c r="Y812" s="19"/>
      <c r="Z812" s="19"/>
      <c r="AA812" s="20"/>
      <c r="AB812" s="19"/>
      <c r="AC812" s="19"/>
      <c r="AD812" s="19"/>
      <c r="AE812" s="19"/>
      <c r="AF812" s="19"/>
      <c r="AG812" s="19"/>
      <c r="AH812" s="19"/>
    </row>
    <row r="813">
      <c r="A813" s="19"/>
      <c r="B813" s="19"/>
      <c r="C813" s="19"/>
      <c r="D813" s="19"/>
      <c r="E813" s="19"/>
      <c r="F813" s="20"/>
      <c r="G813" s="19"/>
      <c r="H813" s="19"/>
      <c r="I813" s="19"/>
      <c r="J813" s="19"/>
      <c r="K813" s="19"/>
      <c r="L813" s="19"/>
      <c r="M813" s="20"/>
      <c r="N813" s="19"/>
      <c r="O813" s="19"/>
      <c r="P813" s="20"/>
      <c r="Q813" s="19"/>
      <c r="R813" s="19"/>
      <c r="S813" s="19"/>
      <c r="T813" s="19"/>
      <c r="U813" s="19"/>
      <c r="V813" s="19"/>
      <c r="W813" s="19"/>
      <c r="X813" s="20"/>
      <c r="Y813" s="19"/>
      <c r="Z813" s="19"/>
      <c r="AA813" s="20"/>
      <c r="AB813" s="19"/>
      <c r="AC813" s="19"/>
      <c r="AD813" s="19"/>
      <c r="AE813" s="19"/>
      <c r="AF813" s="19"/>
      <c r="AG813" s="19"/>
      <c r="AH813" s="19"/>
    </row>
    <row r="814">
      <c r="A814" s="19"/>
      <c r="B814" s="19"/>
      <c r="C814" s="19"/>
      <c r="D814" s="19"/>
      <c r="E814" s="19"/>
      <c r="F814" s="20"/>
      <c r="G814" s="19"/>
      <c r="H814" s="19"/>
      <c r="I814" s="19"/>
      <c r="J814" s="19"/>
      <c r="K814" s="19"/>
      <c r="L814" s="19"/>
      <c r="M814" s="20"/>
      <c r="N814" s="19"/>
      <c r="O814" s="19"/>
      <c r="P814" s="20"/>
      <c r="Q814" s="19"/>
      <c r="R814" s="19"/>
      <c r="S814" s="19"/>
      <c r="T814" s="19"/>
      <c r="U814" s="19"/>
      <c r="V814" s="19"/>
      <c r="W814" s="19"/>
      <c r="X814" s="20"/>
      <c r="Y814" s="19"/>
      <c r="Z814" s="19"/>
      <c r="AA814" s="20"/>
      <c r="AB814" s="19"/>
      <c r="AC814" s="19"/>
      <c r="AD814" s="19"/>
      <c r="AE814" s="19"/>
      <c r="AF814" s="19"/>
      <c r="AG814" s="19"/>
      <c r="AH814" s="19"/>
    </row>
    <row r="815">
      <c r="A815" s="19"/>
      <c r="B815" s="19"/>
      <c r="C815" s="19"/>
      <c r="D815" s="19"/>
      <c r="E815" s="19"/>
      <c r="F815" s="20"/>
      <c r="G815" s="19"/>
      <c r="H815" s="19"/>
      <c r="I815" s="19"/>
      <c r="J815" s="19"/>
      <c r="K815" s="19"/>
      <c r="L815" s="19"/>
      <c r="M815" s="20"/>
      <c r="N815" s="19"/>
      <c r="O815" s="19"/>
      <c r="P815" s="20"/>
      <c r="Q815" s="19"/>
      <c r="R815" s="19"/>
      <c r="S815" s="19"/>
      <c r="T815" s="19"/>
      <c r="U815" s="19"/>
      <c r="V815" s="19"/>
      <c r="W815" s="19"/>
      <c r="X815" s="20"/>
      <c r="Y815" s="19"/>
      <c r="Z815" s="19"/>
      <c r="AA815" s="20"/>
      <c r="AB815" s="19"/>
      <c r="AC815" s="19"/>
      <c r="AD815" s="19"/>
      <c r="AE815" s="19"/>
      <c r="AF815" s="19"/>
      <c r="AG815" s="19"/>
      <c r="AH815" s="19"/>
    </row>
    <row r="816">
      <c r="A816" s="19"/>
      <c r="B816" s="19"/>
      <c r="C816" s="19"/>
      <c r="D816" s="19"/>
      <c r="E816" s="19"/>
      <c r="F816" s="20"/>
      <c r="G816" s="19"/>
      <c r="H816" s="19"/>
      <c r="I816" s="19"/>
      <c r="J816" s="19"/>
      <c r="K816" s="19"/>
      <c r="L816" s="19"/>
      <c r="M816" s="20"/>
      <c r="N816" s="19"/>
      <c r="O816" s="19"/>
      <c r="P816" s="20"/>
      <c r="Q816" s="19"/>
      <c r="R816" s="19"/>
      <c r="S816" s="19"/>
      <c r="T816" s="19"/>
      <c r="U816" s="19"/>
      <c r="V816" s="19"/>
      <c r="W816" s="19"/>
      <c r="X816" s="20"/>
      <c r="Y816" s="19"/>
      <c r="Z816" s="19"/>
      <c r="AA816" s="20"/>
      <c r="AB816" s="19"/>
      <c r="AC816" s="19"/>
      <c r="AD816" s="19"/>
      <c r="AE816" s="19"/>
      <c r="AF816" s="19"/>
      <c r="AG816" s="19"/>
      <c r="AH816" s="19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19"/>
      <c r="M817" s="20"/>
      <c r="N817" s="19"/>
      <c r="O817" s="19"/>
      <c r="P817" s="20"/>
      <c r="Q817" s="19"/>
      <c r="R817" s="19"/>
      <c r="S817" s="19"/>
      <c r="T817" s="19"/>
      <c r="U817" s="19"/>
      <c r="V817" s="19"/>
      <c r="W817" s="19"/>
      <c r="X817" s="20"/>
      <c r="Y817" s="19"/>
      <c r="Z817" s="19"/>
      <c r="AA817" s="20"/>
      <c r="AB817" s="19"/>
      <c r="AC817" s="19"/>
      <c r="AD817" s="19"/>
      <c r="AE817" s="19"/>
      <c r="AF817" s="19"/>
      <c r="AG817" s="19"/>
      <c r="AH817" s="19"/>
    </row>
    <row r="818">
      <c r="A818" s="19"/>
      <c r="B818" s="19"/>
      <c r="C818" s="19"/>
      <c r="D818" s="19"/>
      <c r="E818" s="19"/>
      <c r="F818" s="20"/>
      <c r="G818" s="19"/>
      <c r="H818" s="19"/>
      <c r="I818" s="19"/>
      <c r="J818" s="19"/>
      <c r="K818" s="19"/>
      <c r="L818" s="19"/>
      <c r="M818" s="20"/>
      <c r="N818" s="19"/>
      <c r="O818" s="19"/>
      <c r="P818" s="20"/>
      <c r="Q818" s="19"/>
      <c r="R818" s="19"/>
      <c r="S818" s="19"/>
      <c r="T818" s="19"/>
      <c r="U818" s="19"/>
      <c r="V818" s="19"/>
      <c r="W818" s="19"/>
      <c r="X818" s="20"/>
      <c r="Y818" s="19"/>
      <c r="Z818" s="19"/>
      <c r="AA818" s="20"/>
      <c r="AB818" s="19"/>
      <c r="AC818" s="19"/>
      <c r="AD818" s="19"/>
      <c r="AE818" s="19"/>
      <c r="AF818" s="19"/>
      <c r="AG818" s="19"/>
      <c r="AH818" s="19"/>
    </row>
    <row r="819">
      <c r="A819" s="19"/>
      <c r="B819" s="19"/>
      <c r="C819" s="19"/>
      <c r="D819" s="19"/>
      <c r="E819" s="19"/>
      <c r="F819" s="20"/>
      <c r="G819" s="19"/>
      <c r="H819" s="19"/>
      <c r="I819" s="19"/>
      <c r="J819" s="19"/>
      <c r="K819" s="19"/>
      <c r="L819" s="19"/>
      <c r="M819" s="20"/>
      <c r="N819" s="19"/>
      <c r="O819" s="19"/>
      <c r="P819" s="20"/>
      <c r="Q819" s="19"/>
      <c r="R819" s="19"/>
      <c r="S819" s="19"/>
      <c r="T819" s="19"/>
      <c r="U819" s="19"/>
      <c r="V819" s="19"/>
      <c r="W819" s="19"/>
      <c r="X819" s="20"/>
      <c r="Y819" s="19"/>
      <c r="Z819" s="19"/>
      <c r="AA819" s="20"/>
      <c r="AB819" s="19"/>
      <c r="AC819" s="19"/>
      <c r="AD819" s="19"/>
      <c r="AE819" s="19"/>
      <c r="AF819" s="19"/>
      <c r="AG819" s="19"/>
      <c r="AH819" s="19"/>
    </row>
    <row r="820">
      <c r="A820" s="19"/>
      <c r="B820" s="19"/>
      <c r="C820" s="19"/>
      <c r="D820" s="19"/>
      <c r="E820" s="19"/>
      <c r="F820" s="20"/>
      <c r="G820" s="19"/>
      <c r="H820" s="19"/>
      <c r="I820" s="19"/>
      <c r="J820" s="19"/>
      <c r="K820" s="19"/>
      <c r="L820" s="19"/>
      <c r="M820" s="20"/>
      <c r="N820" s="19"/>
      <c r="O820" s="19"/>
      <c r="P820" s="20"/>
      <c r="Q820" s="19"/>
      <c r="R820" s="19"/>
      <c r="S820" s="19"/>
      <c r="T820" s="19"/>
      <c r="U820" s="19"/>
      <c r="V820" s="19"/>
      <c r="W820" s="19"/>
      <c r="X820" s="20"/>
      <c r="Y820" s="19"/>
      <c r="Z820" s="19"/>
      <c r="AA820" s="20"/>
      <c r="AB820" s="19"/>
      <c r="AC820" s="19"/>
      <c r="AD820" s="19"/>
      <c r="AE820" s="19"/>
      <c r="AF820" s="19"/>
      <c r="AG820" s="19"/>
      <c r="AH820" s="19"/>
    </row>
    <row r="821">
      <c r="A821" s="19"/>
      <c r="B821" s="19"/>
      <c r="C821" s="19"/>
      <c r="D821" s="19"/>
      <c r="E821" s="19"/>
      <c r="F821" s="20"/>
      <c r="G821" s="19"/>
      <c r="H821" s="19"/>
      <c r="I821" s="19"/>
      <c r="J821" s="19"/>
      <c r="K821" s="19"/>
      <c r="L821" s="19"/>
      <c r="M821" s="20"/>
      <c r="N821" s="19"/>
      <c r="O821" s="19"/>
      <c r="P821" s="20"/>
      <c r="Q821" s="19"/>
      <c r="R821" s="19"/>
      <c r="S821" s="19"/>
      <c r="T821" s="19"/>
      <c r="U821" s="19"/>
      <c r="V821" s="19"/>
      <c r="W821" s="19"/>
      <c r="X821" s="20"/>
      <c r="Y821" s="19"/>
      <c r="Z821" s="19"/>
      <c r="AA821" s="20"/>
      <c r="AB821" s="19"/>
      <c r="AC821" s="19"/>
      <c r="AD821" s="19"/>
      <c r="AE821" s="19"/>
      <c r="AF821" s="19"/>
      <c r="AG821" s="19"/>
      <c r="AH821" s="19"/>
    </row>
    <row r="822">
      <c r="A822" s="19"/>
      <c r="B822" s="19"/>
      <c r="C822" s="19"/>
      <c r="D822" s="19"/>
      <c r="E822" s="19"/>
      <c r="F822" s="20"/>
      <c r="G822" s="19"/>
      <c r="H822" s="19"/>
      <c r="I822" s="19"/>
      <c r="J822" s="19"/>
      <c r="K822" s="19"/>
      <c r="L822" s="19"/>
      <c r="M822" s="20"/>
      <c r="N822" s="19"/>
      <c r="O822" s="19"/>
      <c r="P822" s="20"/>
      <c r="Q822" s="19"/>
      <c r="R822" s="19"/>
      <c r="S822" s="19"/>
      <c r="T822" s="19"/>
      <c r="U822" s="19"/>
      <c r="V822" s="19"/>
      <c r="W822" s="19"/>
      <c r="X822" s="20"/>
      <c r="Y822" s="19"/>
      <c r="Z822" s="19"/>
      <c r="AA822" s="20"/>
      <c r="AB822" s="19"/>
      <c r="AC822" s="19"/>
      <c r="AD822" s="19"/>
      <c r="AE822" s="19"/>
      <c r="AF822" s="19"/>
      <c r="AG822" s="19"/>
      <c r="AH822" s="19"/>
    </row>
    <row r="823">
      <c r="A823" s="19"/>
      <c r="B823" s="19"/>
      <c r="C823" s="19"/>
      <c r="D823" s="19"/>
      <c r="E823" s="19"/>
      <c r="F823" s="20"/>
      <c r="G823" s="19"/>
      <c r="H823" s="19"/>
      <c r="I823" s="19"/>
      <c r="J823" s="19"/>
      <c r="K823" s="19"/>
      <c r="L823" s="19"/>
      <c r="M823" s="20"/>
      <c r="N823" s="19"/>
      <c r="O823" s="19"/>
      <c r="P823" s="20"/>
      <c r="Q823" s="19"/>
      <c r="R823" s="19"/>
      <c r="S823" s="19"/>
      <c r="T823" s="19"/>
      <c r="U823" s="19"/>
      <c r="V823" s="19"/>
      <c r="W823" s="19"/>
      <c r="X823" s="20"/>
      <c r="Y823" s="19"/>
      <c r="Z823" s="19"/>
      <c r="AA823" s="20"/>
      <c r="AB823" s="19"/>
      <c r="AC823" s="19"/>
      <c r="AD823" s="19"/>
      <c r="AE823" s="19"/>
      <c r="AF823" s="19"/>
      <c r="AG823" s="19"/>
      <c r="AH823" s="19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19"/>
      <c r="M824" s="20"/>
      <c r="N824" s="19"/>
      <c r="O824" s="19"/>
      <c r="P824" s="20"/>
      <c r="Q824" s="19"/>
      <c r="R824" s="19"/>
      <c r="S824" s="19"/>
      <c r="T824" s="19"/>
      <c r="U824" s="19"/>
      <c r="V824" s="19"/>
      <c r="W824" s="19"/>
      <c r="X824" s="20"/>
      <c r="Y824" s="19"/>
      <c r="Z824" s="19"/>
      <c r="AA824" s="20"/>
      <c r="AB824" s="19"/>
      <c r="AC824" s="19"/>
      <c r="AD824" s="19"/>
      <c r="AE824" s="19"/>
      <c r="AF824" s="19"/>
      <c r="AG824" s="19"/>
      <c r="AH824" s="19"/>
    </row>
    <row r="825">
      <c r="A825" s="19"/>
      <c r="B825" s="19"/>
      <c r="C825" s="19"/>
      <c r="D825" s="19"/>
      <c r="E825" s="19"/>
      <c r="F825" s="20"/>
      <c r="G825" s="19"/>
      <c r="H825" s="19"/>
      <c r="I825" s="19"/>
      <c r="J825" s="19"/>
      <c r="K825" s="19"/>
      <c r="L825" s="19"/>
      <c r="M825" s="20"/>
      <c r="N825" s="19"/>
      <c r="O825" s="19"/>
      <c r="P825" s="20"/>
      <c r="Q825" s="19"/>
      <c r="R825" s="19"/>
      <c r="S825" s="19"/>
      <c r="T825" s="19"/>
      <c r="U825" s="19"/>
      <c r="V825" s="19"/>
      <c r="W825" s="19"/>
      <c r="X825" s="20"/>
      <c r="Y825" s="19"/>
      <c r="Z825" s="19"/>
      <c r="AA825" s="20"/>
      <c r="AB825" s="19"/>
      <c r="AC825" s="19"/>
      <c r="AD825" s="19"/>
      <c r="AE825" s="19"/>
      <c r="AF825" s="19"/>
      <c r="AG825" s="19"/>
      <c r="AH825" s="19"/>
    </row>
    <row r="826">
      <c r="A826" s="19"/>
      <c r="B826" s="19"/>
      <c r="C826" s="19"/>
      <c r="D826" s="19"/>
      <c r="E826" s="19"/>
      <c r="F826" s="20"/>
      <c r="G826" s="19"/>
      <c r="H826" s="19"/>
      <c r="I826" s="19"/>
      <c r="J826" s="19"/>
      <c r="K826" s="19"/>
      <c r="L826" s="19"/>
      <c r="M826" s="20"/>
      <c r="N826" s="19"/>
      <c r="O826" s="19"/>
      <c r="P826" s="20"/>
      <c r="Q826" s="19"/>
      <c r="R826" s="19"/>
      <c r="S826" s="19"/>
      <c r="T826" s="19"/>
      <c r="U826" s="19"/>
      <c r="V826" s="19"/>
      <c r="W826" s="19"/>
      <c r="X826" s="20"/>
      <c r="Y826" s="19"/>
      <c r="Z826" s="19"/>
      <c r="AA826" s="20"/>
      <c r="AB826" s="19"/>
      <c r="AC826" s="19"/>
      <c r="AD826" s="19"/>
      <c r="AE826" s="19"/>
      <c r="AF826" s="19"/>
      <c r="AG826" s="19"/>
      <c r="AH826" s="19"/>
    </row>
    <row r="827">
      <c r="A827" s="19"/>
      <c r="B827" s="19"/>
      <c r="C827" s="19"/>
      <c r="D827" s="19"/>
      <c r="E827" s="19"/>
      <c r="F827" s="20"/>
      <c r="G827" s="19"/>
      <c r="H827" s="19"/>
      <c r="I827" s="19"/>
      <c r="J827" s="19"/>
      <c r="K827" s="19"/>
      <c r="L827" s="19"/>
      <c r="M827" s="20"/>
      <c r="N827" s="19"/>
      <c r="O827" s="19"/>
      <c r="P827" s="20"/>
      <c r="Q827" s="19"/>
      <c r="R827" s="19"/>
      <c r="S827" s="19"/>
      <c r="T827" s="19"/>
      <c r="U827" s="19"/>
      <c r="V827" s="19"/>
      <c r="W827" s="19"/>
      <c r="X827" s="20"/>
      <c r="Y827" s="19"/>
      <c r="Z827" s="19"/>
      <c r="AA827" s="20"/>
      <c r="AB827" s="19"/>
      <c r="AC827" s="19"/>
      <c r="AD827" s="19"/>
      <c r="AE827" s="19"/>
      <c r="AF827" s="19"/>
      <c r="AG827" s="19"/>
      <c r="AH827" s="19"/>
    </row>
    <row r="828">
      <c r="A828" s="19"/>
      <c r="B828" s="19"/>
      <c r="C828" s="19"/>
      <c r="D828" s="19"/>
      <c r="E828" s="19"/>
      <c r="F828" s="20"/>
      <c r="G828" s="19"/>
      <c r="H828" s="19"/>
      <c r="I828" s="19"/>
      <c r="J828" s="19"/>
      <c r="K828" s="19"/>
      <c r="L828" s="19"/>
      <c r="M828" s="20"/>
      <c r="N828" s="19"/>
      <c r="O828" s="19"/>
      <c r="P828" s="20"/>
      <c r="Q828" s="19"/>
      <c r="R828" s="19"/>
      <c r="S828" s="19"/>
      <c r="T828" s="19"/>
      <c r="U828" s="19"/>
      <c r="V828" s="19"/>
      <c r="W828" s="19"/>
      <c r="X828" s="20"/>
      <c r="Y828" s="19"/>
      <c r="Z828" s="19"/>
      <c r="AA828" s="20"/>
      <c r="AB828" s="19"/>
      <c r="AC828" s="19"/>
      <c r="AD828" s="19"/>
      <c r="AE828" s="19"/>
      <c r="AF828" s="19"/>
      <c r="AG828" s="19"/>
      <c r="AH828" s="19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19"/>
      <c r="M829" s="20"/>
      <c r="N829" s="19"/>
      <c r="O829" s="19"/>
      <c r="P829" s="20"/>
      <c r="Q829" s="19"/>
      <c r="R829" s="19"/>
      <c r="S829" s="19"/>
      <c r="T829" s="19"/>
      <c r="U829" s="19"/>
      <c r="V829" s="19"/>
      <c r="W829" s="19"/>
      <c r="X829" s="20"/>
      <c r="Y829" s="19"/>
      <c r="Z829" s="19"/>
      <c r="AA829" s="20"/>
      <c r="AB829" s="19"/>
      <c r="AC829" s="19"/>
      <c r="AD829" s="19"/>
      <c r="AE829" s="19"/>
      <c r="AF829" s="19"/>
      <c r="AG829" s="19"/>
      <c r="AH829" s="19"/>
    </row>
    <row r="830">
      <c r="A830" s="19"/>
      <c r="B830" s="19"/>
      <c r="C830" s="19"/>
      <c r="D830" s="19"/>
      <c r="E830" s="19"/>
      <c r="F830" s="20"/>
      <c r="G830" s="19"/>
      <c r="H830" s="19"/>
      <c r="I830" s="19"/>
      <c r="J830" s="19"/>
      <c r="K830" s="19"/>
      <c r="L830" s="19"/>
      <c r="M830" s="20"/>
      <c r="N830" s="19"/>
      <c r="O830" s="19"/>
      <c r="P830" s="20"/>
      <c r="Q830" s="19"/>
      <c r="R830" s="19"/>
      <c r="S830" s="19"/>
      <c r="T830" s="19"/>
      <c r="U830" s="19"/>
      <c r="V830" s="19"/>
      <c r="W830" s="19"/>
      <c r="X830" s="20"/>
      <c r="Y830" s="19"/>
      <c r="Z830" s="19"/>
      <c r="AA830" s="20"/>
      <c r="AB830" s="19"/>
      <c r="AC830" s="19"/>
      <c r="AD830" s="19"/>
      <c r="AE830" s="19"/>
      <c r="AF830" s="19"/>
      <c r="AG830" s="19"/>
      <c r="AH830" s="19"/>
    </row>
    <row r="831">
      <c r="A831" s="19"/>
      <c r="B831" s="19"/>
      <c r="C831" s="19"/>
      <c r="D831" s="19"/>
      <c r="E831" s="19"/>
      <c r="F831" s="20"/>
      <c r="G831" s="19"/>
      <c r="H831" s="19"/>
      <c r="I831" s="19"/>
      <c r="J831" s="19"/>
      <c r="K831" s="19"/>
      <c r="L831" s="19"/>
      <c r="M831" s="20"/>
      <c r="N831" s="19"/>
      <c r="O831" s="19"/>
      <c r="P831" s="20"/>
      <c r="Q831" s="19"/>
      <c r="R831" s="19"/>
      <c r="S831" s="19"/>
      <c r="T831" s="19"/>
      <c r="U831" s="19"/>
      <c r="V831" s="19"/>
      <c r="W831" s="19"/>
      <c r="X831" s="20"/>
      <c r="Y831" s="19"/>
      <c r="Z831" s="19"/>
      <c r="AA831" s="20"/>
      <c r="AB831" s="19"/>
      <c r="AC831" s="19"/>
      <c r="AD831" s="19"/>
      <c r="AE831" s="19"/>
      <c r="AF831" s="19"/>
      <c r="AG831" s="19"/>
      <c r="AH831" s="19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19"/>
      <c r="M832" s="20"/>
      <c r="N832" s="19"/>
      <c r="O832" s="19"/>
      <c r="P832" s="20"/>
      <c r="Q832" s="19"/>
      <c r="R832" s="19"/>
      <c r="S832" s="19"/>
      <c r="T832" s="19"/>
      <c r="U832" s="19"/>
      <c r="V832" s="19"/>
      <c r="W832" s="19"/>
      <c r="X832" s="20"/>
      <c r="Y832" s="19"/>
      <c r="Z832" s="19"/>
      <c r="AA832" s="20"/>
      <c r="AB832" s="19"/>
      <c r="AC832" s="19"/>
      <c r="AD832" s="19"/>
      <c r="AE832" s="19"/>
      <c r="AF832" s="19"/>
      <c r="AG832" s="19"/>
      <c r="AH832" s="19"/>
    </row>
    <row r="833">
      <c r="A833" s="19"/>
      <c r="B833" s="19"/>
      <c r="C833" s="19"/>
      <c r="D833" s="19"/>
      <c r="E833" s="19"/>
      <c r="F833" s="20"/>
      <c r="G833" s="19"/>
      <c r="H833" s="19"/>
      <c r="I833" s="19"/>
      <c r="J833" s="19"/>
      <c r="K833" s="19"/>
      <c r="L833" s="19"/>
      <c r="M833" s="20"/>
      <c r="N833" s="19"/>
      <c r="O833" s="19"/>
      <c r="P833" s="20"/>
      <c r="Q833" s="19"/>
      <c r="R833" s="19"/>
      <c r="S833" s="19"/>
      <c r="T833" s="19"/>
      <c r="U833" s="19"/>
      <c r="V833" s="19"/>
      <c r="W833" s="19"/>
      <c r="X833" s="20"/>
      <c r="Y833" s="19"/>
      <c r="Z833" s="19"/>
      <c r="AA833" s="20"/>
      <c r="AB833" s="19"/>
      <c r="AC833" s="19"/>
      <c r="AD833" s="19"/>
      <c r="AE833" s="19"/>
      <c r="AF833" s="19"/>
      <c r="AG833" s="19"/>
      <c r="AH833" s="19"/>
    </row>
    <row r="834">
      <c r="A834" s="19"/>
      <c r="B834" s="19"/>
      <c r="C834" s="19"/>
      <c r="D834" s="19"/>
      <c r="E834" s="19"/>
      <c r="F834" s="20"/>
      <c r="G834" s="19"/>
      <c r="H834" s="19"/>
      <c r="I834" s="19"/>
      <c r="J834" s="19"/>
      <c r="K834" s="19"/>
      <c r="L834" s="19"/>
      <c r="M834" s="20"/>
      <c r="N834" s="19"/>
      <c r="O834" s="19"/>
      <c r="P834" s="20"/>
      <c r="Q834" s="19"/>
      <c r="R834" s="19"/>
      <c r="S834" s="19"/>
      <c r="T834" s="19"/>
      <c r="U834" s="19"/>
      <c r="V834" s="19"/>
      <c r="W834" s="19"/>
      <c r="X834" s="20"/>
      <c r="Y834" s="19"/>
      <c r="Z834" s="19"/>
      <c r="AA834" s="20"/>
      <c r="AB834" s="19"/>
      <c r="AC834" s="19"/>
      <c r="AD834" s="19"/>
      <c r="AE834" s="19"/>
      <c r="AF834" s="19"/>
      <c r="AG834" s="19"/>
      <c r="AH834" s="19"/>
    </row>
    <row r="835">
      <c r="A835" s="19"/>
      <c r="B835" s="19"/>
      <c r="C835" s="19"/>
      <c r="D835" s="19"/>
      <c r="E835" s="19"/>
      <c r="F835" s="20"/>
      <c r="G835" s="19"/>
      <c r="H835" s="19"/>
      <c r="I835" s="19"/>
      <c r="J835" s="19"/>
      <c r="K835" s="19"/>
      <c r="L835" s="19"/>
      <c r="M835" s="20"/>
      <c r="N835" s="19"/>
      <c r="O835" s="19"/>
      <c r="P835" s="20"/>
      <c r="Q835" s="19"/>
      <c r="R835" s="19"/>
      <c r="S835" s="19"/>
      <c r="T835" s="19"/>
      <c r="U835" s="19"/>
      <c r="V835" s="19"/>
      <c r="W835" s="19"/>
      <c r="X835" s="20"/>
      <c r="Y835" s="19"/>
      <c r="Z835" s="19"/>
      <c r="AA835" s="20"/>
      <c r="AB835" s="19"/>
      <c r="AC835" s="19"/>
      <c r="AD835" s="19"/>
      <c r="AE835" s="19"/>
      <c r="AF835" s="19"/>
      <c r="AG835" s="19"/>
      <c r="AH835" s="19"/>
    </row>
    <row r="836">
      <c r="A836" s="19"/>
      <c r="B836" s="19"/>
      <c r="C836" s="19"/>
      <c r="D836" s="19"/>
      <c r="E836" s="19"/>
      <c r="F836" s="20"/>
      <c r="G836" s="19"/>
      <c r="H836" s="19"/>
      <c r="I836" s="19"/>
      <c r="J836" s="19"/>
      <c r="K836" s="19"/>
      <c r="L836" s="19"/>
      <c r="M836" s="20"/>
      <c r="N836" s="19"/>
      <c r="O836" s="19"/>
      <c r="P836" s="20"/>
      <c r="Q836" s="19"/>
      <c r="R836" s="19"/>
      <c r="S836" s="19"/>
      <c r="T836" s="19"/>
      <c r="U836" s="19"/>
      <c r="V836" s="19"/>
      <c r="W836" s="19"/>
      <c r="X836" s="20"/>
      <c r="Y836" s="19"/>
      <c r="Z836" s="19"/>
      <c r="AA836" s="20"/>
      <c r="AB836" s="19"/>
      <c r="AC836" s="19"/>
      <c r="AD836" s="19"/>
      <c r="AE836" s="19"/>
      <c r="AF836" s="19"/>
      <c r="AG836" s="19"/>
      <c r="AH836" s="19"/>
    </row>
    <row r="837">
      <c r="A837" s="19"/>
      <c r="B837" s="19"/>
      <c r="C837" s="19"/>
      <c r="D837" s="19"/>
      <c r="E837" s="19"/>
      <c r="F837" s="20"/>
      <c r="G837" s="19"/>
      <c r="H837" s="19"/>
      <c r="I837" s="19"/>
      <c r="J837" s="19"/>
      <c r="K837" s="19"/>
      <c r="L837" s="19"/>
      <c r="M837" s="20"/>
      <c r="N837" s="19"/>
      <c r="O837" s="19"/>
      <c r="P837" s="20"/>
      <c r="Q837" s="19"/>
      <c r="R837" s="19"/>
      <c r="S837" s="19"/>
      <c r="T837" s="19"/>
      <c r="U837" s="19"/>
      <c r="V837" s="19"/>
      <c r="W837" s="19"/>
      <c r="X837" s="20"/>
      <c r="Y837" s="19"/>
      <c r="Z837" s="19"/>
      <c r="AA837" s="20"/>
      <c r="AB837" s="19"/>
      <c r="AC837" s="19"/>
      <c r="AD837" s="19"/>
      <c r="AE837" s="19"/>
      <c r="AF837" s="19"/>
      <c r="AG837" s="19"/>
      <c r="AH837" s="19"/>
    </row>
    <row r="838">
      <c r="A838" s="19"/>
      <c r="B838" s="19"/>
      <c r="C838" s="19"/>
      <c r="D838" s="19"/>
      <c r="E838" s="19"/>
      <c r="F838" s="20"/>
      <c r="G838" s="19"/>
      <c r="H838" s="19"/>
      <c r="I838" s="19"/>
      <c r="J838" s="19"/>
      <c r="K838" s="19"/>
      <c r="L838" s="19"/>
      <c r="M838" s="20"/>
      <c r="N838" s="19"/>
      <c r="O838" s="19"/>
      <c r="P838" s="20"/>
      <c r="Q838" s="19"/>
      <c r="R838" s="19"/>
      <c r="S838" s="19"/>
      <c r="T838" s="19"/>
      <c r="U838" s="19"/>
      <c r="V838" s="19"/>
      <c r="W838" s="19"/>
      <c r="X838" s="20"/>
      <c r="Y838" s="19"/>
      <c r="Z838" s="19"/>
      <c r="AA838" s="20"/>
      <c r="AB838" s="19"/>
      <c r="AC838" s="19"/>
      <c r="AD838" s="19"/>
      <c r="AE838" s="19"/>
      <c r="AF838" s="19"/>
      <c r="AG838" s="19"/>
      <c r="AH838" s="19"/>
    </row>
    <row r="839">
      <c r="A839" s="19"/>
      <c r="B839" s="19"/>
      <c r="C839" s="19"/>
      <c r="D839" s="19"/>
      <c r="E839" s="19"/>
      <c r="F839" s="20"/>
      <c r="G839" s="19"/>
      <c r="H839" s="19"/>
      <c r="I839" s="19"/>
      <c r="J839" s="19"/>
      <c r="K839" s="19"/>
      <c r="L839" s="19"/>
      <c r="M839" s="20"/>
      <c r="N839" s="19"/>
      <c r="O839" s="19"/>
      <c r="P839" s="20"/>
      <c r="Q839" s="19"/>
      <c r="R839" s="19"/>
      <c r="S839" s="19"/>
      <c r="T839" s="19"/>
      <c r="U839" s="19"/>
      <c r="V839" s="19"/>
      <c r="W839" s="19"/>
      <c r="X839" s="20"/>
      <c r="Y839" s="19"/>
      <c r="Z839" s="19"/>
      <c r="AA839" s="20"/>
      <c r="AB839" s="19"/>
      <c r="AC839" s="19"/>
      <c r="AD839" s="19"/>
      <c r="AE839" s="19"/>
      <c r="AF839" s="19"/>
      <c r="AG839" s="19"/>
      <c r="AH839" s="19"/>
    </row>
    <row r="840">
      <c r="A840" s="19"/>
      <c r="B840" s="19"/>
      <c r="C840" s="19"/>
      <c r="D840" s="19"/>
      <c r="E840" s="19"/>
      <c r="F840" s="20"/>
      <c r="G840" s="19"/>
      <c r="H840" s="19"/>
      <c r="I840" s="19"/>
      <c r="J840" s="19"/>
      <c r="K840" s="19"/>
      <c r="L840" s="19"/>
      <c r="M840" s="20"/>
      <c r="N840" s="19"/>
      <c r="O840" s="19"/>
      <c r="P840" s="20"/>
      <c r="Q840" s="19"/>
      <c r="R840" s="19"/>
      <c r="S840" s="19"/>
      <c r="T840" s="19"/>
      <c r="U840" s="19"/>
      <c r="V840" s="19"/>
      <c r="W840" s="19"/>
      <c r="X840" s="20"/>
      <c r="Y840" s="19"/>
      <c r="Z840" s="19"/>
      <c r="AA840" s="20"/>
      <c r="AB840" s="19"/>
      <c r="AC840" s="19"/>
      <c r="AD840" s="19"/>
      <c r="AE840" s="19"/>
      <c r="AF840" s="19"/>
      <c r="AG840" s="19"/>
      <c r="AH840" s="19"/>
    </row>
    <row r="841">
      <c r="A841" s="19"/>
      <c r="B841" s="19"/>
      <c r="C841" s="19"/>
      <c r="D841" s="19"/>
      <c r="E841" s="19"/>
      <c r="F841" s="20"/>
      <c r="G841" s="19"/>
      <c r="H841" s="19"/>
      <c r="I841" s="19"/>
      <c r="J841" s="19"/>
      <c r="K841" s="19"/>
      <c r="L841" s="19"/>
      <c r="M841" s="20"/>
      <c r="N841" s="19"/>
      <c r="O841" s="19"/>
      <c r="P841" s="20"/>
      <c r="Q841" s="19"/>
      <c r="R841" s="19"/>
      <c r="S841" s="19"/>
      <c r="T841" s="19"/>
      <c r="U841" s="19"/>
      <c r="V841" s="19"/>
      <c r="W841" s="19"/>
      <c r="X841" s="20"/>
      <c r="Y841" s="19"/>
      <c r="Z841" s="19"/>
      <c r="AA841" s="20"/>
      <c r="AB841" s="19"/>
      <c r="AC841" s="19"/>
      <c r="AD841" s="19"/>
      <c r="AE841" s="19"/>
      <c r="AF841" s="19"/>
      <c r="AG841" s="19"/>
      <c r="AH841" s="19"/>
    </row>
    <row r="842">
      <c r="A842" s="19"/>
      <c r="B842" s="19"/>
      <c r="C842" s="19"/>
      <c r="D842" s="19"/>
      <c r="E842" s="19"/>
      <c r="F842" s="20"/>
      <c r="G842" s="19"/>
      <c r="H842" s="19"/>
      <c r="I842" s="19"/>
      <c r="J842" s="19"/>
      <c r="K842" s="19"/>
      <c r="L842" s="19"/>
      <c r="M842" s="20"/>
      <c r="N842" s="19"/>
      <c r="O842" s="19"/>
      <c r="P842" s="20"/>
      <c r="Q842" s="19"/>
      <c r="R842" s="19"/>
      <c r="S842" s="19"/>
      <c r="T842" s="19"/>
      <c r="U842" s="19"/>
      <c r="V842" s="19"/>
      <c r="W842" s="19"/>
      <c r="X842" s="20"/>
      <c r="Y842" s="19"/>
      <c r="Z842" s="19"/>
      <c r="AA842" s="20"/>
      <c r="AB842" s="19"/>
      <c r="AC842" s="19"/>
      <c r="AD842" s="19"/>
      <c r="AE842" s="19"/>
      <c r="AF842" s="19"/>
      <c r="AG842" s="19"/>
      <c r="AH842" s="19"/>
    </row>
    <row r="843">
      <c r="A843" s="19"/>
      <c r="B843" s="19"/>
      <c r="C843" s="19"/>
      <c r="D843" s="19"/>
      <c r="E843" s="19"/>
      <c r="F843" s="20"/>
      <c r="G843" s="19"/>
      <c r="H843" s="19"/>
      <c r="I843" s="19"/>
      <c r="J843" s="19"/>
      <c r="K843" s="19"/>
      <c r="L843" s="19"/>
      <c r="M843" s="20"/>
      <c r="N843" s="19"/>
      <c r="O843" s="19"/>
      <c r="P843" s="20"/>
      <c r="Q843" s="19"/>
      <c r="R843" s="19"/>
      <c r="S843" s="19"/>
      <c r="T843" s="19"/>
      <c r="U843" s="19"/>
      <c r="V843" s="19"/>
      <c r="W843" s="19"/>
      <c r="X843" s="20"/>
      <c r="Y843" s="19"/>
      <c r="Z843" s="19"/>
      <c r="AA843" s="20"/>
      <c r="AB843" s="19"/>
      <c r="AC843" s="19"/>
      <c r="AD843" s="19"/>
      <c r="AE843" s="19"/>
      <c r="AF843" s="19"/>
      <c r="AG843" s="19"/>
      <c r="AH843" s="19"/>
    </row>
    <row r="844">
      <c r="A844" s="19"/>
      <c r="B844" s="19"/>
      <c r="C844" s="19"/>
      <c r="D844" s="19"/>
      <c r="E844" s="19"/>
      <c r="F844" s="20"/>
      <c r="G844" s="19"/>
      <c r="H844" s="19"/>
      <c r="I844" s="19"/>
      <c r="J844" s="19"/>
      <c r="K844" s="19"/>
      <c r="L844" s="19"/>
      <c r="M844" s="20"/>
      <c r="N844" s="19"/>
      <c r="O844" s="19"/>
      <c r="P844" s="20"/>
      <c r="Q844" s="19"/>
      <c r="R844" s="19"/>
      <c r="S844" s="19"/>
      <c r="T844" s="19"/>
      <c r="U844" s="19"/>
      <c r="V844" s="19"/>
      <c r="W844" s="19"/>
      <c r="X844" s="20"/>
      <c r="Y844" s="19"/>
      <c r="Z844" s="19"/>
      <c r="AA844" s="20"/>
      <c r="AB844" s="19"/>
      <c r="AC844" s="19"/>
      <c r="AD844" s="19"/>
      <c r="AE844" s="19"/>
      <c r="AF844" s="19"/>
      <c r="AG844" s="19"/>
      <c r="AH844" s="19"/>
    </row>
    <row r="845">
      <c r="A845" s="19"/>
      <c r="B845" s="19"/>
      <c r="C845" s="19"/>
      <c r="D845" s="19"/>
      <c r="E845" s="19"/>
      <c r="F845" s="20"/>
      <c r="G845" s="19"/>
      <c r="H845" s="19"/>
      <c r="I845" s="19"/>
      <c r="J845" s="19"/>
      <c r="K845" s="19"/>
      <c r="L845" s="19"/>
      <c r="M845" s="20"/>
      <c r="N845" s="19"/>
      <c r="O845" s="19"/>
      <c r="P845" s="20"/>
      <c r="Q845" s="19"/>
      <c r="R845" s="19"/>
      <c r="S845" s="19"/>
      <c r="T845" s="19"/>
      <c r="U845" s="19"/>
      <c r="V845" s="19"/>
      <c r="W845" s="19"/>
      <c r="X845" s="20"/>
      <c r="Y845" s="19"/>
      <c r="Z845" s="19"/>
      <c r="AA845" s="20"/>
      <c r="AB845" s="19"/>
      <c r="AC845" s="19"/>
      <c r="AD845" s="19"/>
      <c r="AE845" s="19"/>
      <c r="AF845" s="19"/>
      <c r="AG845" s="19"/>
      <c r="AH845" s="19"/>
    </row>
    <row r="846">
      <c r="A846" s="19"/>
      <c r="B846" s="19"/>
      <c r="C846" s="19"/>
      <c r="D846" s="19"/>
      <c r="E846" s="19"/>
      <c r="F846" s="20"/>
      <c r="G846" s="19"/>
      <c r="H846" s="19"/>
      <c r="I846" s="19"/>
      <c r="J846" s="19"/>
      <c r="K846" s="19"/>
      <c r="L846" s="19"/>
      <c r="M846" s="20"/>
      <c r="N846" s="19"/>
      <c r="O846" s="19"/>
      <c r="P846" s="20"/>
      <c r="Q846" s="19"/>
      <c r="R846" s="19"/>
      <c r="S846" s="19"/>
      <c r="T846" s="19"/>
      <c r="U846" s="19"/>
      <c r="V846" s="19"/>
      <c r="W846" s="19"/>
      <c r="X846" s="20"/>
      <c r="Y846" s="19"/>
      <c r="Z846" s="19"/>
      <c r="AA846" s="20"/>
      <c r="AB846" s="19"/>
      <c r="AC846" s="19"/>
      <c r="AD846" s="19"/>
      <c r="AE846" s="19"/>
      <c r="AF846" s="19"/>
      <c r="AG846" s="19"/>
      <c r="AH846" s="19"/>
    </row>
    <row r="847">
      <c r="A847" s="19"/>
      <c r="B847" s="19"/>
      <c r="C847" s="19"/>
      <c r="D847" s="19"/>
      <c r="E847" s="19"/>
      <c r="F847" s="20"/>
      <c r="G847" s="19"/>
      <c r="H847" s="19"/>
      <c r="I847" s="19"/>
      <c r="J847" s="19"/>
      <c r="K847" s="19"/>
      <c r="L847" s="19"/>
      <c r="M847" s="20"/>
      <c r="N847" s="19"/>
      <c r="O847" s="19"/>
      <c r="P847" s="20"/>
      <c r="Q847" s="19"/>
      <c r="R847" s="19"/>
      <c r="S847" s="19"/>
      <c r="T847" s="19"/>
      <c r="U847" s="19"/>
      <c r="V847" s="19"/>
      <c r="W847" s="19"/>
      <c r="X847" s="20"/>
      <c r="Y847" s="19"/>
      <c r="Z847" s="19"/>
      <c r="AA847" s="20"/>
      <c r="AB847" s="19"/>
      <c r="AC847" s="19"/>
      <c r="AD847" s="19"/>
      <c r="AE847" s="19"/>
      <c r="AF847" s="19"/>
      <c r="AG847" s="19"/>
      <c r="AH847" s="19"/>
    </row>
    <row r="848">
      <c r="A848" s="19"/>
      <c r="B848" s="19"/>
      <c r="C848" s="19"/>
      <c r="D848" s="19"/>
      <c r="E848" s="19"/>
      <c r="F848" s="20"/>
      <c r="G848" s="19"/>
      <c r="H848" s="19"/>
      <c r="I848" s="19"/>
      <c r="J848" s="19"/>
      <c r="K848" s="19"/>
      <c r="L848" s="19"/>
      <c r="M848" s="20"/>
      <c r="N848" s="19"/>
      <c r="O848" s="19"/>
      <c r="P848" s="20"/>
      <c r="Q848" s="19"/>
      <c r="R848" s="19"/>
      <c r="S848" s="19"/>
      <c r="T848" s="19"/>
      <c r="U848" s="19"/>
      <c r="V848" s="19"/>
      <c r="W848" s="19"/>
      <c r="X848" s="20"/>
      <c r="Y848" s="19"/>
      <c r="Z848" s="19"/>
      <c r="AA848" s="20"/>
      <c r="AB848" s="19"/>
      <c r="AC848" s="19"/>
      <c r="AD848" s="19"/>
      <c r="AE848" s="19"/>
      <c r="AF848" s="19"/>
      <c r="AG848" s="19"/>
      <c r="AH848" s="19"/>
    </row>
    <row r="849">
      <c r="A849" s="19"/>
      <c r="B849" s="19"/>
      <c r="C849" s="19"/>
      <c r="D849" s="19"/>
      <c r="E849" s="19"/>
      <c r="F849" s="20"/>
      <c r="G849" s="19"/>
      <c r="H849" s="19"/>
      <c r="I849" s="19"/>
      <c r="J849" s="19"/>
      <c r="K849" s="19"/>
      <c r="L849" s="19"/>
      <c r="M849" s="20"/>
      <c r="N849" s="19"/>
      <c r="O849" s="19"/>
      <c r="P849" s="20"/>
      <c r="Q849" s="19"/>
      <c r="R849" s="19"/>
      <c r="S849" s="19"/>
      <c r="T849" s="19"/>
      <c r="U849" s="19"/>
      <c r="V849" s="19"/>
      <c r="W849" s="19"/>
      <c r="X849" s="20"/>
      <c r="Y849" s="19"/>
      <c r="Z849" s="19"/>
      <c r="AA849" s="20"/>
      <c r="AB849" s="19"/>
      <c r="AC849" s="19"/>
      <c r="AD849" s="19"/>
      <c r="AE849" s="19"/>
      <c r="AF849" s="19"/>
      <c r="AG849" s="19"/>
      <c r="AH849" s="19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19"/>
      <c r="M850" s="20"/>
      <c r="N850" s="19"/>
      <c r="O850" s="19"/>
      <c r="P850" s="20"/>
      <c r="Q850" s="19"/>
      <c r="R850" s="19"/>
      <c r="S850" s="19"/>
      <c r="T850" s="19"/>
      <c r="U850" s="19"/>
      <c r="V850" s="19"/>
      <c r="W850" s="19"/>
      <c r="X850" s="20"/>
      <c r="Y850" s="19"/>
      <c r="Z850" s="19"/>
      <c r="AA850" s="20"/>
      <c r="AB850" s="19"/>
      <c r="AC850" s="19"/>
      <c r="AD850" s="19"/>
      <c r="AE850" s="19"/>
      <c r="AF850" s="19"/>
      <c r="AG850" s="19"/>
      <c r="AH850" s="19"/>
    </row>
    <row r="851">
      <c r="A851" s="19"/>
      <c r="B851" s="19"/>
      <c r="C851" s="19"/>
      <c r="D851" s="19"/>
      <c r="E851" s="19"/>
      <c r="F851" s="20"/>
      <c r="G851" s="19"/>
      <c r="H851" s="19"/>
      <c r="I851" s="19"/>
      <c r="J851" s="19"/>
      <c r="K851" s="19"/>
      <c r="L851" s="19"/>
      <c r="M851" s="20"/>
      <c r="N851" s="19"/>
      <c r="O851" s="19"/>
      <c r="P851" s="20"/>
      <c r="Q851" s="19"/>
      <c r="R851" s="19"/>
      <c r="S851" s="19"/>
      <c r="T851" s="19"/>
      <c r="U851" s="19"/>
      <c r="V851" s="19"/>
      <c r="W851" s="19"/>
      <c r="X851" s="20"/>
      <c r="Y851" s="19"/>
      <c r="Z851" s="19"/>
      <c r="AA851" s="20"/>
      <c r="AB851" s="19"/>
      <c r="AC851" s="19"/>
      <c r="AD851" s="19"/>
      <c r="AE851" s="19"/>
      <c r="AF851" s="19"/>
      <c r="AG851" s="19"/>
      <c r="AH851" s="19"/>
    </row>
    <row r="852">
      <c r="A852" s="19"/>
      <c r="B852" s="19"/>
      <c r="C852" s="19"/>
      <c r="D852" s="19"/>
      <c r="E852" s="19"/>
      <c r="F852" s="20"/>
      <c r="G852" s="19"/>
      <c r="H852" s="19"/>
      <c r="I852" s="19"/>
      <c r="J852" s="19"/>
      <c r="K852" s="19"/>
      <c r="L852" s="19"/>
      <c r="M852" s="20"/>
      <c r="N852" s="19"/>
      <c r="O852" s="19"/>
      <c r="P852" s="20"/>
      <c r="Q852" s="19"/>
      <c r="R852" s="19"/>
      <c r="S852" s="19"/>
      <c r="T852" s="19"/>
      <c r="U852" s="19"/>
      <c r="V852" s="19"/>
      <c r="W852" s="19"/>
      <c r="X852" s="20"/>
      <c r="Y852" s="19"/>
      <c r="Z852" s="19"/>
      <c r="AA852" s="20"/>
      <c r="AB852" s="19"/>
      <c r="AC852" s="19"/>
      <c r="AD852" s="19"/>
      <c r="AE852" s="19"/>
      <c r="AF852" s="19"/>
      <c r="AG852" s="19"/>
      <c r="AH852" s="19"/>
    </row>
    <row r="853">
      <c r="A853" s="19"/>
      <c r="B853" s="19"/>
      <c r="C853" s="19"/>
      <c r="D853" s="19"/>
      <c r="E853" s="19"/>
      <c r="F853" s="20"/>
      <c r="G853" s="19"/>
      <c r="H853" s="19"/>
      <c r="I853" s="19"/>
      <c r="J853" s="19"/>
      <c r="K853" s="19"/>
      <c r="L853" s="19"/>
      <c r="M853" s="20"/>
      <c r="N853" s="19"/>
      <c r="O853" s="19"/>
      <c r="P853" s="20"/>
      <c r="Q853" s="19"/>
      <c r="R853" s="19"/>
      <c r="S853" s="19"/>
      <c r="T853" s="19"/>
      <c r="U853" s="19"/>
      <c r="V853" s="19"/>
      <c r="W853" s="19"/>
      <c r="X853" s="20"/>
      <c r="Y853" s="19"/>
      <c r="Z853" s="19"/>
      <c r="AA853" s="20"/>
      <c r="AB853" s="19"/>
      <c r="AC853" s="19"/>
      <c r="AD853" s="19"/>
      <c r="AE853" s="19"/>
      <c r="AF853" s="19"/>
      <c r="AG853" s="19"/>
      <c r="AH853" s="19"/>
    </row>
    <row r="854">
      <c r="A854" s="19"/>
      <c r="B854" s="19"/>
      <c r="C854" s="19"/>
      <c r="D854" s="19"/>
      <c r="E854" s="19"/>
      <c r="F854" s="20"/>
      <c r="G854" s="19"/>
      <c r="H854" s="19"/>
      <c r="I854" s="19"/>
      <c r="J854" s="19"/>
      <c r="K854" s="19"/>
      <c r="L854" s="19"/>
      <c r="M854" s="20"/>
      <c r="N854" s="19"/>
      <c r="O854" s="19"/>
      <c r="P854" s="20"/>
      <c r="Q854" s="19"/>
      <c r="R854" s="19"/>
      <c r="S854" s="19"/>
      <c r="T854" s="19"/>
      <c r="U854" s="19"/>
      <c r="V854" s="19"/>
      <c r="W854" s="19"/>
      <c r="X854" s="20"/>
      <c r="Y854" s="19"/>
      <c r="Z854" s="19"/>
      <c r="AA854" s="20"/>
      <c r="AB854" s="19"/>
      <c r="AC854" s="19"/>
      <c r="AD854" s="19"/>
      <c r="AE854" s="19"/>
      <c r="AF854" s="19"/>
      <c r="AG854" s="19"/>
      <c r="AH854" s="19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19"/>
      <c r="M855" s="20"/>
      <c r="N855" s="19"/>
      <c r="O855" s="19"/>
      <c r="P855" s="20"/>
      <c r="Q855" s="19"/>
      <c r="R855" s="19"/>
      <c r="S855" s="19"/>
      <c r="T855" s="19"/>
      <c r="U855" s="19"/>
      <c r="V855" s="19"/>
      <c r="W855" s="19"/>
      <c r="X855" s="20"/>
      <c r="Y855" s="19"/>
      <c r="Z855" s="19"/>
      <c r="AA855" s="20"/>
      <c r="AB855" s="19"/>
      <c r="AC855" s="19"/>
      <c r="AD855" s="19"/>
      <c r="AE855" s="19"/>
      <c r="AF855" s="19"/>
      <c r="AG855" s="19"/>
      <c r="AH855" s="19"/>
    </row>
    <row r="856">
      <c r="A856" s="19"/>
      <c r="B856" s="19"/>
      <c r="C856" s="19"/>
      <c r="D856" s="19"/>
      <c r="E856" s="19"/>
      <c r="F856" s="20"/>
      <c r="G856" s="19"/>
      <c r="H856" s="19"/>
      <c r="I856" s="19"/>
      <c r="J856" s="19"/>
      <c r="K856" s="19"/>
      <c r="L856" s="19"/>
      <c r="M856" s="20"/>
      <c r="N856" s="19"/>
      <c r="O856" s="19"/>
      <c r="P856" s="20"/>
      <c r="Q856" s="19"/>
      <c r="R856" s="19"/>
      <c r="S856" s="19"/>
      <c r="T856" s="19"/>
      <c r="U856" s="19"/>
      <c r="V856" s="19"/>
      <c r="W856" s="19"/>
      <c r="X856" s="20"/>
      <c r="Y856" s="19"/>
      <c r="Z856" s="19"/>
      <c r="AA856" s="20"/>
      <c r="AB856" s="19"/>
      <c r="AC856" s="19"/>
      <c r="AD856" s="19"/>
      <c r="AE856" s="19"/>
      <c r="AF856" s="19"/>
      <c r="AG856" s="19"/>
      <c r="AH856" s="19"/>
    </row>
    <row r="857">
      <c r="A857" s="19"/>
      <c r="B857" s="19"/>
      <c r="C857" s="19"/>
      <c r="D857" s="19"/>
      <c r="E857" s="19"/>
      <c r="F857" s="20"/>
      <c r="G857" s="19"/>
      <c r="H857" s="19"/>
      <c r="I857" s="19"/>
      <c r="J857" s="19"/>
      <c r="K857" s="19"/>
      <c r="L857" s="19"/>
      <c r="M857" s="20"/>
      <c r="N857" s="19"/>
      <c r="O857" s="19"/>
      <c r="P857" s="20"/>
      <c r="Q857" s="19"/>
      <c r="R857" s="19"/>
      <c r="S857" s="19"/>
      <c r="T857" s="19"/>
      <c r="U857" s="19"/>
      <c r="V857" s="19"/>
      <c r="W857" s="19"/>
      <c r="X857" s="20"/>
      <c r="Y857" s="19"/>
      <c r="Z857" s="19"/>
      <c r="AA857" s="20"/>
      <c r="AB857" s="19"/>
      <c r="AC857" s="19"/>
      <c r="AD857" s="19"/>
      <c r="AE857" s="19"/>
      <c r="AF857" s="19"/>
      <c r="AG857" s="19"/>
      <c r="AH857" s="19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19"/>
      <c r="M858" s="20"/>
      <c r="N858" s="19"/>
      <c r="O858" s="19"/>
      <c r="P858" s="20"/>
      <c r="Q858" s="19"/>
      <c r="R858" s="19"/>
      <c r="S858" s="19"/>
      <c r="T858" s="19"/>
      <c r="U858" s="19"/>
      <c r="V858" s="19"/>
      <c r="W858" s="19"/>
      <c r="X858" s="20"/>
      <c r="Y858" s="19"/>
      <c r="Z858" s="19"/>
      <c r="AA858" s="20"/>
      <c r="AB858" s="19"/>
      <c r="AC858" s="19"/>
      <c r="AD858" s="19"/>
      <c r="AE858" s="19"/>
      <c r="AF858" s="19"/>
      <c r="AG858" s="19"/>
      <c r="AH858" s="19"/>
    </row>
    <row r="859">
      <c r="A859" s="19"/>
      <c r="B859" s="19"/>
      <c r="C859" s="19"/>
      <c r="D859" s="19"/>
      <c r="E859" s="19"/>
      <c r="F859" s="20"/>
      <c r="G859" s="19"/>
      <c r="H859" s="19"/>
      <c r="I859" s="19"/>
      <c r="J859" s="19"/>
      <c r="K859" s="19"/>
      <c r="L859" s="19"/>
      <c r="M859" s="20"/>
      <c r="N859" s="19"/>
      <c r="O859" s="19"/>
      <c r="P859" s="20"/>
      <c r="Q859" s="19"/>
      <c r="R859" s="19"/>
      <c r="S859" s="19"/>
      <c r="T859" s="19"/>
      <c r="U859" s="19"/>
      <c r="V859" s="19"/>
      <c r="W859" s="19"/>
      <c r="X859" s="20"/>
      <c r="Y859" s="19"/>
      <c r="Z859" s="19"/>
      <c r="AA859" s="20"/>
      <c r="AB859" s="19"/>
      <c r="AC859" s="19"/>
      <c r="AD859" s="19"/>
      <c r="AE859" s="19"/>
      <c r="AF859" s="19"/>
      <c r="AG859" s="19"/>
      <c r="AH859" s="19"/>
    </row>
    <row r="860">
      <c r="A860" s="19"/>
      <c r="B860" s="19"/>
      <c r="C860" s="19"/>
      <c r="D860" s="19"/>
      <c r="E860" s="19"/>
      <c r="F860" s="20"/>
      <c r="G860" s="19"/>
      <c r="H860" s="19"/>
      <c r="I860" s="19"/>
      <c r="J860" s="19"/>
      <c r="K860" s="19"/>
      <c r="L860" s="19"/>
      <c r="M860" s="20"/>
      <c r="N860" s="19"/>
      <c r="O860" s="19"/>
      <c r="P860" s="20"/>
      <c r="Q860" s="19"/>
      <c r="R860" s="19"/>
      <c r="S860" s="19"/>
      <c r="T860" s="19"/>
      <c r="U860" s="19"/>
      <c r="V860" s="19"/>
      <c r="W860" s="19"/>
      <c r="X860" s="20"/>
      <c r="Y860" s="19"/>
      <c r="Z860" s="19"/>
      <c r="AA860" s="20"/>
      <c r="AB860" s="19"/>
      <c r="AC860" s="19"/>
      <c r="AD860" s="19"/>
      <c r="AE860" s="19"/>
      <c r="AF860" s="19"/>
      <c r="AG860" s="19"/>
      <c r="AH860" s="19"/>
    </row>
    <row r="861">
      <c r="A861" s="19"/>
      <c r="B861" s="19"/>
      <c r="C861" s="19"/>
      <c r="D861" s="19"/>
      <c r="E861" s="19"/>
      <c r="F861" s="20"/>
      <c r="G861" s="19"/>
      <c r="H861" s="19"/>
      <c r="I861" s="19"/>
      <c r="J861" s="19"/>
      <c r="K861" s="19"/>
      <c r="L861" s="19"/>
      <c r="M861" s="20"/>
      <c r="N861" s="19"/>
      <c r="O861" s="19"/>
      <c r="P861" s="20"/>
      <c r="Q861" s="19"/>
      <c r="R861" s="19"/>
      <c r="S861" s="19"/>
      <c r="T861" s="19"/>
      <c r="U861" s="19"/>
      <c r="V861" s="19"/>
      <c r="W861" s="19"/>
      <c r="X861" s="20"/>
      <c r="Y861" s="19"/>
      <c r="Z861" s="19"/>
      <c r="AA861" s="20"/>
      <c r="AB861" s="19"/>
      <c r="AC861" s="19"/>
      <c r="AD861" s="19"/>
      <c r="AE861" s="19"/>
      <c r="AF861" s="19"/>
      <c r="AG861" s="19"/>
      <c r="AH861" s="19"/>
    </row>
    <row r="862">
      <c r="A862" s="19"/>
      <c r="B862" s="19"/>
      <c r="C862" s="19"/>
      <c r="D862" s="19"/>
      <c r="E862" s="19"/>
      <c r="F862" s="20"/>
      <c r="G862" s="19"/>
      <c r="H862" s="19"/>
      <c r="I862" s="19"/>
      <c r="J862" s="19"/>
      <c r="K862" s="19"/>
      <c r="L862" s="19"/>
      <c r="M862" s="20"/>
      <c r="N862" s="19"/>
      <c r="O862" s="19"/>
      <c r="P862" s="20"/>
      <c r="Q862" s="19"/>
      <c r="R862" s="19"/>
      <c r="S862" s="19"/>
      <c r="T862" s="19"/>
      <c r="U862" s="19"/>
      <c r="V862" s="19"/>
      <c r="W862" s="19"/>
      <c r="X862" s="20"/>
      <c r="Y862" s="19"/>
      <c r="Z862" s="19"/>
      <c r="AA862" s="20"/>
      <c r="AB862" s="19"/>
      <c r="AC862" s="19"/>
      <c r="AD862" s="19"/>
      <c r="AE862" s="19"/>
      <c r="AF862" s="19"/>
      <c r="AG862" s="19"/>
      <c r="AH862" s="19"/>
    </row>
    <row r="863">
      <c r="A863" s="19"/>
      <c r="B863" s="19"/>
      <c r="C863" s="19"/>
      <c r="D863" s="19"/>
      <c r="E863" s="19"/>
      <c r="F863" s="20"/>
      <c r="G863" s="19"/>
      <c r="H863" s="19"/>
      <c r="I863" s="19"/>
      <c r="J863" s="19"/>
      <c r="K863" s="19"/>
      <c r="L863" s="19"/>
      <c r="M863" s="20"/>
      <c r="N863" s="19"/>
      <c r="O863" s="19"/>
      <c r="P863" s="20"/>
      <c r="Q863" s="19"/>
      <c r="R863" s="19"/>
      <c r="S863" s="19"/>
      <c r="T863" s="19"/>
      <c r="U863" s="19"/>
      <c r="V863" s="19"/>
      <c r="W863" s="19"/>
      <c r="X863" s="20"/>
      <c r="Y863" s="19"/>
      <c r="Z863" s="19"/>
      <c r="AA863" s="20"/>
      <c r="AB863" s="19"/>
      <c r="AC863" s="19"/>
      <c r="AD863" s="19"/>
      <c r="AE863" s="19"/>
      <c r="AF863" s="19"/>
      <c r="AG863" s="19"/>
      <c r="AH863" s="19"/>
    </row>
    <row r="864">
      <c r="A864" s="19"/>
      <c r="B864" s="19"/>
      <c r="C864" s="19"/>
      <c r="D864" s="19"/>
      <c r="E864" s="19"/>
      <c r="F864" s="20"/>
      <c r="G864" s="19"/>
      <c r="H864" s="19"/>
      <c r="I864" s="19"/>
      <c r="J864" s="19"/>
      <c r="K864" s="19"/>
      <c r="L864" s="19"/>
      <c r="M864" s="20"/>
      <c r="N864" s="19"/>
      <c r="O864" s="19"/>
      <c r="P864" s="20"/>
      <c r="Q864" s="19"/>
      <c r="R864" s="19"/>
      <c r="S864" s="19"/>
      <c r="T864" s="19"/>
      <c r="U864" s="19"/>
      <c r="V864" s="19"/>
      <c r="W864" s="19"/>
      <c r="X864" s="20"/>
      <c r="Y864" s="19"/>
      <c r="Z864" s="19"/>
      <c r="AA864" s="20"/>
      <c r="AB864" s="19"/>
      <c r="AC864" s="19"/>
      <c r="AD864" s="19"/>
      <c r="AE864" s="19"/>
      <c r="AF864" s="19"/>
      <c r="AG864" s="19"/>
      <c r="AH864" s="19"/>
    </row>
    <row r="865">
      <c r="A865" s="19"/>
      <c r="B865" s="19"/>
      <c r="C865" s="19"/>
      <c r="D865" s="19"/>
      <c r="E865" s="19"/>
      <c r="F865" s="20"/>
      <c r="G865" s="19"/>
      <c r="H865" s="19"/>
      <c r="I865" s="19"/>
      <c r="J865" s="19"/>
      <c r="K865" s="19"/>
      <c r="L865" s="19"/>
      <c r="M865" s="20"/>
      <c r="N865" s="19"/>
      <c r="O865" s="19"/>
      <c r="P865" s="20"/>
      <c r="Q865" s="19"/>
      <c r="R865" s="19"/>
      <c r="S865" s="19"/>
      <c r="T865" s="19"/>
      <c r="U865" s="19"/>
      <c r="V865" s="19"/>
      <c r="W865" s="19"/>
      <c r="X865" s="20"/>
      <c r="Y865" s="19"/>
      <c r="Z865" s="19"/>
      <c r="AA865" s="20"/>
      <c r="AB865" s="19"/>
      <c r="AC865" s="19"/>
      <c r="AD865" s="19"/>
      <c r="AE865" s="19"/>
      <c r="AF865" s="19"/>
      <c r="AG865" s="19"/>
      <c r="AH865" s="19"/>
    </row>
    <row r="866">
      <c r="A866" s="19"/>
      <c r="B866" s="19"/>
      <c r="C866" s="19"/>
      <c r="D866" s="19"/>
      <c r="E866" s="19"/>
      <c r="F866" s="20"/>
      <c r="G866" s="19"/>
      <c r="H866" s="19"/>
      <c r="I866" s="19"/>
      <c r="J866" s="19"/>
      <c r="K866" s="19"/>
      <c r="L866" s="19"/>
      <c r="M866" s="20"/>
      <c r="N866" s="19"/>
      <c r="O866" s="19"/>
      <c r="P866" s="20"/>
      <c r="Q866" s="19"/>
      <c r="R866" s="19"/>
      <c r="S866" s="19"/>
      <c r="T866" s="19"/>
      <c r="U866" s="19"/>
      <c r="V866" s="19"/>
      <c r="W866" s="19"/>
      <c r="X866" s="20"/>
      <c r="Y866" s="19"/>
      <c r="Z866" s="19"/>
      <c r="AA866" s="20"/>
      <c r="AB866" s="19"/>
      <c r="AC866" s="19"/>
      <c r="AD866" s="19"/>
      <c r="AE866" s="19"/>
      <c r="AF866" s="19"/>
      <c r="AG866" s="19"/>
      <c r="AH866" s="19"/>
    </row>
    <row r="867">
      <c r="A867" s="19"/>
      <c r="B867" s="19"/>
      <c r="C867" s="19"/>
      <c r="D867" s="19"/>
      <c r="E867" s="19"/>
      <c r="F867" s="20"/>
      <c r="G867" s="19"/>
      <c r="H867" s="19"/>
      <c r="I867" s="19"/>
      <c r="J867" s="19"/>
      <c r="K867" s="19"/>
      <c r="L867" s="19"/>
      <c r="M867" s="20"/>
      <c r="N867" s="19"/>
      <c r="O867" s="19"/>
      <c r="P867" s="20"/>
      <c r="Q867" s="19"/>
      <c r="R867" s="19"/>
      <c r="S867" s="19"/>
      <c r="T867" s="19"/>
      <c r="U867" s="19"/>
      <c r="V867" s="19"/>
      <c r="W867" s="19"/>
      <c r="X867" s="20"/>
      <c r="Y867" s="19"/>
      <c r="Z867" s="19"/>
      <c r="AA867" s="20"/>
      <c r="AB867" s="19"/>
      <c r="AC867" s="19"/>
      <c r="AD867" s="19"/>
      <c r="AE867" s="19"/>
      <c r="AF867" s="19"/>
      <c r="AG867" s="19"/>
      <c r="AH867" s="19"/>
    </row>
    <row r="868">
      <c r="A868" s="19"/>
      <c r="B868" s="19"/>
      <c r="C868" s="19"/>
      <c r="D868" s="19"/>
      <c r="E868" s="19"/>
      <c r="F868" s="20"/>
      <c r="G868" s="19"/>
      <c r="H868" s="19"/>
      <c r="I868" s="19"/>
      <c r="J868" s="19"/>
      <c r="K868" s="19"/>
      <c r="L868" s="19"/>
      <c r="M868" s="20"/>
      <c r="N868" s="19"/>
      <c r="O868" s="19"/>
      <c r="P868" s="20"/>
      <c r="Q868" s="19"/>
      <c r="R868" s="19"/>
      <c r="S868" s="19"/>
      <c r="T868" s="19"/>
      <c r="U868" s="19"/>
      <c r="V868" s="19"/>
      <c r="W868" s="19"/>
      <c r="X868" s="20"/>
      <c r="Y868" s="19"/>
      <c r="Z868" s="19"/>
      <c r="AA868" s="20"/>
      <c r="AB868" s="19"/>
      <c r="AC868" s="19"/>
      <c r="AD868" s="19"/>
      <c r="AE868" s="19"/>
      <c r="AF868" s="19"/>
      <c r="AG868" s="19"/>
      <c r="AH868" s="19"/>
    </row>
    <row r="869">
      <c r="A869" s="19"/>
      <c r="B869" s="19"/>
      <c r="C869" s="19"/>
      <c r="D869" s="19"/>
      <c r="E869" s="19"/>
      <c r="F869" s="20"/>
      <c r="G869" s="19"/>
      <c r="H869" s="19"/>
      <c r="I869" s="19"/>
      <c r="J869" s="19"/>
      <c r="K869" s="19"/>
      <c r="L869" s="19"/>
      <c r="M869" s="20"/>
      <c r="N869" s="19"/>
      <c r="O869" s="19"/>
      <c r="P869" s="20"/>
      <c r="Q869" s="19"/>
      <c r="R869" s="19"/>
      <c r="S869" s="19"/>
      <c r="T869" s="19"/>
      <c r="U869" s="19"/>
      <c r="V869" s="19"/>
      <c r="W869" s="19"/>
      <c r="X869" s="20"/>
      <c r="Y869" s="19"/>
      <c r="Z869" s="19"/>
      <c r="AA869" s="20"/>
      <c r="AB869" s="19"/>
      <c r="AC869" s="19"/>
      <c r="AD869" s="19"/>
      <c r="AE869" s="19"/>
      <c r="AF869" s="19"/>
      <c r="AG869" s="19"/>
      <c r="AH869" s="19"/>
    </row>
    <row r="870">
      <c r="A870" s="19"/>
      <c r="B870" s="19"/>
      <c r="C870" s="19"/>
      <c r="D870" s="19"/>
      <c r="E870" s="19"/>
      <c r="F870" s="20"/>
      <c r="G870" s="19"/>
      <c r="H870" s="19"/>
      <c r="I870" s="19"/>
      <c r="J870" s="19"/>
      <c r="K870" s="19"/>
      <c r="L870" s="19"/>
      <c r="M870" s="20"/>
      <c r="N870" s="19"/>
      <c r="O870" s="19"/>
      <c r="P870" s="20"/>
      <c r="Q870" s="19"/>
      <c r="R870" s="19"/>
      <c r="S870" s="19"/>
      <c r="T870" s="19"/>
      <c r="U870" s="19"/>
      <c r="V870" s="19"/>
      <c r="W870" s="19"/>
      <c r="X870" s="20"/>
      <c r="Y870" s="19"/>
      <c r="Z870" s="19"/>
      <c r="AA870" s="20"/>
      <c r="AB870" s="19"/>
      <c r="AC870" s="19"/>
      <c r="AD870" s="19"/>
      <c r="AE870" s="19"/>
      <c r="AF870" s="19"/>
      <c r="AG870" s="19"/>
      <c r="AH870" s="19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19"/>
      <c r="M871" s="20"/>
      <c r="N871" s="19"/>
      <c r="O871" s="19"/>
      <c r="P871" s="20"/>
      <c r="Q871" s="19"/>
      <c r="R871" s="19"/>
      <c r="S871" s="19"/>
      <c r="T871" s="19"/>
      <c r="U871" s="19"/>
      <c r="V871" s="19"/>
      <c r="W871" s="19"/>
      <c r="X871" s="20"/>
      <c r="Y871" s="19"/>
      <c r="Z871" s="19"/>
      <c r="AA871" s="20"/>
      <c r="AB871" s="19"/>
      <c r="AC871" s="19"/>
      <c r="AD871" s="19"/>
      <c r="AE871" s="19"/>
      <c r="AF871" s="19"/>
      <c r="AG871" s="19"/>
      <c r="AH871" s="19"/>
    </row>
    <row r="872">
      <c r="A872" s="19"/>
      <c r="B872" s="19"/>
      <c r="C872" s="19"/>
      <c r="D872" s="19"/>
      <c r="E872" s="19"/>
      <c r="F872" s="20"/>
      <c r="G872" s="19"/>
      <c r="H872" s="19"/>
      <c r="I872" s="19"/>
      <c r="J872" s="19"/>
      <c r="K872" s="19"/>
      <c r="L872" s="19"/>
      <c r="M872" s="20"/>
      <c r="N872" s="19"/>
      <c r="O872" s="19"/>
      <c r="P872" s="20"/>
      <c r="Q872" s="19"/>
      <c r="R872" s="19"/>
      <c r="S872" s="19"/>
      <c r="T872" s="19"/>
      <c r="U872" s="19"/>
      <c r="V872" s="19"/>
      <c r="W872" s="19"/>
      <c r="X872" s="20"/>
      <c r="Y872" s="19"/>
      <c r="Z872" s="19"/>
      <c r="AA872" s="20"/>
      <c r="AB872" s="19"/>
      <c r="AC872" s="19"/>
      <c r="AD872" s="19"/>
      <c r="AE872" s="19"/>
      <c r="AF872" s="19"/>
      <c r="AG872" s="19"/>
      <c r="AH872" s="19"/>
    </row>
    <row r="873">
      <c r="A873" s="19"/>
      <c r="B873" s="19"/>
      <c r="C873" s="19"/>
      <c r="D873" s="19"/>
      <c r="E873" s="19"/>
      <c r="F873" s="20"/>
      <c r="G873" s="19"/>
      <c r="H873" s="19"/>
      <c r="I873" s="19"/>
      <c r="J873" s="19"/>
      <c r="K873" s="19"/>
      <c r="L873" s="19"/>
      <c r="M873" s="20"/>
      <c r="N873" s="19"/>
      <c r="O873" s="19"/>
      <c r="P873" s="20"/>
      <c r="Q873" s="19"/>
      <c r="R873" s="19"/>
      <c r="S873" s="19"/>
      <c r="T873" s="19"/>
      <c r="U873" s="19"/>
      <c r="V873" s="19"/>
      <c r="W873" s="19"/>
      <c r="X873" s="20"/>
      <c r="Y873" s="19"/>
      <c r="Z873" s="19"/>
      <c r="AA873" s="20"/>
      <c r="AB873" s="19"/>
      <c r="AC873" s="19"/>
      <c r="AD873" s="19"/>
      <c r="AE873" s="19"/>
      <c r="AF873" s="19"/>
      <c r="AG873" s="19"/>
      <c r="AH873" s="19"/>
    </row>
    <row r="874">
      <c r="A874" s="19"/>
      <c r="B874" s="19"/>
      <c r="C874" s="19"/>
      <c r="D874" s="19"/>
      <c r="E874" s="19"/>
      <c r="F874" s="20"/>
      <c r="G874" s="19"/>
      <c r="H874" s="19"/>
      <c r="I874" s="19"/>
      <c r="J874" s="19"/>
      <c r="K874" s="19"/>
      <c r="L874" s="19"/>
      <c r="M874" s="20"/>
      <c r="N874" s="19"/>
      <c r="O874" s="19"/>
      <c r="P874" s="20"/>
      <c r="Q874" s="19"/>
      <c r="R874" s="19"/>
      <c r="S874" s="19"/>
      <c r="T874" s="19"/>
      <c r="U874" s="19"/>
      <c r="V874" s="19"/>
      <c r="W874" s="19"/>
      <c r="X874" s="20"/>
      <c r="Y874" s="19"/>
      <c r="Z874" s="19"/>
      <c r="AA874" s="20"/>
      <c r="AB874" s="19"/>
      <c r="AC874" s="19"/>
      <c r="AD874" s="19"/>
      <c r="AE874" s="19"/>
      <c r="AF874" s="19"/>
      <c r="AG874" s="19"/>
      <c r="AH874" s="19"/>
    </row>
    <row r="875">
      <c r="A875" s="19"/>
      <c r="B875" s="19"/>
      <c r="C875" s="19"/>
      <c r="D875" s="19"/>
      <c r="E875" s="19"/>
      <c r="F875" s="20"/>
      <c r="G875" s="19"/>
      <c r="H875" s="19"/>
      <c r="I875" s="19"/>
      <c r="J875" s="19"/>
      <c r="K875" s="19"/>
      <c r="L875" s="19"/>
      <c r="M875" s="20"/>
      <c r="N875" s="19"/>
      <c r="O875" s="19"/>
      <c r="P875" s="20"/>
      <c r="Q875" s="19"/>
      <c r="R875" s="19"/>
      <c r="S875" s="19"/>
      <c r="T875" s="19"/>
      <c r="U875" s="19"/>
      <c r="V875" s="19"/>
      <c r="W875" s="19"/>
      <c r="X875" s="20"/>
      <c r="Y875" s="19"/>
      <c r="Z875" s="19"/>
      <c r="AA875" s="20"/>
      <c r="AB875" s="19"/>
      <c r="AC875" s="19"/>
      <c r="AD875" s="19"/>
      <c r="AE875" s="19"/>
      <c r="AF875" s="19"/>
      <c r="AG875" s="19"/>
      <c r="AH875" s="19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19"/>
      <c r="M876" s="20"/>
      <c r="N876" s="19"/>
      <c r="O876" s="19"/>
      <c r="P876" s="20"/>
      <c r="Q876" s="19"/>
      <c r="R876" s="19"/>
      <c r="S876" s="19"/>
      <c r="T876" s="19"/>
      <c r="U876" s="19"/>
      <c r="V876" s="19"/>
      <c r="W876" s="19"/>
      <c r="X876" s="20"/>
      <c r="Y876" s="19"/>
      <c r="Z876" s="19"/>
      <c r="AA876" s="20"/>
      <c r="AB876" s="19"/>
      <c r="AC876" s="19"/>
      <c r="AD876" s="19"/>
      <c r="AE876" s="19"/>
      <c r="AF876" s="19"/>
      <c r="AG876" s="19"/>
      <c r="AH876" s="19"/>
    </row>
    <row r="877">
      <c r="A877" s="19"/>
      <c r="B877" s="19"/>
      <c r="C877" s="19"/>
      <c r="D877" s="19"/>
      <c r="E877" s="19"/>
      <c r="F877" s="20"/>
      <c r="G877" s="19"/>
      <c r="H877" s="19"/>
      <c r="I877" s="19"/>
      <c r="J877" s="19"/>
      <c r="K877" s="19"/>
      <c r="L877" s="19"/>
      <c r="M877" s="20"/>
      <c r="N877" s="19"/>
      <c r="O877" s="19"/>
      <c r="P877" s="20"/>
      <c r="Q877" s="19"/>
      <c r="R877" s="19"/>
      <c r="S877" s="19"/>
      <c r="T877" s="19"/>
      <c r="U877" s="19"/>
      <c r="V877" s="19"/>
      <c r="W877" s="19"/>
      <c r="X877" s="20"/>
      <c r="Y877" s="19"/>
      <c r="Z877" s="19"/>
      <c r="AA877" s="20"/>
      <c r="AB877" s="19"/>
      <c r="AC877" s="19"/>
      <c r="AD877" s="19"/>
      <c r="AE877" s="19"/>
      <c r="AF877" s="19"/>
      <c r="AG877" s="19"/>
      <c r="AH877" s="19"/>
    </row>
    <row r="878">
      <c r="A878" s="19"/>
      <c r="B878" s="19"/>
      <c r="C878" s="19"/>
      <c r="D878" s="19"/>
      <c r="E878" s="19"/>
      <c r="F878" s="20"/>
      <c r="G878" s="19"/>
      <c r="H878" s="19"/>
      <c r="I878" s="19"/>
      <c r="J878" s="19"/>
      <c r="K878" s="19"/>
      <c r="L878" s="19"/>
      <c r="M878" s="20"/>
      <c r="N878" s="19"/>
      <c r="O878" s="19"/>
      <c r="P878" s="20"/>
      <c r="Q878" s="19"/>
      <c r="R878" s="19"/>
      <c r="S878" s="19"/>
      <c r="T878" s="19"/>
      <c r="U878" s="19"/>
      <c r="V878" s="19"/>
      <c r="W878" s="19"/>
      <c r="X878" s="20"/>
      <c r="Y878" s="19"/>
      <c r="Z878" s="19"/>
      <c r="AA878" s="20"/>
      <c r="AB878" s="19"/>
      <c r="AC878" s="19"/>
      <c r="AD878" s="19"/>
      <c r="AE878" s="19"/>
      <c r="AF878" s="19"/>
      <c r="AG878" s="19"/>
      <c r="AH878" s="19"/>
    </row>
    <row r="879">
      <c r="A879" s="19"/>
      <c r="B879" s="19"/>
      <c r="C879" s="19"/>
      <c r="D879" s="19"/>
      <c r="E879" s="19"/>
      <c r="F879" s="20"/>
      <c r="G879" s="19"/>
      <c r="H879" s="19"/>
      <c r="I879" s="19"/>
      <c r="J879" s="19"/>
      <c r="K879" s="19"/>
      <c r="L879" s="19"/>
      <c r="M879" s="20"/>
      <c r="N879" s="19"/>
      <c r="O879" s="19"/>
      <c r="P879" s="20"/>
      <c r="Q879" s="19"/>
      <c r="R879" s="19"/>
      <c r="S879" s="19"/>
      <c r="T879" s="19"/>
      <c r="U879" s="19"/>
      <c r="V879" s="19"/>
      <c r="W879" s="19"/>
      <c r="X879" s="20"/>
      <c r="Y879" s="19"/>
      <c r="Z879" s="19"/>
      <c r="AA879" s="20"/>
      <c r="AB879" s="19"/>
      <c r="AC879" s="19"/>
      <c r="AD879" s="19"/>
      <c r="AE879" s="19"/>
      <c r="AF879" s="19"/>
      <c r="AG879" s="19"/>
      <c r="AH879" s="19"/>
    </row>
    <row r="880">
      <c r="A880" s="19"/>
      <c r="B880" s="19"/>
      <c r="C880" s="19"/>
      <c r="D880" s="19"/>
      <c r="E880" s="19"/>
      <c r="F880" s="20"/>
      <c r="G880" s="19"/>
      <c r="H880" s="19"/>
      <c r="I880" s="19"/>
      <c r="J880" s="19"/>
      <c r="K880" s="19"/>
      <c r="L880" s="19"/>
      <c r="M880" s="20"/>
      <c r="N880" s="19"/>
      <c r="O880" s="19"/>
      <c r="P880" s="20"/>
      <c r="Q880" s="19"/>
      <c r="R880" s="19"/>
      <c r="S880" s="19"/>
      <c r="T880" s="19"/>
      <c r="U880" s="19"/>
      <c r="V880" s="19"/>
      <c r="W880" s="19"/>
      <c r="X880" s="20"/>
      <c r="Y880" s="19"/>
      <c r="Z880" s="19"/>
      <c r="AA880" s="20"/>
      <c r="AB880" s="19"/>
      <c r="AC880" s="19"/>
      <c r="AD880" s="19"/>
      <c r="AE880" s="19"/>
      <c r="AF880" s="19"/>
      <c r="AG880" s="19"/>
      <c r="AH880" s="19"/>
    </row>
    <row r="881">
      <c r="A881" s="19"/>
      <c r="B881" s="19"/>
      <c r="C881" s="19"/>
      <c r="D881" s="19"/>
      <c r="E881" s="19"/>
      <c r="F881" s="20"/>
      <c r="G881" s="19"/>
      <c r="H881" s="19"/>
      <c r="I881" s="19"/>
      <c r="J881" s="19"/>
      <c r="K881" s="19"/>
      <c r="L881" s="19"/>
      <c r="M881" s="20"/>
      <c r="N881" s="19"/>
      <c r="O881" s="19"/>
      <c r="P881" s="20"/>
      <c r="Q881" s="19"/>
      <c r="R881" s="19"/>
      <c r="S881" s="19"/>
      <c r="T881" s="19"/>
      <c r="U881" s="19"/>
      <c r="V881" s="19"/>
      <c r="W881" s="19"/>
      <c r="X881" s="20"/>
      <c r="Y881" s="19"/>
      <c r="Z881" s="19"/>
      <c r="AA881" s="20"/>
      <c r="AB881" s="19"/>
      <c r="AC881" s="19"/>
      <c r="AD881" s="19"/>
      <c r="AE881" s="19"/>
      <c r="AF881" s="19"/>
      <c r="AG881" s="19"/>
      <c r="AH881" s="19"/>
    </row>
    <row r="882">
      <c r="A882" s="19"/>
      <c r="B882" s="19"/>
      <c r="C882" s="19"/>
      <c r="D882" s="19"/>
      <c r="E882" s="19"/>
      <c r="F882" s="20"/>
      <c r="G882" s="19"/>
      <c r="H882" s="19"/>
      <c r="I882" s="19"/>
      <c r="J882" s="19"/>
      <c r="K882" s="19"/>
      <c r="L882" s="19"/>
      <c r="M882" s="20"/>
      <c r="N882" s="19"/>
      <c r="O882" s="19"/>
      <c r="P882" s="20"/>
      <c r="Q882" s="19"/>
      <c r="R882" s="19"/>
      <c r="S882" s="19"/>
      <c r="T882" s="19"/>
      <c r="U882" s="19"/>
      <c r="V882" s="19"/>
      <c r="W882" s="19"/>
      <c r="X882" s="20"/>
      <c r="Y882" s="19"/>
      <c r="Z882" s="19"/>
      <c r="AA882" s="20"/>
      <c r="AB882" s="19"/>
      <c r="AC882" s="19"/>
      <c r="AD882" s="19"/>
      <c r="AE882" s="19"/>
      <c r="AF882" s="19"/>
      <c r="AG882" s="19"/>
      <c r="AH882" s="19"/>
    </row>
    <row r="883">
      <c r="A883" s="19"/>
      <c r="B883" s="19"/>
      <c r="C883" s="19"/>
      <c r="D883" s="19"/>
      <c r="E883" s="19"/>
      <c r="F883" s="20"/>
      <c r="G883" s="19"/>
      <c r="H883" s="19"/>
      <c r="I883" s="19"/>
      <c r="J883" s="19"/>
      <c r="K883" s="19"/>
      <c r="L883" s="19"/>
      <c r="M883" s="20"/>
      <c r="N883" s="19"/>
      <c r="O883" s="19"/>
      <c r="P883" s="20"/>
      <c r="Q883" s="19"/>
      <c r="R883" s="19"/>
      <c r="S883" s="19"/>
      <c r="T883" s="19"/>
      <c r="U883" s="19"/>
      <c r="V883" s="19"/>
      <c r="W883" s="19"/>
      <c r="X883" s="20"/>
      <c r="Y883" s="19"/>
      <c r="Z883" s="19"/>
      <c r="AA883" s="20"/>
      <c r="AB883" s="19"/>
      <c r="AC883" s="19"/>
      <c r="AD883" s="19"/>
      <c r="AE883" s="19"/>
      <c r="AF883" s="19"/>
      <c r="AG883" s="19"/>
      <c r="AH883" s="19"/>
    </row>
    <row r="884">
      <c r="A884" s="19"/>
      <c r="B884" s="19"/>
      <c r="C884" s="19"/>
      <c r="D884" s="19"/>
      <c r="E884" s="19"/>
      <c r="F884" s="20"/>
      <c r="G884" s="19"/>
      <c r="H884" s="19"/>
      <c r="I884" s="19"/>
      <c r="J884" s="19"/>
      <c r="K884" s="19"/>
      <c r="L884" s="19"/>
      <c r="M884" s="20"/>
      <c r="N884" s="19"/>
      <c r="O884" s="19"/>
      <c r="P884" s="20"/>
      <c r="Q884" s="19"/>
      <c r="R884" s="19"/>
      <c r="S884" s="19"/>
      <c r="T884" s="19"/>
      <c r="U884" s="19"/>
      <c r="V884" s="19"/>
      <c r="W884" s="19"/>
      <c r="X884" s="20"/>
      <c r="Y884" s="19"/>
      <c r="Z884" s="19"/>
      <c r="AA884" s="20"/>
      <c r="AB884" s="19"/>
      <c r="AC884" s="19"/>
      <c r="AD884" s="19"/>
      <c r="AE884" s="19"/>
      <c r="AF884" s="19"/>
      <c r="AG884" s="19"/>
      <c r="AH884" s="19"/>
    </row>
    <row r="885">
      <c r="A885" s="19"/>
      <c r="B885" s="19"/>
      <c r="C885" s="19"/>
      <c r="D885" s="19"/>
      <c r="E885" s="19"/>
      <c r="F885" s="20"/>
      <c r="G885" s="19"/>
      <c r="H885" s="19"/>
      <c r="I885" s="19"/>
      <c r="J885" s="19"/>
      <c r="K885" s="19"/>
      <c r="L885" s="19"/>
      <c r="M885" s="20"/>
      <c r="N885" s="19"/>
      <c r="O885" s="19"/>
      <c r="P885" s="20"/>
      <c r="Q885" s="19"/>
      <c r="R885" s="19"/>
      <c r="S885" s="19"/>
      <c r="T885" s="19"/>
      <c r="U885" s="19"/>
      <c r="V885" s="19"/>
      <c r="W885" s="19"/>
      <c r="X885" s="20"/>
      <c r="Y885" s="19"/>
      <c r="Z885" s="19"/>
      <c r="AA885" s="20"/>
      <c r="AB885" s="19"/>
      <c r="AC885" s="19"/>
      <c r="AD885" s="19"/>
      <c r="AE885" s="19"/>
      <c r="AF885" s="19"/>
      <c r="AG885" s="19"/>
      <c r="AH885" s="19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19"/>
      <c r="M886" s="20"/>
      <c r="N886" s="19"/>
      <c r="O886" s="19"/>
      <c r="P886" s="20"/>
      <c r="Q886" s="19"/>
      <c r="R886" s="19"/>
      <c r="S886" s="19"/>
      <c r="T886" s="19"/>
      <c r="U886" s="19"/>
      <c r="V886" s="19"/>
      <c r="W886" s="19"/>
      <c r="X886" s="20"/>
      <c r="Y886" s="19"/>
      <c r="Z886" s="19"/>
      <c r="AA886" s="20"/>
      <c r="AB886" s="19"/>
      <c r="AC886" s="19"/>
      <c r="AD886" s="19"/>
      <c r="AE886" s="19"/>
      <c r="AF886" s="19"/>
      <c r="AG886" s="19"/>
      <c r="AH886" s="19"/>
    </row>
    <row r="887">
      <c r="A887" s="19"/>
      <c r="B887" s="19"/>
      <c r="C887" s="19"/>
      <c r="D887" s="19"/>
      <c r="E887" s="19"/>
      <c r="F887" s="20"/>
      <c r="G887" s="19"/>
      <c r="H887" s="19"/>
      <c r="I887" s="19"/>
      <c r="J887" s="19"/>
      <c r="K887" s="19"/>
      <c r="L887" s="19"/>
      <c r="M887" s="20"/>
      <c r="N887" s="19"/>
      <c r="O887" s="19"/>
      <c r="P887" s="20"/>
      <c r="Q887" s="19"/>
      <c r="R887" s="19"/>
      <c r="S887" s="19"/>
      <c r="T887" s="19"/>
      <c r="U887" s="19"/>
      <c r="V887" s="19"/>
      <c r="W887" s="19"/>
      <c r="X887" s="20"/>
      <c r="Y887" s="19"/>
      <c r="Z887" s="19"/>
      <c r="AA887" s="20"/>
      <c r="AB887" s="19"/>
      <c r="AC887" s="19"/>
      <c r="AD887" s="19"/>
      <c r="AE887" s="19"/>
      <c r="AF887" s="19"/>
      <c r="AG887" s="19"/>
      <c r="AH887" s="19"/>
    </row>
    <row r="888">
      <c r="A888" s="19"/>
      <c r="B888" s="19"/>
      <c r="C888" s="19"/>
      <c r="D888" s="19"/>
      <c r="E888" s="19"/>
      <c r="F888" s="20"/>
      <c r="G888" s="19"/>
      <c r="H888" s="19"/>
      <c r="I888" s="19"/>
      <c r="J888" s="19"/>
      <c r="K888" s="19"/>
      <c r="L888" s="19"/>
      <c r="M888" s="20"/>
      <c r="N888" s="19"/>
      <c r="O888" s="19"/>
      <c r="P888" s="20"/>
      <c r="Q888" s="19"/>
      <c r="R888" s="19"/>
      <c r="S888" s="19"/>
      <c r="T888" s="19"/>
      <c r="U888" s="19"/>
      <c r="V888" s="19"/>
      <c r="W888" s="19"/>
      <c r="X888" s="20"/>
      <c r="Y888" s="19"/>
      <c r="Z888" s="19"/>
      <c r="AA888" s="20"/>
      <c r="AB888" s="19"/>
      <c r="AC888" s="19"/>
      <c r="AD888" s="19"/>
      <c r="AE888" s="19"/>
      <c r="AF888" s="19"/>
      <c r="AG888" s="19"/>
      <c r="AH888" s="19"/>
    </row>
    <row r="889">
      <c r="A889" s="19"/>
      <c r="B889" s="19"/>
      <c r="C889" s="19"/>
      <c r="D889" s="19"/>
      <c r="E889" s="19"/>
      <c r="F889" s="20"/>
      <c r="G889" s="19"/>
      <c r="H889" s="19"/>
      <c r="I889" s="19"/>
      <c r="J889" s="19"/>
      <c r="K889" s="19"/>
      <c r="L889" s="19"/>
      <c r="M889" s="20"/>
      <c r="N889" s="19"/>
      <c r="O889" s="19"/>
      <c r="P889" s="20"/>
      <c r="Q889" s="19"/>
      <c r="R889" s="19"/>
      <c r="S889" s="19"/>
      <c r="T889" s="19"/>
      <c r="U889" s="19"/>
      <c r="V889" s="19"/>
      <c r="W889" s="19"/>
      <c r="X889" s="20"/>
      <c r="Y889" s="19"/>
      <c r="Z889" s="19"/>
      <c r="AA889" s="20"/>
      <c r="AB889" s="19"/>
      <c r="AC889" s="19"/>
      <c r="AD889" s="19"/>
      <c r="AE889" s="19"/>
      <c r="AF889" s="19"/>
      <c r="AG889" s="19"/>
      <c r="AH889" s="19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19"/>
      <c r="M890" s="20"/>
      <c r="N890" s="19"/>
      <c r="O890" s="19"/>
      <c r="P890" s="20"/>
      <c r="Q890" s="19"/>
      <c r="R890" s="19"/>
      <c r="S890" s="19"/>
      <c r="T890" s="19"/>
      <c r="U890" s="19"/>
      <c r="V890" s="19"/>
      <c r="W890" s="19"/>
      <c r="X890" s="20"/>
      <c r="Y890" s="19"/>
      <c r="Z890" s="19"/>
      <c r="AA890" s="20"/>
      <c r="AB890" s="19"/>
      <c r="AC890" s="19"/>
      <c r="AD890" s="19"/>
      <c r="AE890" s="19"/>
      <c r="AF890" s="19"/>
      <c r="AG890" s="19"/>
      <c r="AH890" s="19"/>
    </row>
    <row r="891">
      <c r="A891" s="19"/>
      <c r="B891" s="19"/>
      <c r="C891" s="19"/>
      <c r="D891" s="19"/>
      <c r="E891" s="19"/>
      <c r="F891" s="20"/>
      <c r="G891" s="19"/>
      <c r="H891" s="19"/>
      <c r="I891" s="19"/>
      <c r="J891" s="19"/>
      <c r="K891" s="19"/>
      <c r="L891" s="19"/>
      <c r="M891" s="20"/>
      <c r="N891" s="19"/>
      <c r="O891" s="19"/>
      <c r="P891" s="20"/>
      <c r="Q891" s="19"/>
      <c r="R891" s="19"/>
      <c r="S891" s="19"/>
      <c r="T891" s="19"/>
      <c r="U891" s="19"/>
      <c r="V891" s="19"/>
      <c r="W891" s="19"/>
      <c r="X891" s="20"/>
      <c r="Y891" s="19"/>
      <c r="Z891" s="19"/>
      <c r="AA891" s="20"/>
      <c r="AB891" s="19"/>
      <c r="AC891" s="19"/>
      <c r="AD891" s="19"/>
      <c r="AE891" s="19"/>
      <c r="AF891" s="19"/>
      <c r="AG891" s="19"/>
      <c r="AH891" s="19"/>
    </row>
    <row r="892">
      <c r="A892" s="19"/>
      <c r="B892" s="19"/>
      <c r="C892" s="19"/>
      <c r="D892" s="19"/>
      <c r="E892" s="19"/>
      <c r="F892" s="20"/>
      <c r="G892" s="19"/>
      <c r="H892" s="19"/>
      <c r="I892" s="19"/>
      <c r="J892" s="19"/>
      <c r="K892" s="19"/>
      <c r="L892" s="19"/>
      <c r="M892" s="20"/>
      <c r="N892" s="19"/>
      <c r="O892" s="19"/>
      <c r="P892" s="20"/>
      <c r="Q892" s="19"/>
      <c r="R892" s="19"/>
      <c r="S892" s="19"/>
      <c r="T892" s="19"/>
      <c r="U892" s="19"/>
      <c r="V892" s="19"/>
      <c r="W892" s="19"/>
      <c r="X892" s="20"/>
      <c r="Y892" s="19"/>
      <c r="Z892" s="19"/>
      <c r="AA892" s="20"/>
      <c r="AB892" s="19"/>
      <c r="AC892" s="19"/>
      <c r="AD892" s="19"/>
      <c r="AE892" s="19"/>
      <c r="AF892" s="19"/>
      <c r="AG892" s="19"/>
      <c r="AH892" s="19"/>
    </row>
    <row r="893">
      <c r="A893" s="19"/>
      <c r="B893" s="19"/>
      <c r="C893" s="19"/>
      <c r="D893" s="19"/>
      <c r="E893" s="19"/>
      <c r="F893" s="20"/>
      <c r="G893" s="19"/>
      <c r="H893" s="19"/>
      <c r="I893" s="19"/>
      <c r="J893" s="19"/>
      <c r="K893" s="19"/>
      <c r="L893" s="19"/>
      <c r="M893" s="20"/>
      <c r="N893" s="19"/>
      <c r="O893" s="19"/>
      <c r="P893" s="20"/>
      <c r="Q893" s="19"/>
      <c r="R893" s="19"/>
      <c r="S893" s="19"/>
      <c r="T893" s="19"/>
      <c r="U893" s="19"/>
      <c r="V893" s="19"/>
      <c r="W893" s="19"/>
      <c r="X893" s="20"/>
      <c r="Y893" s="19"/>
      <c r="Z893" s="19"/>
      <c r="AA893" s="20"/>
      <c r="AB893" s="19"/>
      <c r="AC893" s="19"/>
      <c r="AD893" s="19"/>
      <c r="AE893" s="19"/>
      <c r="AF893" s="19"/>
      <c r="AG893" s="19"/>
      <c r="AH893" s="19"/>
    </row>
    <row r="894">
      <c r="A894" s="19"/>
      <c r="B894" s="19"/>
      <c r="C894" s="19"/>
      <c r="D894" s="19"/>
      <c r="E894" s="19"/>
      <c r="F894" s="20"/>
      <c r="G894" s="19"/>
      <c r="H894" s="19"/>
      <c r="I894" s="19"/>
      <c r="J894" s="19"/>
      <c r="K894" s="19"/>
      <c r="L894" s="19"/>
      <c r="M894" s="20"/>
      <c r="N894" s="19"/>
      <c r="O894" s="19"/>
      <c r="P894" s="20"/>
      <c r="Q894" s="19"/>
      <c r="R894" s="19"/>
      <c r="S894" s="19"/>
      <c r="T894" s="19"/>
      <c r="U894" s="19"/>
      <c r="V894" s="19"/>
      <c r="W894" s="19"/>
      <c r="X894" s="20"/>
      <c r="Y894" s="19"/>
      <c r="Z894" s="19"/>
      <c r="AA894" s="20"/>
      <c r="AB894" s="19"/>
      <c r="AC894" s="19"/>
      <c r="AD894" s="19"/>
      <c r="AE894" s="19"/>
      <c r="AF894" s="19"/>
      <c r="AG894" s="19"/>
      <c r="AH894" s="19"/>
    </row>
    <row r="895">
      <c r="A895" s="19"/>
      <c r="B895" s="19"/>
      <c r="C895" s="19"/>
      <c r="D895" s="19"/>
      <c r="E895" s="19"/>
      <c r="F895" s="20"/>
      <c r="G895" s="19"/>
      <c r="H895" s="19"/>
      <c r="I895" s="19"/>
      <c r="J895" s="19"/>
      <c r="K895" s="19"/>
      <c r="L895" s="19"/>
      <c r="M895" s="20"/>
      <c r="N895" s="19"/>
      <c r="O895" s="19"/>
      <c r="P895" s="20"/>
      <c r="Q895" s="19"/>
      <c r="R895" s="19"/>
      <c r="S895" s="19"/>
      <c r="T895" s="19"/>
      <c r="U895" s="19"/>
      <c r="V895" s="19"/>
      <c r="W895" s="19"/>
      <c r="X895" s="20"/>
      <c r="Y895" s="19"/>
      <c r="Z895" s="19"/>
      <c r="AA895" s="20"/>
      <c r="AB895" s="19"/>
      <c r="AC895" s="19"/>
      <c r="AD895" s="19"/>
      <c r="AE895" s="19"/>
      <c r="AF895" s="19"/>
      <c r="AG895" s="19"/>
      <c r="AH895" s="19"/>
    </row>
    <row r="896">
      <c r="A896" s="19"/>
      <c r="B896" s="19"/>
      <c r="C896" s="19"/>
      <c r="D896" s="19"/>
      <c r="E896" s="19"/>
      <c r="F896" s="20"/>
      <c r="G896" s="19"/>
      <c r="H896" s="19"/>
      <c r="I896" s="19"/>
      <c r="J896" s="19"/>
      <c r="K896" s="19"/>
      <c r="L896" s="19"/>
      <c r="M896" s="20"/>
      <c r="N896" s="19"/>
      <c r="O896" s="19"/>
      <c r="P896" s="20"/>
      <c r="Q896" s="19"/>
      <c r="R896" s="19"/>
      <c r="S896" s="19"/>
      <c r="T896" s="19"/>
      <c r="U896" s="19"/>
      <c r="V896" s="19"/>
      <c r="W896" s="19"/>
      <c r="X896" s="20"/>
      <c r="Y896" s="19"/>
      <c r="Z896" s="19"/>
      <c r="AA896" s="20"/>
      <c r="AB896" s="19"/>
      <c r="AC896" s="19"/>
      <c r="AD896" s="19"/>
      <c r="AE896" s="19"/>
      <c r="AF896" s="19"/>
      <c r="AG896" s="19"/>
      <c r="AH896" s="19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19"/>
      <c r="M897" s="20"/>
      <c r="N897" s="19"/>
      <c r="O897" s="19"/>
      <c r="P897" s="20"/>
      <c r="Q897" s="19"/>
      <c r="R897" s="19"/>
      <c r="S897" s="19"/>
      <c r="T897" s="19"/>
      <c r="U897" s="19"/>
      <c r="V897" s="19"/>
      <c r="W897" s="19"/>
      <c r="X897" s="20"/>
      <c r="Y897" s="19"/>
      <c r="Z897" s="19"/>
      <c r="AA897" s="20"/>
      <c r="AB897" s="19"/>
      <c r="AC897" s="19"/>
      <c r="AD897" s="19"/>
      <c r="AE897" s="19"/>
      <c r="AF897" s="19"/>
      <c r="AG897" s="19"/>
      <c r="AH897" s="19"/>
    </row>
    <row r="898">
      <c r="A898" s="19"/>
      <c r="B898" s="19"/>
      <c r="C898" s="19"/>
      <c r="D898" s="19"/>
      <c r="E898" s="19"/>
      <c r="F898" s="20"/>
      <c r="G898" s="19"/>
      <c r="H898" s="19"/>
      <c r="I898" s="19"/>
      <c r="J898" s="19"/>
      <c r="K898" s="19"/>
      <c r="L898" s="19"/>
      <c r="M898" s="20"/>
      <c r="N898" s="19"/>
      <c r="O898" s="19"/>
      <c r="P898" s="20"/>
      <c r="Q898" s="19"/>
      <c r="R898" s="19"/>
      <c r="S898" s="19"/>
      <c r="T898" s="19"/>
      <c r="U898" s="19"/>
      <c r="V898" s="19"/>
      <c r="W898" s="19"/>
      <c r="X898" s="20"/>
      <c r="Y898" s="19"/>
      <c r="Z898" s="19"/>
      <c r="AA898" s="20"/>
      <c r="AB898" s="19"/>
      <c r="AC898" s="19"/>
      <c r="AD898" s="19"/>
      <c r="AE898" s="19"/>
      <c r="AF898" s="19"/>
      <c r="AG898" s="19"/>
      <c r="AH898" s="19"/>
    </row>
    <row r="899">
      <c r="A899" s="19"/>
      <c r="B899" s="19"/>
      <c r="C899" s="19"/>
      <c r="D899" s="19"/>
      <c r="E899" s="19"/>
      <c r="F899" s="20"/>
      <c r="G899" s="19"/>
      <c r="H899" s="19"/>
      <c r="I899" s="19"/>
      <c r="J899" s="19"/>
      <c r="K899" s="19"/>
      <c r="L899" s="19"/>
      <c r="M899" s="20"/>
      <c r="N899" s="19"/>
      <c r="O899" s="19"/>
      <c r="P899" s="20"/>
      <c r="Q899" s="19"/>
      <c r="R899" s="19"/>
      <c r="S899" s="19"/>
      <c r="T899" s="19"/>
      <c r="U899" s="19"/>
      <c r="V899" s="19"/>
      <c r="W899" s="19"/>
      <c r="X899" s="20"/>
      <c r="Y899" s="19"/>
      <c r="Z899" s="19"/>
      <c r="AA899" s="20"/>
      <c r="AB899" s="19"/>
      <c r="AC899" s="19"/>
      <c r="AD899" s="19"/>
      <c r="AE899" s="19"/>
      <c r="AF899" s="19"/>
      <c r="AG899" s="19"/>
      <c r="AH899" s="19"/>
    </row>
    <row r="900">
      <c r="A900" s="19"/>
      <c r="B900" s="19"/>
      <c r="C900" s="19"/>
      <c r="D900" s="19"/>
      <c r="E900" s="19"/>
      <c r="F900" s="20"/>
      <c r="G900" s="19"/>
      <c r="H900" s="19"/>
      <c r="I900" s="19"/>
      <c r="J900" s="19"/>
      <c r="K900" s="19"/>
      <c r="L900" s="19"/>
      <c r="M900" s="20"/>
      <c r="N900" s="19"/>
      <c r="O900" s="19"/>
      <c r="P900" s="20"/>
      <c r="Q900" s="19"/>
      <c r="R900" s="19"/>
      <c r="S900" s="19"/>
      <c r="T900" s="19"/>
      <c r="U900" s="19"/>
      <c r="V900" s="19"/>
      <c r="W900" s="19"/>
      <c r="X900" s="20"/>
      <c r="Y900" s="19"/>
      <c r="Z900" s="19"/>
      <c r="AA900" s="20"/>
      <c r="AB900" s="19"/>
      <c r="AC900" s="19"/>
      <c r="AD900" s="19"/>
      <c r="AE900" s="19"/>
      <c r="AF900" s="19"/>
      <c r="AG900" s="19"/>
      <c r="AH900" s="19"/>
    </row>
    <row r="901">
      <c r="A901" s="19"/>
      <c r="B901" s="19"/>
      <c r="C901" s="19"/>
      <c r="D901" s="19"/>
      <c r="E901" s="19"/>
      <c r="F901" s="20"/>
      <c r="G901" s="19"/>
      <c r="H901" s="19"/>
      <c r="I901" s="19"/>
      <c r="J901" s="19"/>
      <c r="K901" s="19"/>
      <c r="L901" s="19"/>
      <c r="M901" s="20"/>
      <c r="N901" s="19"/>
      <c r="O901" s="19"/>
      <c r="P901" s="20"/>
      <c r="Q901" s="19"/>
      <c r="R901" s="19"/>
      <c r="S901" s="19"/>
      <c r="T901" s="19"/>
      <c r="U901" s="19"/>
      <c r="V901" s="19"/>
      <c r="W901" s="19"/>
      <c r="X901" s="20"/>
      <c r="Y901" s="19"/>
      <c r="Z901" s="19"/>
      <c r="AA901" s="20"/>
      <c r="AB901" s="19"/>
      <c r="AC901" s="19"/>
      <c r="AD901" s="19"/>
      <c r="AE901" s="19"/>
      <c r="AF901" s="19"/>
      <c r="AG901" s="19"/>
      <c r="AH901" s="19"/>
    </row>
    <row r="902">
      <c r="A902" s="19"/>
      <c r="B902" s="19"/>
      <c r="C902" s="19"/>
      <c r="D902" s="19"/>
      <c r="E902" s="19"/>
      <c r="F902" s="20"/>
      <c r="G902" s="19"/>
      <c r="H902" s="19"/>
      <c r="I902" s="19"/>
      <c r="J902" s="19"/>
      <c r="K902" s="19"/>
      <c r="L902" s="19"/>
      <c r="M902" s="20"/>
      <c r="N902" s="19"/>
      <c r="O902" s="19"/>
      <c r="P902" s="20"/>
      <c r="Q902" s="19"/>
      <c r="R902" s="19"/>
      <c r="S902" s="19"/>
      <c r="T902" s="19"/>
      <c r="U902" s="19"/>
      <c r="V902" s="19"/>
      <c r="W902" s="19"/>
      <c r="X902" s="20"/>
      <c r="Y902" s="19"/>
      <c r="Z902" s="19"/>
      <c r="AA902" s="20"/>
      <c r="AB902" s="19"/>
      <c r="AC902" s="19"/>
      <c r="AD902" s="19"/>
      <c r="AE902" s="19"/>
      <c r="AF902" s="19"/>
      <c r="AG902" s="19"/>
      <c r="AH902" s="19"/>
    </row>
    <row r="903">
      <c r="A903" s="19"/>
      <c r="B903" s="19"/>
      <c r="C903" s="19"/>
      <c r="D903" s="19"/>
      <c r="E903" s="19"/>
      <c r="F903" s="20"/>
      <c r="G903" s="19"/>
      <c r="H903" s="19"/>
      <c r="I903" s="19"/>
      <c r="J903" s="19"/>
      <c r="K903" s="19"/>
      <c r="L903" s="19"/>
      <c r="M903" s="20"/>
      <c r="N903" s="19"/>
      <c r="O903" s="19"/>
      <c r="P903" s="20"/>
      <c r="Q903" s="19"/>
      <c r="R903" s="19"/>
      <c r="S903" s="19"/>
      <c r="T903" s="19"/>
      <c r="U903" s="19"/>
      <c r="V903" s="19"/>
      <c r="W903" s="19"/>
      <c r="X903" s="20"/>
      <c r="Y903" s="19"/>
      <c r="Z903" s="19"/>
      <c r="AA903" s="20"/>
      <c r="AB903" s="19"/>
      <c r="AC903" s="19"/>
      <c r="AD903" s="19"/>
      <c r="AE903" s="19"/>
      <c r="AF903" s="19"/>
      <c r="AG903" s="19"/>
      <c r="AH903" s="19"/>
    </row>
    <row r="904">
      <c r="A904" s="19"/>
      <c r="B904" s="19"/>
      <c r="C904" s="19"/>
      <c r="D904" s="19"/>
      <c r="E904" s="19"/>
      <c r="F904" s="20"/>
      <c r="G904" s="19"/>
      <c r="H904" s="19"/>
      <c r="I904" s="19"/>
      <c r="J904" s="19"/>
      <c r="K904" s="19"/>
      <c r="L904" s="19"/>
      <c r="M904" s="20"/>
      <c r="N904" s="19"/>
      <c r="O904" s="19"/>
      <c r="P904" s="20"/>
      <c r="Q904" s="19"/>
      <c r="R904" s="19"/>
      <c r="S904" s="19"/>
      <c r="T904" s="19"/>
      <c r="U904" s="19"/>
      <c r="V904" s="19"/>
      <c r="W904" s="19"/>
      <c r="X904" s="20"/>
      <c r="Y904" s="19"/>
      <c r="Z904" s="19"/>
      <c r="AA904" s="20"/>
      <c r="AB904" s="19"/>
      <c r="AC904" s="19"/>
      <c r="AD904" s="19"/>
      <c r="AE904" s="19"/>
      <c r="AF904" s="19"/>
      <c r="AG904" s="19"/>
      <c r="AH904" s="19"/>
    </row>
    <row r="905">
      <c r="A905" s="19"/>
      <c r="B905" s="19"/>
      <c r="C905" s="19"/>
      <c r="D905" s="19"/>
      <c r="E905" s="19"/>
      <c r="F905" s="20"/>
      <c r="G905" s="19"/>
      <c r="H905" s="19"/>
      <c r="I905" s="19"/>
      <c r="J905" s="19"/>
      <c r="K905" s="19"/>
      <c r="L905" s="19"/>
      <c r="M905" s="20"/>
      <c r="N905" s="19"/>
      <c r="O905" s="19"/>
      <c r="P905" s="20"/>
      <c r="Q905" s="19"/>
      <c r="R905" s="19"/>
      <c r="S905" s="19"/>
      <c r="T905" s="19"/>
      <c r="U905" s="19"/>
      <c r="V905" s="19"/>
      <c r="W905" s="19"/>
      <c r="X905" s="20"/>
      <c r="Y905" s="19"/>
      <c r="Z905" s="19"/>
      <c r="AA905" s="20"/>
      <c r="AB905" s="19"/>
      <c r="AC905" s="19"/>
      <c r="AD905" s="19"/>
      <c r="AE905" s="19"/>
      <c r="AF905" s="19"/>
      <c r="AG905" s="19"/>
      <c r="AH905" s="19"/>
    </row>
    <row r="906">
      <c r="A906" s="19"/>
      <c r="B906" s="19"/>
      <c r="C906" s="19"/>
      <c r="D906" s="19"/>
      <c r="E906" s="19"/>
      <c r="F906" s="20"/>
      <c r="G906" s="19"/>
      <c r="H906" s="19"/>
      <c r="I906" s="19"/>
      <c r="J906" s="19"/>
      <c r="K906" s="19"/>
      <c r="L906" s="19"/>
      <c r="M906" s="20"/>
      <c r="N906" s="19"/>
      <c r="O906" s="19"/>
      <c r="P906" s="20"/>
      <c r="Q906" s="19"/>
      <c r="R906" s="19"/>
      <c r="S906" s="19"/>
      <c r="T906" s="19"/>
      <c r="U906" s="19"/>
      <c r="V906" s="19"/>
      <c r="W906" s="19"/>
      <c r="X906" s="20"/>
      <c r="Y906" s="19"/>
      <c r="Z906" s="19"/>
      <c r="AA906" s="20"/>
      <c r="AB906" s="19"/>
      <c r="AC906" s="19"/>
      <c r="AD906" s="19"/>
      <c r="AE906" s="19"/>
      <c r="AF906" s="19"/>
      <c r="AG906" s="19"/>
      <c r="AH906" s="19"/>
    </row>
    <row r="907">
      <c r="A907" s="19"/>
      <c r="B907" s="19"/>
      <c r="C907" s="19"/>
      <c r="D907" s="19"/>
      <c r="E907" s="19"/>
      <c r="F907" s="20"/>
      <c r="G907" s="19"/>
      <c r="H907" s="19"/>
      <c r="I907" s="19"/>
      <c r="J907" s="19"/>
      <c r="K907" s="19"/>
      <c r="L907" s="19"/>
      <c r="M907" s="20"/>
      <c r="N907" s="19"/>
      <c r="O907" s="19"/>
      <c r="P907" s="20"/>
      <c r="Q907" s="19"/>
      <c r="R907" s="19"/>
      <c r="S907" s="19"/>
      <c r="T907" s="19"/>
      <c r="U907" s="19"/>
      <c r="V907" s="19"/>
      <c r="W907" s="19"/>
      <c r="X907" s="20"/>
      <c r="Y907" s="19"/>
      <c r="Z907" s="19"/>
      <c r="AA907" s="20"/>
      <c r="AB907" s="19"/>
      <c r="AC907" s="19"/>
      <c r="AD907" s="19"/>
      <c r="AE907" s="19"/>
      <c r="AF907" s="19"/>
      <c r="AG907" s="19"/>
      <c r="AH907" s="19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19"/>
      <c r="M908" s="20"/>
      <c r="N908" s="19"/>
      <c r="O908" s="19"/>
      <c r="P908" s="20"/>
      <c r="Q908" s="19"/>
      <c r="R908" s="19"/>
      <c r="S908" s="19"/>
      <c r="T908" s="19"/>
      <c r="U908" s="19"/>
      <c r="V908" s="19"/>
      <c r="W908" s="19"/>
      <c r="X908" s="20"/>
      <c r="Y908" s="19"/>
      <c r="Z908" s="19"/>
      <c r="AA908" s="20"/>
      <c r="AB908" s="19"/>
      <c r="AC908" s="19"/>
      <c r="AD908" s="19"/>
      <c r="AE908" s="19"/>
      <c r="AF908" s="19"/>
      <c r="AG908" s="19"/>
      <c r="AH908" s="19"/>
    </row>
    <row r="909">
      <c r="A909" s="19"/>
      <c r="B909" s="19"/>
      <c r="C909" s="19"/>
      <c r="D909" s="19"/>
      <c r="E909" s="19"/>
      <c r="F909" s="20"/>
      <c r="G909" s="19"/>
      <c r="H909" s="19"/>
      <c r="I909" s="19"/>
      <c r="J909" s="19"/>
      <c r="K909" s="19"/>
      <c r="L909" s="19"/>
      <c r="M909" s="20"/>
      <c r="N909" s="19"/>
      <c r="O909" s="19"/>
      <c r="P909" s="20"/>
      <c r="Q909" s="19"/>
      <c r="R909" s="19"/>
      <c r="S909" s="19"/>
      <c r="T909" s="19"/>
      <c r="U909" s="19"/>
      <c r="V909" s="19"/>
      <c r="W909" s="19"/>
      <c r="X909" s="20"/>
      <c r="Y909" s="19"/>
      <c r="Z909" s="19"/>
      <c r="AA909" s="20"/>
      <c r="AB909" s="19"/>
      <c r="AC909" s="19"/>
      <c r="AD909" s="19"/>
      <c r="AE909" s="19"/>
      <c r="AF909" s="19"/>
      <c r="AG909" s="19"/>
      <c r="AH909" s="19"/>
    </row>
    <row r="910">
      <c r="A910" s="19"/>
      <c r="B910" s="19"/>
      <c r="C910" s="19"/>
      <c r="D910" s="19"/>
      <c r="E910" s="19"/>
      <c r="F910" s="20"/>
      <c r="G910" s="19"/>
      <c r="H910" s="19"/>
      <c r="I910" s="19"/>
      <c r="J910" s="19"/>
      <c r="K910" s="19"/>
      <c r="L910" s="19"/>
      <c r="M910" s="20"/>
      <c r="N910" s="19"/>
      <c r="O910" s="19"/>
      <c r="P910" s="20"/>
      <c r="Q910" s="19"/>
      <c r="R910" s="19"/>
      <c r="S910" s="19"/>
      <c r="T910" s="19"/>
      <c r="U910" s="19"/>
      <c r="V910" s="19"/>
      <c r="W910" s="19"/>
      <c r="X910" s="20"/>
      <c r="Y910" s="19"/>
      <c r="Z910" s="19"/>
      <c r="AA910" s="20"/>
      <c r="AB910" s="19"/>
      <c r="AC910" s="19"/>
      <c r="AD910" s="19"/>
      <c r="AE910" s="19"/>
      <c r="AF910" s="19"/>
      <c r="AG910" s="19"/>
      <c r="AH910" s="19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19"/>
      <c r="M911" s="20"/>
      <c r="N911" s="19"/>
      <c r="O911" s="19"/>
      <c r="P911" s="20"/>
      <c r="Q911" s="19"/>
      <c r="R911" s="19"/>
      <c r="S911" s="19"/>
      <c r="T911" s="19"/>
      <c r="U911" s="19"/>
      <c r="V911" s="19"/>
      <c r="W911" s="19"/>
      <c r="X911" s="20"/>
      <c r="Y911" s="19"/>
      <c r="Z911" s="19"/>
      <c r="AA911" s="20"/>
      <c r="AB911" s="19"/>
      <c r="AC911" s="19"/>
      <c r="AD911" s="19"/>
      <c r="AE911" s="19"/>
      <c r="AF911" s="19"/>
      <c r="AG911" s="19"/>
      <c r="AH911" s="19"/>
    </row>
    <row r="912">
      <c r="A912" s="19"/>
      <c r="B912" s="19"/>
      <c r="C912" s="19"/>
      <c r="D912" s="19"/>
      <c r="E912" s="19"/>
      <c r="F912" s="20"/>
      <c r="G912" s="19"/>
      <c r="H912" s="19"/>
      <c r="I912" s="19"/>
      <c r="J912" s="19"/>
      <c r="K912" s="19"/>
      <c r="L912" s="19"/>
      <c r="M912" s="20"/>
      <c r="N912" s="19"/>
      <c r="O912" s="19"/>
      <c r="P912" s="20"/>
      <c r="Q912" s="19"/>
      <c r="R912" s="19"/>
      <c r="S912" s="19"/>
      <c r="T912" s="19"/>
      <c r="U912" s="19"/>
      <c r="V912" s="19"/>
      <c r="W912" s="19"/>
      <c r="X912" s="20"/>
      <c r="Y912" s="19"/>
      <c r="Z912" s="19"/>
      <c r="AA912" s="20"/>
      <c r="AB912" s="19"/>
      <c r="AC912" s="19"/>
      <c r="AD912" s="19"/>
      <c r="AE912" s="19"/>
      <c r="AF912" s="19"/>
      <c r="AG912" s="19"/>
      <c r="AH912" s="19"/>
    </row>
    <row r="913">
      <c r="A913" s="19"/>
      <c r="B913" s="19"/>
      <c r="C913" s="19"/>
      <c r="D913" s="19"/>
      <c r="E913" s="19"/>
      <c r="F913" s="20"/>
      <c r="G913" s="19"/>
      <c r="H913" s="19"/>
      <c r="I913" s="19"/>
      <c r="J913" s="19"/>
      <c r="K913" s="19"/>
      <c r="L913" s="19"/>
      <c r="M913" s="20"/>
      <c r="N913" s="19"/>
      <c r="O913" s="19"/>
      <c r="P913" s="20"/>
      <c r="Q913" s="19"/>
      <c r="R913" s="19"/>
      <c r="S913" s="19"/>
      <c r="T913" s="19"/>
      <c r="U913" s="19"/>
      <c r="V913" s="19"/>
      <c r="W913" s="19"/>
      <c r="X913" s="20"/>
      <c r="Y913" s="19"/>
      <c r="Z913" s="19"/>
      <c r="AA913" s="20"/>
      <c r="AB913" s="19"/>
      <c r="AC913" s="19"/>
      <c r="AD913" s="19"/>
      <c r="AE913" s="19"/>
      <c r="AF913" s="19"/>
      <c r="AG913" s="19"/>
      <c r="AH913" s="19"/>
    </row>
    <row r="914">
      <c r="A914" s="19"/>
      <c r="B914" s="19"/>
      <c r="C914" s="19"/>
      <c r="D914" s="19"/>
      <c r="E914" s="19"/>
      <c r="F914" s="20"/>
      <c r="G914" s="19"/>
      <c r="H914" s="19"/>
      <c r="I914" s="19"/>
      <c r="J914" s="19"/>
      <c r="K914" s="19"/>
      <c r="L914" s="19"/>
      <c r="M914" s="20"/>
      <c r="N914" s="19"/>
      <c r="O914" s="19"/>
      <c r="P914" s="20"/>
      <c r="Q914" s="19"/>
      <c r="R914" s="19"/>
      <c r="S914" s="19"/>
      <c r="T914" s="19"/>
      <c r="U914" s="19"/>
      <c r="V914" s="19"/>
      <c r="W914" s="19"/>
      <c r="X914" s="20"/>
      <c r="Y914" s="19"/>
      <c r="Z914" s="19"/>
      <c r="AA914" s="20"/>
      <c r="AB914" s="19"/>
      <c r="AC914" s="19"/>
      <c r="AD914" s="19"/>
      <c r="AE914" s="19"/>
      <c r="AF914" s="19"/>
      <c r="AG914" s="19"/>
      <c r="AH914" s="19"/>
    </row>
    <row r="915">
      <c r="A915" s="19"/>
      <c r="B915" s="19"/>
      <c r="C915" s="19"/>
      <c r="D915" s="19"/>
      <c r="E915" s="19"/>
      <c r="F915" s="20"/>
      <c r="G915" s="19"/>
      <c r="H915" s="19"/>
      <c r="I915" s="19"/>
      <c r="J915" s="19"/>
      <c r="K915" s="19"/>
      <c r="L915" s="19"/>
      <c r="M915" s="20"/>
      <c r="N915" s="19"/>
      <c r="O915" s="19"/>
      <c r="P915" s="20"/>
      <c r="Q915" s="19"/>
      <c r="R915" s="19"/>
      <c r="S915" s="19"/>
      <c r="T915" s="19"/>
      <c r="U915" s="19"/>
      <c r="V915" s="19"/>
      <c r="W915" s="19"/>
      <c r="X915" s="20"/>
      <c r="Y915" s="19"/>
      <c r="Z915" s="19"/>
      <c r="AA915" s="20"/>
      <c r="AB915" s="19"/>
      <c r="AC915" s="19"/>
      <c r="AD915" s="19"/>
      <c r="AE915" s="19"/>
      <c r="AF915" s="19"/>
      <c r="AG915" s="19"/>
      <c r="AH915" s="19"/>
    </row>
    <row r="916">
      <c r="A916" s="19"/>
      <c r="B916" s="19"/>
      <c r="C916" s="19"/>
      <c r="D916" s="19"/>
      <c r="E916" s="19"/>
      <c r="F916" s="20"/>
      <c r="G916" s="19"/>
      <c r="H916" s="19"/>
      <c r="I916" s="19"/>
      <c r="J916" s="19"/>
      <c r="K916" s="19"/>
      <c r="L916" s="19"/>
      <c r="M916" s="20"/>
      <c r="N916" s="19"/>
      <c r="O916" s="19"/>
      <c r="P916" s="20"/>
      <c r="Q916" s="19"/>
      <c r="R916" s="19"/>
      <c r="S916" s="19"/>
      <c r="T916" s="19"/>
      <c r="U916" s="19"/>
      <c r="V916" s="19"/>
      <c r="W916" s="19"/>
      <c r="X916" s="20"/>
      <c r="Y916" s="19"/>
      <c r="Z916" s="19"/>
      <c r="AA916" s="20"/>
      <c r="AB916" s="19"/>
      <c r="AC916" s="19"/>
      <c r="AD916" s="19"/>
      <c r="AE916" s="19"/>
      <c r="AF916" s="19"/>
      <c r="AG916" s="19"/>
      <c r="AH916" s="19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19"/>
      <c r="M917" s="20"/>
      <c r="N917" s="19"/>
      <c r="O917" s="19"/>
      <c r="P917" s="20"/>
      <c r="Q917" s="19"/>
      <c r="R917" s="19"/>
      <c r="S917" s="19"/>
      <c r="T917" s="19"/>
      <c r="U917" s="19"/>
      <c r="V917" s="19"/>
      <c r="W917" s="19"/>
      <c r="X917" s="20"/>
      <c r="Y917" s="19"/>
      <c r="Z917" s="19"/>
      <c r="AA917" s="20"/>
      <c r="AB917" s="19"/>
      <c r="AC917" s="19"/>
      <c r="AD917" s="19"/>
      <c r="AE917" s="19"/>
      <c r="AF917" s="19"/>
      <c r="AG917" s="19"/>
      <c r="AH917" s="19"/>
    </row>
    <row r="918">
      <c r="A918" s="19"/>
      <c r="B918" s="19"/>
      <c r="C918" s="19"/>
      <c r="D918" s="19"/>
      <c r="E918" s="19"/>
      <c r="F918" s="20"/>
      <c r="G918" s="19"/>
      <c r="H918" s="19"/>
      <c r="I918" s="19"/>
      <c r="J918" s="19"/>
      <c r="K918" s="19"/>
      <c r="L918" s="19"/>
      <c r="M918" s="20"/>
      <c r="N918" s="19"/>
      <c r="O918" s="19"/>
      <c r="P918" s="20"/>
      <c r="Q918" s="19"/>
      <c r="R918" s="19"/>
      <c r="S918" s="19"/>
      <c r="T918" s="19"/>
      <c r="U918" s="19"/>
      <c r="V918" s="19"/>
      <c r="W918" s="19"/>
      <c r="X918" s="20"/>
      <c r="Y918" s="19"/>
      <c r="Z918" s="19"/>
      <c r="AA918" s="20"/>
      <c r="AB918" s="19"/>
      <c r="AC918" s="19"/>
      <c r="AD918" s="19"/>
      <c r="AE918" s="19"/>
      <c r="AF918" s="19"/>
      <c r="AG918" s="19"/>
      <c r="AH918" s="19"/>
    </row>
    <row r="919">
      <c r="A919" s="19"/>
      <c r="B919" s="19"/>
      <c r="C919" s="19"/>
      <c r="D919" s="19"/>
      <c r="E919" s="19"/>
      <c r="F919" s="20"/>
      <c r="G919" s="19"/>
      <c r="H919" s="19"/>
      <c r="I919" s="19"/>
      <c r="J919" s="19"/>
      <c r="K919" s="19"/>
      <c r="L919" s="19"/>
      <c r="M919" s="20"/>
      <c r="N919" s="19"/>
      <c r="O919" s="19"/>
      <c r="P919" s="20"/>
      <c r="Q919" s="19"/>
      <c r="R919" s="19"/>
      <c r="S919" s="19"/>
      <c r="T919" s="19"/>
      <c r="U919" s="19"/>
      <c r="V919" s="19"/>
      <c r="W919" s="19"/>
      <c r="X919" s="20"/>
      <c r="Y919" s="19"/>
      <c r="Z919" s="19"/>
      <c r="AA919" s="20"/>
      <c r="AB919" s="19"/>
      <c r="AC919" s="19"/>
      <c r="AD919" s="19"/>
      <c r="AE919" s="19"/>
      <c r="AF919" s="19"/>
      <c r="AG919" s="19"/>
      <c r="AH919" s="19"/>
    </row>
    <row r="920">
      <c r="A920" s="19"/>
      <c r="B920" s="19"/>
      <c r="C920" s="19"/>
      <c r="D920" s="19"/>
      <c r="E920" s="19"/>
      <c r="F920" s="20"/>
      <c r="G920" s="19"/>
      <c r="H920" s="19"/>
      <c r="I920" s="19"/>
      <c r="J920" s="19"/>
      <c r="K920" s="19"/>
      <c r="L920" s="19"/>
      <c r="M920" s="20"/>
      <c r="N920" s="19"/>
      <c r="O920" s="19"/>
      <c r="P920" s="20"/>
      <c r="Q920" s="19"/>
      <c r="R920" s="19"/>
      <c r="S920" s="19"/>
      <c r="T920" s="19"/>
      <c r="U920" s="19"/>
      <c r="V920" s="19"/>
      <c r="W920" s="19"/>
      <c r="X920" s="20"/>
      <c r="Y920" s="19"/>
      <c r="Z920" s="19"/>
      <c r="AA920" s="20"/>
      <c r="AB920" s="19"/>
      <c r="AC920" s="19"/>
      <c r="AD920" s="19"/>
      <c r="AE920" s="19"/>
      <c r="AF920" s="19"/>
      <c r="AG920" s="19"/>
      <c r="AH920" s="19"/>
    </row>
    <row r="921">
      <c r="A921" s="19"/>
      <c r="B921" s="19"/>
      <c r="C921" s="19"/>
      <c r="D921" s="19"/>
      <c r="E921" s="19"/>
      <c r="F921" s="20"/>
      <c r="G921" s="19"/>
      <c r="H921" s="19"/>
      <c r="I921" s="19"/>
      <c r="J921" s="19"/>
      <c r="K921" s="19"/>
      <c r="L921" s="19"/>
      <c r="M921" s="20"/>
      <c r="N921" s="19"/>
      <c r="O921" s="19"/>
      <c r="P921" s="20"/>
      <c r="Q921" s="19"/>
      <c r="R921" s="19"/>
      <c r="S921" s="19"/>
      <c r="T921" s="19"/>
      <c r="U921" s="19"/>
      <c r="V921" s="19"/>
      <c r="W921" s="19"/>
      <c r="X921" s="20"/>
      <c r="Y921" s="19"/>
      <c r="Z921" s="19"/>
      <c r="AA921" s="20"/>
      <c r="AB921" s="19"/>
      <c r="AC921" s="19"/>
      <c r="AD921" s="19"/>
      <c r="AE921" s="19"/>
      <c r="AF921" s="19"/>
      <c r="AG921" s="19"/>
      <c r="AH921" s="19"/>
    </row>
    <row r="922">
      <c r="A922" s="19"/>
      <c r="B922" s="19"/>
      <c r="C922" s="19"/>
      <c r="D922" s="19"/>
      <c r="E922" s="19"/>
      <c r="F922" s="20"/>
      <c r="G922" s="19"/>
      <c r="H922" s="19"/>
      <c r="I922" s="19"/>
      <c r="J922" s="19"/>
      <c r="K922" s="19"/>
      <c r="L922" s="19"/>
      <c r="M922" s="20"/>
      <c r="N922" s="19"/>
      <c r="O922" s="19"/>
      <c r="P922" s="20"/>
      <c r="Q922" s="19"/>
      <c r="R922" s="19"/>
      <c r="S922" s="19"/>
      <c r="T922" s="19"/>
      <c r="U922" s="19"/>
      <c r="V922" s="19"/>
      <c r="W922" s="19"/>
      <c r="X922" s="20"/>
      <c r="Y922" s="19"/>
      <c r="Z922" s="19"/>
      <c r="AA922" s="20"/>
      <c r="AB922" s="19"/>
      <c r="AC922" s="19"/>
      <c r="AD922" s="19"/>
      <c r="AE922" s="19"/>
      <c r="AF922" s="19"/>
      <c r="AG922" s="19"/>
      <c r="AH922" s="19"/>
    </row>
    <row r="923">
      <c r="A923" s="19"/>
      <c r="B923" s="19"/>
      <c r="C923" s="19"/>
      <c r="D923" s="19"/>
      <c r="E923" s="19"/>
      <c r="F923" s="20"/>
      <c r="G923" s="19"/>
      <c r="H923" s="19"/>
      <c r="I923" s="19"/>
      <c r="J923" s="19"/>
      <c r="K923" s="19"/>
      <c r="L923" s="19"/>
      <c r="M923" s="20"/>
      <c r="N923" s="19"/>
      <c r="O923" s="19"/>
      <c r="P923" s="20"/>
      <c r="Q923" s="19"/>
      <c r="R923" s="19"/>
      <c r="S923" s="19"/>
      <c r="T923" s="19"/>
      <c r="U923" s="19"/>
      <c r="V923" s="19"/>
      <c r="W923" s="19"/>
      <c r="X923" s="20"/>
      <c r="Y923" s="19"/>
      <c r="Z923" s="19"/>
      <c r="AA923" s="20"/>
      <c r="AB923" s="19"/>
      <c r="AC923" s="19"/>
      <c r="AD923" s="19"/>
      <c r="AE923" s="19"/>
      <c r="AF923" s="19"/>
      <c r="AG923" s="19"/>
      <c r="AH923" s="19"/>
    </row>
    <row r="924">
      <c r="A924" s="19"/>
      <c r="B924" s="19"/>
      <c r="C924" s="19"/>
      <c r="D924" s="19"/>
      <c r="E924" s="19"/>
      <c r="F924" s="20"/>
      <c r="G924" s="19"/>
      <c r="H924" s="19"/>
      <c r="I924" s="19"/>
      <c r="J924" s="19"/>
      <c r="K924" s="19"/>
      <c r="L924" s="19"/>
      <c r="M924" s="20"/>
      <c r="N924" s="19"/>
      <c r="O924" s="19"/>
      <c r="P924" s="20"/>
      <c r="Q924" s="19"/>
      <c r="R924" s="19"/>
      <c r="S924" s="19"/>
      <c r="T924" s="19"/>
      <c r="U924" s="19"/>
      <c r="V924" s="19"/>
      <c r="W924" s="19"/>
      <c r="X924" s="20"/>
      <c r="Y924" s="19"/>
      <c r="Z924" s="19"/>
      <c r="AA924" s="20"/>
      <c r="AB924" s="19"/>
      <c r="AC924" s="19"/>
      <c r="AD924" s="19"/>
      <c r="AE924" s="19"/>
      <c r="AF924" s="19"/>
      <c r="AG924" s="19"/>
      <c r="AH924" s="19"/>
    </row>
    <row r="925">
      <c r="A925" s="19"/>
      <c r="B925" s="19"/>
      <c r="C925" s="19"/>
      <c r="D925" s="19"/>
      <c r="E925" s="19"/>
      <c r="F925" s="20"/>
      <c r="G925" s="19"/>
      <c r="H925" s="19"/>
      <c r="I925" s="19"/>
      <c r="J925" s="19"/>
      <c r="K925" s="19"/>
      <c r="L925" s="19"/>
      <c r="M925" s="20"/>
      <c r="N925" s="19"/>
      <c r="O925" s="19"/>
      <c r="P925" s="20"/>
      <c r="Q925" s="19"/>
      <c r="R925" s="19"/>
      <c r="S925" s="19"/>
      <c r="T925" s="19"/>
      <c r="U925" s="19"/>
      <c r="V925" s="19"/>
      <c r="W925" s="19"/>
      <c r="X925" s="20"/>
      <c r="Y925" s="19"/>
      <c r="Z925" s="19"/>
      <c r="AA925" s="20"/>
      <c r="AB925" s="19"/>
      <c r="AC925" s="19"/>
      <c r="AD925" s="19"/>
      <c r="AE925" s="19"/>
      <c r="AF925" s="19"/>
      <c r="AG925" s="19"/>
      <c r="AH925" s="19"/>
    </row>
    <row r="926">
      <c r="A926" s="19"/>
      <c r="B926" s="19"/>
      <c r="C926" s="19"/>
      <c r="D926" s="19"/>
      <c r="E926" s="19"/>
      <c r="F926" s="20"/>
      <c r="G926" s="19"/>
      <c r="H926" s="19"/>
      <c r="I926" s="19"/>
      <c r="J926" s="19"/>
      <c r="K926" s="19"/>
      <c r="L926" s="19"/>
      <c r="M926" s="20"/>
      <c r="N926" s="19"/>
      <c r="O926" s="19"/>
      <c r="P926" s="20"/>
      <c r="Q926" s="19"/>
      <c r="R926" s="19"/>
      <c r="S926" s="19"/>
      <c r="T926" s="19"/>
      <c r="U926" s="19"/>
      <c r="V926" s="19"/>
      <c r="W926" s="19"/>
      <c r="X926" s="20"/>
      <c r="Y926" s="19"/>
      <c r="Z926" s="19"/>
      <c r="AA926" s="20"/>
      <c r="AB926" s="19"/>
      <c r="AC926" s="19"/>
      <c r="AD926" s="19"/>
      <c r="AE926" s="19"/>
      <c r="AF926" s="19"/>
      <c r="AG926" s="19"/>
      <c r="AH926" s="19"/>
    </row>
    <row r="927">
      <c r="A927" s="19"/>
      <c r="B927" s="19"/>
      <c r="C927" s="19"/>
      <c r="D927" s="19"/>
      <c r="E927" s="19"/>
      <c r="F927" s="20"/>
      <c r="G927" s="19"/>
      <c r="H927" s="19"/>
      <c r="I927" s="19"/>
      <c r="J927" s="19"/>
      <c r="K927" s="19"/>
      <c r="L927" s="19"/>
      <c r="M927" s="20"/>
      <c r="N927" s="19"/>
      <c r="O927" s="19"/>
      <c r="P927" s="20"/>
      <c r="Q927" s="19"/>
      <c r="R927" s="19"/>
      <c r="S927" s="19"/>
      <c r="T927" s="19"/>
      <c r="U927" s="19"/>
      <c r="V927" s="19"/>
      <c r="W927" s="19"/>
      <c r="X927" s="20"/>
      <c r="Y927" s="19"/>
      <c r="Z927" s="19"/>
      <c r="AA927" s="20"/>
      <c r="AB927" s="19"/>
      <c r="AC927" s="19"/>
      <c r="AD927" s="19"/>
      <c r="AE927" s="19"/>
      <c r="AF927" s="19"/>
      <c r="AG927" s="19"/>
      <c r="AH927" s="19"/>
    </row>
    <row r="928">
      <c r="A928" s="19"/>
      <c r="B928" s="19"/>
      <c r="C928" s="19"/>
      <c r="D928" s="19"/>
      <c r="E928" s="19"/>
      <c r="F928" s="20"/>
      <c r="G928" s="19"/>
      <c r="H928" s="19"/>
      <c r="I928" s="19"/>
      <c r="J928" s="19"/>
      <c r="K928" s="19"/>
      <c r="L928" s="19"/>
      <c r="M928" s="20"/>
      <c r="N928" s="19"/>
      <c r="O928" s="19"/>
      <c r="P928" s="20"/>
      <c r="Q928" s="19"/>
      <c r="R928" s="19"/>
      <c r="S928" s="19"/>
      <c r="T928" s="19"/>
      <c r="U928" s="19"/>
      <c r="V928" s="19"/>
      <c r="W928" s="19"/>
      <c r="X928" s="20"/>
      <c r="Y928" s="19"/>
      <c r="Z928" s="19"/>
      <c r="AA928" s="20"/>
      <c r="AB928" s="19"/>
      <c r="AC928" s="19"/>
      <c r="AD928" s="19"/>
      <c r="AE928" s="19"/>
      <c r="AF928" s="19"/>
      <c r="AG928" s="19"/>
      <c r="AH928" s="19"/>
    </row>
    <row r="929">
      <c r="A929" s="19"/>
      <c r="B929" s="19"/>
      <c r="C929" s="19"/>
      <c r="D929" s="19"/>
      <c r="E929" s="19"/>
      <c r="F929" s="20"/>
      <c r="G929" s="19"/>
      <c r="H929" s="19"/>
      <c r="I929" s="19"/>
      <c r="J929" s="19"/>
      <c r="K929" s="19"/>
      <c r="L929" s="19"/>
      <c r="M929" s="20"/>
      <c r="N929" s="19"/>
      <c r="O929" s="19"/>
      <c r="P929" s="20"/>
      <c r="Q929" s="19"/>
      <c r="R929" s="19"/>
      <c r="S929" s="19"/>
      <c r="T929" s="19"/>
      <c r="U929" s="19"/>
      <c r="V929" s="19"/>
      <c r="W929" s="19"/>
      <c r="X929" s="20"/>
      <c r="Y929" s="19"/>
      <c r="Z929" s="19"/>
      <c r="AA929" s="20"/>
      <c r="AB929" s="19"/>
      <c r="AC929" s="19"/>
      <c r="AD929" s="19"/>
      <c r="AE929" s="19"/>
      <c r="AF929" s="19"/>
      <c r="AG929" s="19"/>
      <c r="AH929" s="19"/>
    </row>
    <row r="930">
      <c r="A930" s="19"/>
      <c r="B930" s="19"/>
      <c r="C930" s="19"/>
      <c r="D930" s="19"/>
      <c r="E930" s="19"/>
      <c r="F930" s="20"/>
      <c r="G930" s="19"/>
      <c r="H930" s="19"/>
      <c r="I930" s="19"/>
      <c r="J930" s="19"/>
      <c r="K930" s="19"/>
      <c r="L930" s="19"/>
      <c r="M930" s="20"/>
      <c r="N930" s="19"/>
      <c r="O930" s="19"/>
      <c r="P930" s="20"/>
      <c r="Q930" s="19"/>
      <c r="R930" s="19"/>
      <c r="S930" s="19"/>
      <c r="T930" s="19"/>
      <c r="U930" s="19"/>
      <c r="V930" s="19"/>
      <c r="W930" s="19"/>
      <c r="X930" s="20"/>
      <c r="Y930" s="19"/>
      <c r="Z930" s="19"/>
      <c r="AA930" s="20"/>
      <c r="AB930" s="19"/>
      <c r="AC930" s="19"/>
      <c r="AD930" s="19"/>
      <c r="AE930" s="19"/>
      <c r="AF930" s="19"/>
      <c r="AG930" s="19"/>
      <c r="AH930" s="19"/>
    </row>
    <row r="931">
      <c r="A931" s="19"/>
      <c r="B931" s="19"/>
      <c r="C931" s="19"/>
      <c r="D931" s="19"/>
      <c r="E931" s="19"/>
      <c r="F931" s="20"/>
      <c r="G931" s="19"/>
      <c r="H931" s="19"/>
      <c r="I931" s="19"/>
      <c r="J931" s="19"/>
      <c r="K931" s="19"/>
      <c r="L931" s="19"/>
      <c r="M931" s="20"/>
      <c r="N931" s="19"/>
      <c r="O931" s="19"/>
      <c r="P931" s="20"/>
      <c r="Q931" s="19"/>
      <c r="R931" s="19"/>
      <c r="S931" s="19"/>
      <c r="T931" s="19"/>
      <c r="U931" s="19"/>
      <c r="V931" s="19"/>
      <c r="W931" s="19"/>
      <c r="X931" s="20"/>
      <c r="Y931" s="19"/>
      <c r="Z931" s="19"/>
      <c r="AA931" s="20"/>
      <c r="AB931" s="19"/>
      <c r="AC931" s="19"/>
      <c r="AD931" s="19"/>
      <c r="AE931" s="19"/>
      <c r="AF931" s="19"/>
      <c r="AG931" s="19"/>
      <c r="AH931" s="19"/>
    </row>
    <row r="932">
      <c r="A932" s="19"/>
      <c r="B932" s="19"/>
      <c r="C932" s="19"/>
      <c r="D932" s="19"/>
      <c r="E932" s="19"/>
      <c r="F932" s="20"/>
      <c r="G932" s="19"/>
      <c r="H932" s="19"/>
      <c r="I932" s="19"/>
      <c r="J932" s="19"/>
      <c r="K932" s="19"/>
      <c r="L932" s="19"/>
      <c r="M932" s="20"/>
      <c r="N932" s="19"/>
      <c r="O932" s="19"/>
      <c r="P932" s="20"/>
      <c r="Q932" s="19"/>
      <c r="R932" s="19"/>
      <c r="S932" s="19"/>
      <c r="T932" s="19"/>
      <c r="U932" s="19"/>
      <c r="V932" s="19"/>
      <c r="W932" s="19"/>
      <c r="X932" s="20"/>
      <c r="Y932" s="19"/>
      <c r="Z932" s="19"/>
      <c r="AA932" s="20"/>
      <c r="AB932" s="19"/>
      <c r="AC932" s="19"/>
      <c r="AD932" s="19"/>
      <c r="AE932" s="19"/>
      <c r="AF932" s="19"/>
      <c r="AG932" s="19"/>
      <c r="AH932" s="19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19"/>
      <c r="M933" s="20"/>
      <c r="N933" s="19"/>
      <c r="O933" s="19"/>
      <c r="P933" s="20"/>
      <c r="Q933" s="19"/>
      <c r="R933" s="19"/>
      <c r="S933" s="19"/>
      <c r="T933" s="19"/>
      <c r="U933" s="19"/>
      <c r="V933" s="19"/>
      <c r="W933" s="19"/>
      <c r="X933" s="20"/>
      <c r="Y933" s="19"/>
      <c r="Z933" s="19"/>
      <c r="AA933" s="20"/>
      <c r="AB933" s="19"/>
      <c r="AC933" s="19"/>
      <c r="AD933" s="19"/>
      <c r="AE933" s="19"/>
      <c r="AF933" s="19"/>
      <c r="AG933" s="19"/>
      <c r="AH933" s="19"/>
    </row>
    <row r="934">
      <c r="A934" s="19"/>
      <c r="B934" s="19"/>
      <c r="C934" s="19"/>
      <c r="D934" s="19"/>
      <c r="E934" s="19"/>
      <c r="F934" s="20"/>
      <c r="G934" s="19"/>
      <c r="H934" s="19"/>
      <c r="I934" s="19"/>
      <c r="J934" s="19"/>
      <c r="K934" s="19"/>
      <c r="L934" s="19"/>
      <c r="M934" s="20"/>
      <c r="N934" s="19"/>
      <c r="O934" s="19"/>
      <c r="P934" s="20"/>
      <c r="Q934" s="19"/>
      <c r="R934" s="19"/>
      <c r="S934" s="19"/>
      <c r="T934" s="19"/>
      <c r="U934" s="19"/>
      <c r="V934" s="19"/>
      <c r="W934" s="19"/>
      <c r="X934" s="20"/>
      <c r="Y934" s="19"/>
      <c r="Z934" s="19"/>
      <c r="AA934" s="20"/>
      <c r="AB934" s="19"/>
      <c r="AC934" s="19"/>
      <c r="AD934" s="19"/>
      <c r="AE934" s="19"/>
      <c r="AF934" s="19"/>
      <c r="AG934" s="19"/>
      <c r="AH934" s="19"/>
    </row>
    <row r="935">
      <c r="A935" s="19"/>
      <c r="B935" s="19"/>
      <c r="C935" s="19"/>
      <c r="D935" s="19"/>
      <c r="E935" s="19"/>
      <c r="F935" s="20"/>
      <c r="G935" s="19"/>
      <c r="H935" s="19"/>
      <c r="I935" s="19"/>
      <c r="J935" s="19"/>
      <c r="K935" s="19"/>
      <c r="L935" s="19"/>
      <c r="M935" s="20"/>
      <c r="N935" s="19"/>
      <c r="O935" s="19"/>
      <c r="P935" s="20"/>
      <c r="Q935" s="19"/>
      <c r="R935" s="19"/>
      <c r="S935" s="19"/>
      <c r="T935" s="19"/>
      <c r="U935" s="19"/>
      <c r="V935" s="19"/>
      <c r="W935" s="19"/>
      <c r="X935" s="20"/>
      <c r="Y935" s="19"/>
      <c r="Z935" s="19"/>
      <c r="AA935" s="20"/>
      <c r="AB935" s="19"/>
      <c r="AC935" s="19"/>
      <c r="AD935" s="19"/>
      <c r="AE935" s="19"/>
      <c r="AF935" s="19"/>
      <c r="AG935" s="19"/>
      <c r="AH935" s="19"/>
    </row>
    <row r="936">
      <c r="A936" s="19"/>
      <c r="B936" s="19"/>
      <c r="C936" s="19"/>
      <c r="D936" s="19"/>
      <c r="E936" s="19"/>
      <c r="F936" s="20"/>
      <c r="G936" s="19"/>
      <c r="H936" s="19"/>
      <c r="I936" s="19"/>
      <c r="J936" s="19"/>
      <c r="K936" s="19"/>
      <c r="L936" s="19"/>
      <c r="M936" s="20"/>
      <c r="N936" s="19"/>
      <c r="O936" s="19"/>
      <c r="P936" s="20"/>
      <c r="Q936" s="19"/>
      <c r="R936" s="19"/>
      <c r="S936" s="19"/>
      <c r="T936" s="19"/>
      <c r="U936" s="19"/>
      <c r="V936" s="19"/>
      <c r="W936" s="19"/>
      <c r="X936" s="20"/>
      <c r="Y936" s="19"/>
      <c r="Z936" s="19"/>
      <c r="AA936" s="20"/>
      <c r="AB936" s="19"/>
      <c r="AC936" s="19"/>
      <c r="AD936" s="19"/>
      <c r="AE936" s="19"/>
      <c r="AF936" s="19"/>
      <c r="AG936" s="19"/>
      <c r="AH936" s="19"/>
    </row>
    <row r="937">
      <c r="A937" s="19"/>
      <c r="B937" s="19"/>
      <c r="C937" s="19"/>
      <c r="D937" s="19"/>
      <c r="E937" s="19"/>
      <c r="F937" s="20"/>
      <c r="G937" s="19"/>
      <c r="H937" s="19"/>
      <c r="I937" s="19"/>
      <c r="J937" s="19"/>
      <c r="K937" s="19"/>
      <c r="L937" s="19"/>
      <c r="M937" s="20"/>
      <c r="N937" s="19"/>
      <c r="O937" s="19"/>
      <c r="P937" s="20"/>
      <c r="Q937" s="19"/>
      <c r="R937" s="19"/>
      <c r="S937" s="19"/>
      <c r="T937" s="19"/>
      <c r="U937" s="19"/>
      <c r="V937" s="19"/>
      <c r="W937" s="19"/>
      <c r="X937" s="20"/>
      <c r="Y937" s="19"/>
      <c r="Z937" s="19"/>
      <c r="AA937" s="20"/>
      <c r="AB937" s="19"/>
      <c r="AC937" s="19"/>
      <c r="AD937" s="19"/>
      <c r="AE937" s="19"/>
      <c r="AF937" s="19"/>
      <c r="AG937" s="19"/>
      <c r="AH937" s="19"/>
    </row>
    <row r="938">
      <c r="A938" s="19"/>
      <c r="B938" s="19"/>
      <c r="C938" s="19"/>
      <c r="D938" s="19"/>
      <c r="E938" s="19"/>
      <c r="F938" s="20"/>
      <c r="G938" s="19"/>
      <c r="H938" s="19"/>
      <c r="I938" s="19"/>
      <c r="J938" s="19"/>
      <c r="K938" s="19"/>
      <c r="L938" s="19"/>
      <c r="M938" s="20"/>
      <c r="N938" s="19"/>
      <c r="O938" s="19"/>
      <c r="P938" s="20"/>
      <c r="Q938" s="19"/>
      <c r="R938" s="19"/>
      <c r="S938" s="19"/>
      <c r="T938" s="19"/>
      <c r="U938" s="19"/>
      <c r="V938" s="19"/>
      <c r="W938" s="19"/>
      <c r="X938" s="20"/>
      <c r="Y938" s="19"/>
      <c r="Z938" s="19"/>
      <c r="AA938" s="20"/>
      <c r="AB938" s="19"/>
      <c r="AC938" s="19"/>
      <c r="AD938" s="19"/>
      <c r="AE938" s="19"/>
      <c r="AF938" s="19"/>
      <c r="AG938" s="19"/>
      <c r="AH938" s="19"/>
    </row>
    <row r="939">
      <c r="A939" s="19"/>
      <c r="B939" s="19"/>
      <c r="C939" s="19"/>
      <c r="D939" s="19"/>
      <c r="E939" s="19"/>
      <c r="F939" s="20"/>
      <c r="G939" s="19"/>
      <c r="H939" s="19"/>
      <c r="I939" s="19"/>
      <c r="J939" s="19"/>
      <c r="K939" s="19"/>
      <c r="L939" s="19"/>
      <c r="M939" s="20"/>
      <c r="N939" s="19"/>
      <c r="O939" s="19"/>
      <c r="P939" s="20"/>
      <c r="Q939" s="19"/>
      <c r="R939" s="19"/>
      <c r="S939" s="19"/>
      <c r="T939" s="19"/>
      <c r="U939" s="19"/>
      <c r="V939" s="19"/>
      <c r="W939" s="19"/>
      <c r="X939" s="20"/>
      <c r="Y939" s="19"/>
      <c r="Z939" s="19"/>
      <c r="AA939" s="20"/>
      <c r="AB939" s="19"/>
      <c r="AC939" s="19"/>
      <c r="AD939" s="19"/>
      <c r="AE939" s="19"/>
      <c r="AF939" s="19"/>
      <c r="AG939" s="19"/>
      <c r="AH939" s="19"/>
    </row>
    <row r="940">
      <c r="A940" s="19"/>
      <c r="B940" s="19"/>
      <c r="C940" s="19"/>
      <c r="D940" s="19"/>
      <c r="E940" s="19"/>
      <c r="F940" s="20"/>
      <c r="G940" s="19"/>
      <c r="H940" s="19"/>
      <c r="I940" s="19"/>
      <c r="J940" s="19"/>
      <c r="K940" s="19"/>
      <c r="L940" s="19"/>
      <c r="M940" s="20"/>
      <c r="N940" s="19"/>
      <c r="O940" s="19"/>
      <c r="P940" s="20"/>
      <c r="Q940" s="19"/>
      <c r="R940" s="19"/>
      <c r="S940" s="19"/>
      <c r="T940" s="19"/>
      <c r="U940" s="19"/>
      <c r="V940" s="19"/>
      <c r="W940" s="19"/>
      <c r="X940" s="20"/>
      <c r="Y940" s="19"/>
      <c r="Z940" s="19"/>
      <c r="AA940" s="20"/>
      <c r="AB940" s="19"/>
      <c r="AC940" s="19"/>
      <c r="AD940" s="19"/>
      <c r="AE940" s="19"/>
      <c r="AF940" s="19"/>
      <c r="AG940" s="19"/>
      <c r="AH940" s="19"/>
    </row>
    <row r="941">
      <c r="A941" s="19"/>
      <c r="B941" s="19"/>
      <c r="C941" s="19"/>
      <c r="D941" s="19"/>
      <c r="E941" s="19"/>
      <c r="F941" s="20"/>
      <c r="G941" s="19"/>
      <c r="H941" s="19"/>
      <c r="I941" s="19"/>
      <c r="J941" s="19"/>
      <c r="K941" s="19"/>
      <c r="L941" s="19"/>
      <c r="M941" s="20"/>
      <c r="N941" s="19"/>
      <c r="O941" s="19"/>
      <c r="P941" s="20"/>
      <c r="Q941" s="19"/>
      <c r="R941" s="19"/>
      <c r="S941" s="19"/>
      <c r="T941" s="19"/>
      <c r="U941" s="19"/>
      <c r="V941" s="19"/>
      <c r="W941" s="19"/>
      <c r="X941" s="20"/>
      <c r="Y941" s="19"/>
      <c r="Z941" s="19"/>
      <c r="AA941" s="20"/>
      <c r="AB941" s="19"/>
      <c r="AC941" s="19"/>
      <c r="AD941" s="19"/>
      <c r="AE941" s="19"/>
      <c r="AF941" s="19"/>
      <c r="AG941" s="19"/>
      <c r="AH941" s="19"/>
    </row>
    <row r="942">
      <c r="A942" s="19"/>
      <c r="B942" s="19"/>
      <c r="C942" s="19"/>
      <c r="D942" s="19"/>
      <c r="E942" s="19"/>
      <c r="F942" s="20"/>
      <c r="G942" s="19"/>
      <c r="H942" s="19"/>
      <c r="I942" s="19"/>
      <c r="J942" s="19"/>
      <c r="K942" s="19"/>
      <c r="L942" s="19"/>
      <c r="M942" s="20"/>
      <c r="N942" s="19"/>
      <c r="O942" s="19"/>
      <c r="P942" s="20"/>
      <c r="Q942" s="19"/>
      <c r="R942" s="19"/>
      <c r="S942" s="19"/>
      <c r="T942" s="19"/>
      <c r="U942" s="19"/>
      <c r="V942" s="19"/>
      <c r="W942" s="19"/>
      <c r="X942" s="20"/>
      <c r="Y942" s="19"/>
      <c r="Z942" s="19"/>
      <c r="AA942" s="20"/>
      <c r="AB942" s="19"/>
      <c r="AC942" s="19"/>
      <c r="AD942" s="19"/>
      <c r="AE942" s="19"/>
      <c r="AF942" s="19"/>
      <c r="AG942" s="19"/>
      <c r="AH942" s="19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19"/>
      <c r="M943" s="20"/>
      <c r="N943" s="19"/>
      <c r="O943" s="19"/>
      <c r="P943" s="20"/>
      <c r="Q943" s="19"/>
      <c r="R943" s="19"/>
      <c r="S943" s="19"/>
      <c r="T943" s="19"/>
      <c r="U943" s="19"/>
      <c r="V943" s="19"/>
      <c r="W943" s="19"/>
      <c r="X943" s="20"/>
      <c r="Y943" s="19"/>
      <c r="Z943" s="19"/>
      <c r="AA943" s="20"/>
      <c r="AB943" s="19"/>
      <c r="AC943" s="19"/>
      <c r="AD943" s="19"/>
      <c r="AE943" s="19"/>
      <c r="AF943" s="19"/>
      <c r="AG943" s="19"/>
      <c r="AH943" s="19"/>
    </row>
    <row r="944">
      <c r="A944" s="19"/>
      <c r="B944" s="19"/>
      <c r="C944" s="19"/>
      <c r="D944" s="19"/>
      <c r="E944" s="19"/>
      <c r="F944" s="20"/>
      <c r="G944" s="19"/>
      <c r="H944" s="19"/>
      <c r="I944" s="19"/>
      <c r="J944" s="19"/>
      <c r="K944" s="19"/>
      <c r="L944" s="19"/>
      <c r="M944" s="20"/>
      <c r="N944" s="19"/>
      <c r="O944" s="19"/>
      <c r="P944" s="20"/>
      <c r="Q944" s="19"/>
      <c r="R944" s="19"/>
      <c r="S944" s="19"/>
      <c r="T944" s="19"/>
      <c r="U944" s="19"/>
      <c r="V944" s="19"/>
      <c r="W944" s="19"/>
      <c r="X944" s="20"/>
      <c r="Y944" s="19"/>
      <c r="Z944" s="19"/>
      <c r="AA944" s="20"/>
      <c r="AB944" s="19"/>
      <c r="AC944" s="19"/>
      <c r="AD944" s="19"/>
      <c r="AE944" s="19"/>
      <c r="AF944" s="19"/>
      <c r="AG944" s="19"/>
      <c r="AH944" s="19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19"/>
      <c r="M945" s="20"/>
      <c r="N945" s="19"/>
      <c r="O945" s="19"/>
      <c r="P945" s="20"/>
      <c r="Q945" s="19"/>
      <c r="R945" s="19"/>
      <c r="S945" s="19"/>
      <c r="T945" s="19"/>
      <c r="U945" s="19"/>
      <c r="V945" s="19"/>
      <c r="W945" s="19"/>
      <c r="X945" s="20"/>
      <c r="Y945" s="19"/>
      <c r="Z945" s="19"/>
      <c r="AA945" s="20"/>
      <c r="AB945" s="19"/>
      <c r="AC945" s="19"/>
      <c r="AD945" s="19"/>
      <c r="AE945" s="19"/>
      <c r="AF945" s="19"/>
      <c r="AG945" s="19"/>
      <c r="AH945" s="19"/>
    </row>
    <row r="946">
      <c r="A946" s="19"/>
      <c r="B946" s="19"/>
      <c r="C946" s="19"/>
      <c r="D946" s="19"/>
      <c r="E946" s="19"/>
      <c r="F946" s="20"/>
      <c r="G946" s="19"/>
      <c r="H946" s="19"/>
      <c r="I946" s="19"/>
      <c r="J946" s="19"/>
      <c r="K946" s="19"/>
      <c r="L946" s="19"/>
      <c r="M946" s="20"/>
      <c r="N946" s="19"/>
      <c r="O946" s="19"/>
      <c r="P946" s="20"/>
      <c r="Q946" s="19"/>
      <c r="R946" s="19"/>
      <c r="S946" s="19"/>
      <c r="T946" s="19"/>
      <c r="U946" s="19"/>
      <c r="V946" s="19"/>
      <c r="W946" s="19"/>
      <c r="X946" s="20"/>
      <c r="Y946" s="19"/>
      <c r="Z946" s="19"/>
      <c r="AA946" s="20"/>
      <c r="AB946" s="19"/>
      <c r="AC946" s="19"/>
      <c r="AD946" s="19"/>
      <c r="AE946" s="19"/>
      <c r="AF946" s="19"/>
      <c r="AG946" s="19"/>
      <c r="AH946" s="19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19"/>
      <c r="M947" s="20"/>
      <c r="N947" s="19"/>
      <c r="O947" s="19"/>
      <c r="P947" s="20"/>
      <c r="Q947" s="19"/>
      <c r="R947" s="19"/>
      <c r="S947" s="19"/>
      <c r="T947" s="19"/>
      <c r="U947" s="19"/>
      <c r="V947" s="19"/>
      <c r="W947" s="19"/>
      <c r="X947" s="20"/>
      <c r="Y947" s="19"/>
      <c r="Z947" s="19"/>
      <c r="AA947" s="20"/>
      <c r="AB947" s="19"/>
      <c r="AC947" s="19"/>
      <c r="AD947" s="19"/>
      <c r="AE947" s="19"/>
      <c r="AF947" s="19"/>
      <c r="AG947" s="19"/>
      <c r="AH947" s="19"/>
    </row>
    <row r="948">
      <c r="A948" s="19"/>
      <c r="B948" s="19"/>
      <c r="C948" s="19"/>
      <c r="D948" s="19"/>
      <c r="E948" s="19"/>
      <c r="F948" s="20"/>
      <c r="G948" s="19"/>
      <c r="H948" s="19"/>
      <c r="I948" s="19"/>
      <c r="J948" s="19"/>
      <c r="K948" s="19"/>
      <c r="L948" s="19"/>
      <c r="M948" s="20"/>
      <c r="N948" s="19"/>
      <c r="O948" s="19"/>
      <c r="P948" s="20"/>
      <c r="Q948" s="19"/>
      <c r="R948" s="19"/>
      <c r="S948" s="19"/>
      <c r="T948" s="19"/>
      <c r="U948" s="19"/>
      <c r="V948" s="19"/>
      <c r="W948" s="19"/>
      <c r="X948" s="20"/>
      <c r="Y948" s="19"/>
      <c r="Z948" s="19"/>
      <c r="AA948" s="20"/>
      <c r="AB948" s="19"/>
      <c r="AC948" s="19"/>
      <c r="AD948" s="19"/>
      <c r="AE948" s="19"/>
      <c r="AF948" s="19"/>
      <c r="AG948" s="19"/>
      <c r="AH948" s="19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19"/>
      <c r="M949" s="20"/>
      <c r="N949" s="19"/>
      <c r="O949" s="19"/>
      <c r="P949" s="20"/>
      <c r="Q949" s="19"/>
      <c r="R949" s="19"/>
      <c r="S949" s="19"/>
      <c r="T949" s="19"/>
      <c r="U949" s="19"/>
      <c r="V949" s="19"/>
      <c r="W949" s="19"/>
      <c r="X949" s="20"/>
      <c r="Y949" s="19"/>
      <c r="Z949" s="19"/>
      <c r="AA949" s="20"/>
      <c r="AB949" s="19"/>
      <c r="AC949" s="19"/>
      <c r="AD949" s="19"/>
      <c r="AE949" s="19"/>
      <c r="AF949" s="19"/>
      <c r="AG949" s="19"/>
      <c r="AH949" s="19"/>
    </row>
    <row r="950">
      <c r="A950" s="19"/>
      <c r="B950" s="19"/>
      <c r="C950" s="19"/>
      <c r="D950" s="19"/>
      <c r="E950" s="19"/>
      <c r="F950" s="20"/>
      <c r="G950" s="19"/>
      <c r="H950" s="19"/>
      <c r="I950" s="19"/>
      <c r="J950" s="19"/>
      <c r="K950" s="19"/>
      <c r="L950" s="19"/>
      <c r="M950" s="20"/>
      <c r="N950" s="19"/>
      <c r="O950" s="19"/>
      <c r="P950" s="20"/>
      <c r="Q950" s="19"/>
      <c r="R950" s="19"/>
      <c r="S950" s="19"/>
      <c r="T950" s="19"/>
      <c r="U950" s="19"/>
      <c r="V950" s="19"/>
      <c r="W950" s="19"/>
      <c r="X950" s="20"/>
      <c r="Y950" s="19"/>
      <c r="Z950" s="19"/>
      <c r="AA950" s="20"/>
      <c r="AB950" s="19"/>
      <c r="AC950" s="19"/>
      <c r="AD950" s="19"/>
      <c r="AE950" s="19"/>
      <c r="AF950" s="19"/>
      <c r="AG950" s="19"/>
      <c r="AH950" s="19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19"/>
      <c r="M951" s="20"/>
      <c r="N951" s="19"/>
      <c r="O951" s="19"/>
      <c r="P951" s="20"/>
      <c r="Q951" s="19"/>
      <c r="R951" s="19"/>
      <c r="S951" s="19"/>
      <c r="T951" s="19"/>
      <c r="U951" s="19"/>
      <c r="V951" s="19"/>
      <c r="W951" s="19"/>
      <c r="X951" s="20"/>
      <c r="Y951" s="19"/>
      <c r="Z951" s="19"/>
      <c r="AA951" s="20"/>
      <c r="AB951" s="19"/>
      <c r="AC951" s="19"/>
      <c r="AD951" s="19"/>
      <c r="AE951" s="19"/>
      <c r="AF951" s="19"/>
      <c r="AG951" s="19"/>
      <c r="AH951" s="19"/>
    </row>
    <row r="952">
      <c r="A952" s="19"/>
      <c r="B952" s="19"/>
      <c r="C952" s="19"/>
      <c r="D952" s="19"/>
      <c r="E952" s="19"/>
      <c r="F952" s="20"/>
      <c r="G952" s="19"/>
      <c r="H952" s="19"/>
      <c r="I952" s="19"/>
      <c r="J952" s="19"/>
      <c r="K952" s="19"/>
      <c r="L952" s="19"/>
      <c r="M952" s="20"/>
      <c r="N952" s="19"/>
      <c r="O952" s="19"/>
      <c r="P952" s="20"/>
      <c r="Q952" s="19"/>
      <c r="R952" s="19"/>
      <c r="S952" s="19"/>
      <c r="T952" s="19"/>
      <c r="U952" s="19"/>
      <c r="V952" s="19"/>
      <c r="W952" s="19"/>
      <c r="X952" s="20"/>
      <c r="Y952" s="19"/>
      <c r="Z952" s="19"/>
      <c r="AA952" s="20"/>
      <c r="AB952" s="19"/>
      <c r="AC952" s="19"/>
      <c r="AD952" s="19"/>
      <c r="AE952" s="19"/>
      <c r="AF952" s="19"/>
      <c r="AG952" s="19"/>
      <c r="AH952" s="19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19"/>
      <c r="M953" s="20"/>
      <c r="N953" s="19"/>
      <c r="O953" s="19"/>
      <c r="P953" s="20"/>
      <c r="Q953" s="19"/>
      <c r="R953" s="19"/>
      <c r="S953" s="19"/>
      <c r="T953" s="19"/>
      <c r="U953" s="19"/>
      <c r="V953" s="19"/>
      <c r="W953" s="19"/>
      <c r="X953" s="20"/>
      <c r="Y953" s="19"/>
      <c r="Z953" s="19"/>
      <c r="AA953" s="20"/>
      <c r="AB953" s="19"/>
      <c r="AC953" s="19"/>
      <c r="AD953" s="19"/>
      <c r="AE953" s="19"/>
      <c r="AF953" s="19"/>
      <c r="AG953" s="19"/>
      <c r="AH953" s="19"/>
    </row>
    <row r="954">
      <c r="A954" s="19"/>
      <c r="B954" s="19"/>
      <c r="C954" s="19"/>
      <c r="D954" s="19"/>
      <c r="E954" s="19"/>
      <c r="F954" s="20"/>
      <c r="G954" s="19"/>
      <c r="H954" s="19"/>
      <c r="I954" s="19"/>
      <c r="J954" s="19"/>
      <c r="K954" s="19"/>
      <c r="L954" s="19"/>
      <c r="M954" s="20"/>
      <c r="N954" s="19"/>
      <c r="O954" s="19"/>
      <c r="P954" s="20"/>
      <c r="Q954" s="19"/>
      <c r="R954" s="19"/>
      <c r="S954" s="19"/>
      <c r="T954" s="19"/>
      <c r="U954" s="19"/>
      <c r="V954" s="19"/>
      <c r="W954" s="19"/>
      <c r="X954" s="20"/>
      <c r="Y954" s="19"/>
      <c r="Z954" s="19"/>
      <c r="AA954" s="20"/>
      <c r="AB954" s="19"/>
      <c r="AC954" s="19"/>
      <c r="AD954" s="19"/>
      <c r="AE954" s="19"/>
      <c r="AF954" s="19"/>
      <c r="AG954" s="19"/>
      <c r="AH954" s="19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19"/>
      <c r="M955" s="20"/>
      <c r="N955" s="19"/>
      <c r="O955" s="19"/>
      <c r="P955" s="20"/>
      <c r="Q955" s="19"/>
      <c r="R955" s="19"/>
      <c r="S955" s="19"/>
      <c r="T955" s="19"/>
      <c r="U955" s="19"/>
      <c r="V955" s="19"/>
      <c r="W955" s="19"/>
      <c r="X955" s="20"/>
      <c r="Y955" s="19"/>
      <c r="Z955" s="19"/>
      <c r="AA955" s="20"/>
      <c r="AB955" s="19"/>
      <c r="AC955" s="19"/>
      <c r="AD955" s="19"/>
      <c r="AE955" s="19"/>
      <c r="AF955" s="19"/>
      <c r="AG955" s="19"/>
      <c r="AH955" s="19"/>
    </row>
    <row r="956">
      <c r="A956" s="19"/>
      <c r="B956" s="19"/>
      <c r="C956" s="19"/>
      <c r="D956" s="19"/>
      <c r="E956" s="19"/>
      <c r="F956" s="20"/>
      <c r="G956" s="19"/>
      <c r="H956" s="19"/>
      <c r="I956" s="19"/>
      <c r="J956" s="19"/>
      <c r="K956" s="19"/>
      <c r="L956" s="19"/>
      <c r="M956" s="20"/>
      <c r="N956" s="19"/>
      <c r="O956" s="19"/>
      <c r="P956" s="20"/>
      <c r="Q956" s="19"/>
      <c r="R956" s="19"/>
      <c r="S956" s="19"/>
      <c r="T956" s="19"/>
      <c r="U956" s="19"/>
      <c r="V956" s="19"/>
      <c r="W956" s="19"/>
      <c r="X956" s="20"/>
      <c r="Y956" s="19"/>
      <c r="Z956" s="19"/>
      <c r="AA956" s="20"/>
      <c r="AB956" s="19"/>
      <c r="AC956" s="19"/>
      <c r="AD956" s="19"/>
      <c r="AE956" s="19"/>
      <c r="AF956" s="19"/>
      <c r="AG956" s="19"/>
      <c r="AH956" s="19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19"/>
      <c r="M957" s="20"/>
      <c r="N957" s="19"/>
      <c r="O957" s="19"/>
      <c r="P957" s="20"/>
      <c r="Q957" s="19"/>
      <c r="R957" s="19"/>
      <c r="S957" s="19"/>
      <c r="T957" s="19"/>
      <c r="U957" s="19"/>
      <c r="V957" s="19"/>
      <c r="W957" s="19"/>
      <c r="X957" s="20"/>
      <c r="Y957" s="19"/>
      <c r="Z957" s="19"/>
      <c r="AA957" s="20"/>
      <c r="AB957" s="19"/>
      <c r="AC957" s="19"/>
      <c r="AD957" s="19"/>
      <c r="AE957" s="19"/>
      <c r="AF957" s="19"/>
      <c r="AG957" s="19"/>
      <c r="AH957" s="19"/>
    </row>
    <row r="958">
      <c r="A958" s="19"/>
      <c r="B958" s="19"/>
      <c r="C958" s="19"/>
      <c r="D958" s="19"/>
      <c r="E958" s="19"/>
      <c r="F958" s="20"/>
      <c r="G958" s="19"/>
      <c r="H958" s="19"/>
      <c r="I958" s="19"/>
      <c r="J958" s="19"/>
      <c r="K958" s="19"/>
      <c r="L958" s="19"/>
      <c r="M958" s="20"/>
      <c r="N958" s="19"/>
      <c r="O958" s="19"/>
      <c r="P958" s="20"/>
      <c r="Q958" s="19"/>
      <c r="R958" s="19"/>
      <c r="S958" s="19"/>
      <c r="T958" s="19"/>
      <c r="U958" s="19"/>
      <c r="V958" s="19"/>
      <c r="W958" s="19"/>
      <c r="X958" s="20"/>
      <c r="Y958" s="19"/>
      <c r="Z958" s="19"/>
      <c r="AA958" s="20"/>
      <c r="AB958" s="19"/>
      <c r="AC958" s="19"/>
      <c r="AD958" s="19"/>
      <c r="AE958" s="19"/>
      <c r="AF958" s="19"/>
      <c r="AG958" s="19"/>
      <c r="AH958" s="19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19"/>
      <c r="M959" s="20"/>
      <c r="N959" s="19"/>
      <c r="O959" s="19"/>
      <c r="P959" s="20"/>
      <c r="Q959" s="19"/>
      <c r="R959" s="19"/>
      <c r="S959" s="19"/>
      <c r="T959" s="19"/>
      <c r="U959" s="19"/>
      <c r="V959" s="19"/>
      <c r="W959" s="19"/>
      <c r="X959" s="20"/>
      <c r="Y959" s="19"/>
      <c r="Z959" s="19"/>
      <c r="AA959" s="20"/>
      <c r="AB959" s="19"/>
      <c r="AC959" s="19"/>
      <c r="AD959" s="19"/>
      <c r="AE959" s="19"/>
      <c r="AF959" s="19"/>
      <c r="AG959" s="19"/>
      <c r="AH959" s="19"/>
    </row>
    <row r="960">
      <c r="A960" s="19"/>
      <c r="B960" s="19"/>
      <c r="C960" s="19"/>
      <c r="D960" s="19"/>
      <c r="E960" s="19"/>
      <c r="F960" s="20"/>
      <c r="G960" s="19"/>
      <c r="H960" s="19"/>
      <c r="I960" s="19"/>
      <c r="J960" s="19"/>
      <c r="K960" s="19"/>
      <c r="L960" s="19"/>
      <c r="M960" s="20"/>
      <c r="N960" s="19"/>
      <c r="O960" s="19"/>
      <c r="P960" s="20"/>
      <c r="Q960" s="19"/>
      <c r="R960" s="19"/>
      <c r="S960" s="19"/>
      <c r="T960" s="19"/>
      <c r="U960" s="19"/>
      <c r="V960" s="19"/>
      <c r="W960" s="19"/>
      <c r="X960" s="20"/>
      <c r="Y960" s="19"/>
      <c r="Z960" s="19"/>
      <c r="AA960" s="20"/>
      <c r="AB960" s="19"/>
      <c r="AC960" s="19"/>
      <c r="AD960" s="19"/>
      <c r="AE960" s="19"/>
      <c r="AF960" s="19"/>
      <c r="AG960" s="19"/>
      <c r="AH960" s="19"/>
    </row>
    <row r="961">
      <c r="A961" s="19"/>
      <c r="B961" s="19"/>
      <c r="C961" s="19"/>
      <c r="D961" s="19"/>
      <c r="E961" s="19"/>
      <c r="F961" s="20"/>
      <c r="G961" s="19"/>
      <c r="H961" s="19"/>
      <c r="I961" s="19"/>
      <c r="J961" s="19"/>
      <c r="K961" s="19"/>
      <c r="L961" s="19"/>
      <c r="M961" s="20"/>
      <c r="N961" s="19"/>
      <c r="O961" s="19"/>
      <c r="P961" s="20"/>
      <c r="Q961" s="19"/>
      <c r="R961" s="19"/>
      <c r="S961" s="19"/>
      <c r="T961" s="19"/>
      <c r="U961" s="19"/>
      <c r="V961" s="19"/>
      <c r="W961" s="19"/>
      <c r="X961" s="20"/>
      <c r="Y961" s="19"/>
      <c r="Z961" s="19"/>
      <c r="AA961" s="20"/>
      <c r="AB961" s="19"/>
      <c r="AC961" s="19"/>
      <c r="AD961" s="19"/>
      <c r="AE961" s="19"/>
      <c r="AF961" s="19"/>
      <c r="AG961" s="19"/>
      <c r="AH961" s="19"/>
    </row>
    <row r="962">
      <c r="A962" s="19"/>
      <c r="B962" s="19"/>
      <c r="C962" s="19"/>
      <c r="D962" s="19"/>
      <c r="E962" s="19"/>
      <c r="F962" s="20"/>
      <c r="G962" s="19"/>
      <c r="H962" s="19"/>
      <c r="I962" s="19"/>
      <c r="J962" s="19"/>
      <c r="K962" s="19"/>
      <c r="L962" s="19"/>
      <c r="M962" s="20"/>
      <c r="N962" s="19"/>
      <c r="O962" s="19"/>
      <c r="P962" s="20"/>
      <c r="Q962" s="19"/>
      <c r="R962" s="19"/>
      <c r="S962" s="19"/>
      <c r="T962" s="19"/>
      <c r="U962" s="19"/>
      <c r="V962" s="19"/>
      <c r="W962" s="19"/>
      <c r="X962" s="20"/>
      <c r="Y962" s="19"/>
      <c r="Z962" s="19"/>
      <c r="AA962" s="20"/>
      <c r="AB962" s="19"/>
      <c r="AC962" s="19"/>
      <c r="AD962" s="19"/>
      <c r="AE962" s="19"/>
      <c r="AF962" s="19"/>
      <c r="AG962" s="19"/>
      <c r="AH962" s="19"/>
    </row>
    <row r="963">
      <c r="A963" s="19"/>
      <c r="B963" s="19"/>
      <c r="C963" s="19"/>
      <c r="D963" s="19"/>
      <c r="E963" s="19"/>
      <c r="F963" s="20"/>
      <c r="G963" s="19"/>
      <c r="H963" s="19"/>
      <c r="I963" s="19"/>
      <c r="J963" s="19"/>
      <c r="K963" s="19"/>
      <c r="L963" s="19"/>
      <c r="M963" s="20"/>
      <c r="N963" s="19"/>
      <c r="O963" s="19"/>
      <c r="P963" s="20"/>
      <c r="Q963" s="19"/>
      <c r="R963" s="19"/>
      <c r="S963" s="19"/>
      <c r="T963" s="19"/>
      <c r="U963" s="19"/>
      <c r="V963" s="19"/>
      <c r="W963" s="19"/>
      <c r="X963" s="20"/>
      <c r="Y963" s="19"/>
      <c r="Z963" s="19"/>
      <c r="AA963" s="20"/>
      <c r="AB963" s="19"/>
      <c r="AC963" s="19"/>
      <c r="AD963" s="19"/>
      <c r="AE963" s="19"/>
      <c r="AF963" s="19"/>
      <c r="AG963" s="19"/>
      <c r="AH963" s="19"/>
    </row>
    <row r="964">
      <c r="A964" s="19"/>
      <c r="B964" s="19"/>
      <c r="C964" s="19"/>
      <c r="D964" s="19"/>
      <c r="E964" s="19"/>
      <c r="F964" s="20"/>
      <c r="G964" s="19"/>
      <c r="H964" s="19"/>
      <c r="I964" s="19"/>
      <c r="J964" s="19"/>
      <c r="K964" s="19"/>
      <c r="L964" s="19"/>
      <c r="M964" s="20"/>
      <c r="N964" s="19"/>
      <c r="O964" s="19"/>
      <c r="P964" s="20"/>
      <c r="Q964" s="19"/>
      <c r="R964" s="19"/>
      <c r="S964" s="19"/>
      <c r="T964" s="19"/>
      <c r="U964" s="19"/>
      <c r="V964" s="19"/>
      <c r="W964" s="19"/>
      <c r="X964" s="20"/>
      <c r="Y964" s="19"/>
      <c r="Z964" s="19"/>
      <c r="AA964" s="20"/>
      <c r="AB964" s="19"/>
      <c r="AC964" s="19"/>
      <c r="AD964" s="19"/>
      <c r="AE964" s="19"/>
      <c r="AF964" s="19"/>
      <c r="AG964" s="19"/>
      <c r="AH964" s="19"/>
    </row>
    <row r="965">
      <c r="A965" s="19"/>
      <c r="B965" s="19"/>
      <c r="C965" s="19"/>
      <c r="D965" s="19"/>
      <c r="E965" s="19"/>
      <c r="F965" s="20"/>
      <c r="G965" s="19"/>
      <c r="H965" s="19"/>
      <c r="I965" s="19"/>
      <c r="J965" s="19"/>
      <c r="K965" s="19"/>
      <c r="L965" s="19"/>
      <c r="M965" s="20"/>
      <c r="N965" s="19"/>
      <c r="O965" s="19"/>
      <c r="P965" s="20"/>
      <c r="Q965" s="19"/>
      <c r="R965" s="19"/>
      <c r="S965" s="19"/>
      <c r="T965" s="19"/>
      <c r="U965" s="19"/>
      <c r="V965" s="19"/>
      <c r="W965" s="19"/>
      <c r="X965" s="20"/>
      <c r="Y965" s="19"/>
      <c r="Z965" s="19"/>
      <c r="AA965" s="20"/>
      <c r="AB965" s="19"/>
      <c r="AC965" s="19"/>
      <c r="AD965" s="19"/>
      <c r="AE965" s="19"/>
      <c r="AF965" s="19"/>
      <c r="AG965" s="19"/>
      <c r="AH965" s="19"/>
    </row>
    <row r="966">
      <c r="A966" s="19"/>
      <c r="B966" s="19"/>
      <c r="C966" s="19"/>
      <c r="D966" s="19"/>
      <c r="E966" s="19"/>
      <c r="F966" s="20"/>
      <c r="G966" s="19"/>
      <c r="H966" s="19"/>
      <c r="I966" s="19"/>
      <c r="J966" s="19"/>
      <c r="K966" s="19"/>
      <c r="L966" s="19"/>
      <c r="M966" s="20"/>
      <c r="N966" s="19"/>
      <c r="O966" s="19"/>
      <c r="P966" s="20"/>
      <c r="Q966" s="19"/>
      <c r="R966" s="19"/>
      <c r="S966" s="19"/>
      <c r="T966" s="19"/>
      <c r="U966" s="19"/>
      <c r="V966" s="19"/>
      <c r="W966" s="19"/>
      <c r="X966" s="20"/>
      <c r="Y966" s="19"/>
      <c r="Z966" s="19"/>
      <c r="AA966" s="20"/>
      <c r="AB966" s="19"/>
      <c r="AC966" s="19"/>
      <c r="AD966" s="19"/>
      <c r="AE966" s="19"/>
      <c r="AF966" s="19"/>
      <c r="AG966" s="19"/>
      <c r="AH966" s="19"/>
    </row>
    <row r="967">
      <c r="A967" s="19"/>
      <c r="B967" s="19"/>
      <c r="C967" s="19"/>
      <c r="D967" s="19"/>
      <c r="E967" s="19"/>
      <c r="F967" s="20"/>
      <c r="G967" s="19"/>
      <c r="H967" s="19"/>
      <c r="I967" s="19"/>
      <c r="J967" s="19"/>
      <c r="K967" s="19"/>
      <c r="L967" s="19"/>
      <c r="M967" s="20"/>
      <c r="N967" s="19"/>
      <c r="O967" s="19"/>
      <c r="P967" s="20"/>
      <c r="Q967" s="19"/>
      <c r="R967" s="19"/>
      <c r="S967" s="19"/>
      <c r="T967" s="19"/>
      <c r="U967" s="19"/>
      <c r="V967" s="19"/>
      <c r="W967" s="19"/>
      <c r="X967" s="20"/>
      <c r="Y967" s="19"/>
      <c r="Z967" s="19"/>
      <c r="AA967" s="20"/>
      <c r="AB967" s="19"/>
      <c r="AC967" s="19"/>
      <c r="AD967" s="19"/>
      <c r="AE967" s="19"/>
      <c r="AF967" s="19"/>
      <c r="AG967" s="19"/>
      <c r="AH967" s="19"/>
    </row>
    <row r="968">
      <c r="A968" s="19"/>
      <c r="B968" s="19"/>
      <c r="C968" s="19"/>
      <c r="D968" s="19"/>
      <c r="E968" s="19"/>
      <c r="F968" s="20"/>
      <c r="G968" s="19"/>
      <c r="H968" s="19"/>
      <c r="I968" s="19"/>
      <c r="J968" s="19"/>
      <c r="K968" s="19"/>
      <c r="L968" s="19"/>
      <c r="M968" s="20"/>
      <c r="N968" s="19"/>
      <c r="O968" s="19"/>
      <c r="P968" s="20"/>
      <c r="Q968" s="19"/>
      <c r="R968" s="19"/>
      <c r="S968" s="19"/>
      <c r="T968" s="19"/>
      <c r="U968" s="19"/>
      <c r="V968" s="19"/>
      <c r="W968" s="19"/>
      <c r="X968" s="20"/>
      <c r="Y968" s="19"/>
      <c r="Z968" s="19"/>
      <c r="AA968" s="20"/>
      <c r="AB968" s="19"/>
      <c r="AC968" s="19"/>
      <c r="AD968" s="19"/>
      <c r="AE968" s="19"/>
      <c r="AF968" s="19"/>
      <c r="AG968" s="19"/>
      <c r="AH968" s="19"/>
    </row>
    <row r="969">
      <c r="A969" s="19"/>
      <c r="B969" s="19"/>
      <c r="C969" s="19"/>
      <c r="D969" s="19"/>
      <c r="E969" s="19"/>
      <c r="F969" s="20"/>
      <c r="G969" s="19"/>
      <c r="H969" s="19"/>
      <c r="I969" s="19"/>
      <c r="J969" s="19"/>
      <c r="K969" s="19"/>
      <c r="L969" s="19"/>
      <c r="M969" s="20"/>
      <c r="N969" s="19"/>
      <c r="O969" s="19"/>
      <c r="P969" s="20"/>
      <c r="Q969" s="19"/>
      <c r="R969" s="19"/>
      <c r="S969" s="19"/>
      <c r="T969" s="19"/>
      <c r="U969" s="19"/>
      <c r="V969" s="19"/>
      <c r="W969" s="19"/>
      <c r="X969" s="20"/>
      <c r="Y969" s="19"/>
      <c r="Z969" s="19"/>
      <c r="AA969" s="20"/>
      <c r="AB969" s="19"/>
      <c r="AC969" s="19"/>
      <c r="AD969" s="19"/>
      <c r="AE969" s="19"/>
      <c r="AF969" s="19"/>
      <c r="AG969" s="19"/>
      <c r="AH969" s="19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19"/>
      <c r="M970" s="20"/>
      <c r="N970" s="19"/>
      <c r="O970" s="19"/>
      <c r="P970" s="20"/>
      <c r="Q970" s="19"/>
      <c r="R970" s="19"/>
      <c r="S970" s="19"/>
      <c r="T970" s="19"/>
      <c r="U970" s="19"/>
      <c r="V970" s="19"/>
      <c r="W970" s="19"/>
      <c r="X970" s="20"/>
      <c r="Y970" s="19"/>
      <c r="Z970" s="19"/>
      <c r="AA970" s="20"/>
      <c r="AB970" s="19"/>
      <c r="AC970" s="19"/>
      <c r="AD970" s="19"/>
      <c r="AE970" s="19"/>
      <c r="AF970" s="19"/>
      <c r="AG970" s="19"/>
      <c r="AH970" s="19"/>
    </row>
    <row r="971">
      <c r="A971" s="19"/>
      <c r="B971" s="19"/>
      <c r="C971" s="19"/>
      <c r="D971" s="19"/>
      <c r="E971" s="19"/>
      <c r="F971" s="20"/>
      <c r="G971" s="19"/>
      <c r="H971" s="19"/>
      <c r="I971" s="19"/>
      <c r="J971" s="19"/>
      <c r="K971" s="19"/>
      <c r="L971" s="19"/>
      <c r="M971" s="20"/>
      <c r="N971" s="19"/>
      <c r="O971" s="19"/>
      <c r="P971" s="20"/>
      <c r="Q971" s="19"/>
      <c r="R971" s="19"/>
      <c r="S971" s="19"/>
      <c r="T971" s="19"/>
      <c r="U971" s="19"/>
      <c r="V971" s="19"/>
      <c r="W971" s="19"/>
      <c r="X971" s="20"/>
      <c r="Y971" s="19"/>
      <c r="Z971" s="19"/>
      <c r="AA971" s="20"/>
      <c r="AB971" s="19"/>
      <c r="AC971" s="19"/>
      <c r="AD971" s="19"/>
      <c r="AE971" s="19"/>
      <c r="AF971" s="19"/>
      <c r="AG971" s="19"/>
      <c r="AH971" s="19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19"/>
      <c r="M972" s="20"/>
      <c r="N972" s="19"/>
      <c r="O972" s="19"/>
      <c r="P972" s="20"/>
      <c r="Q972" s="19"/>
      <c r="R972" s="19"/>
      <c r="S972" s="19"/>
      <c r="T972" s="19"/>
      <c r="U972" s="19"/>
      <c r="V972" s="19"/>
      <c r="W972" s="19"/>
      <c r="X972" s="20"/>
      <c r="Y972" s="19"/>
      <c r="Z972" s="19"/>
      <c r="AA972" s="20"/>
      <c r="AB972" s="19"/>
      <c r="AC972" s="19"/>
      <c r="AD972" s="19"/>
      <c r="AE972" s="19"/>
      <c r="AF972" s="19"/>
      <c r="AG972" s="19"/>
      <c r="AH972" s="19"/>
    </row>
    <row r="973">
      <c r="A973" s="19"/>
      <c r="B973" s="19"/>
      <c r="C973" s="19"/>
      <c r="D973" s="19"/>
      <c r="E973" s="19"/>
      <c r="F973" s="20"/>
      <c r="G973" s="19"/>
      <c r="H973" s="19"/>
      <c r="I973" s="19"/>
      <c r="J973" s="19"/>
      <c r="K973" s="19"/>
      <c r="L973" s="19"/>
      <c r="M973" s="20"/>
      <c r="N973" s="19"/>
      <c r="O973" s="19"/>
      <c r="P973" s="20"/>
      <c r="Q973" s="19"/>
      <c r="R973" s="19"/>
      <c r="S973" s="19"/>
      <c r="T973" s="19"/>
      <c r="U973" s="19"/>
      <c r="V973" s="19"/>
      <c r="W973" s="19"/>
      <c r="X973" s="20"/>
      <c r="Y973" s="19"/>
      <c r="Z973" s="19"/>
      <c r="AA973" s="20"/>
      <c r="AB973" s="19"/>
      <c r="AC973" s="19"/>
      <c r="AD973" s="19"/>
      <c r="AE973" s="19"/>
      <c r="AF973" s="19"/>
      <c r="AG973" s="19"/>
      <c r="AH973" s="19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19"/>
      <c r="M974" s="20"/>
      <c r="N974" s="19"/>
      <c r="O974" s="19"/>
      <c r="P974" s="20"/>
      <c r="Q974" s="19"/>
      <c r="R974" s="19"/>
      <c r="S974" s="19"/>
      <c r="T974" s="19"/>
      <c r="U974" s="19"/>
      <c r="V974" s="19"/>
      <c r="W974" s="19"/>
      <c r="X974" s="20"/>
      <c r="Y974" s="19"/>
      <c r="Z974" s="19"/>
      <c r="AA974" s="20"/>
      <c r="AB974" s="19"/>
      <c r="AC974" s="19"/>
      <c r="AD974" s="19"/>
      <c r="AE974" s="19"/>
      <c r="AF974" s="19"/>
      <c r="AG974" s="19"/>
      <c r="AH974" s="19"/>
    </row>
    <row r="975">
      <c r="A975" s="19"/>
      <c r="B975" s="19"/>
      <c r="C975" s="19"/>
      <c r="D975" s="19"/>
      <c r="E975" s="19"/>
      <c r="F975" s="20"/>
      <c r="G975" s="19"/>
      <c r="H975" s="19"/>
      <c r="I975" s="19"/>
      <c r="J975" s="19"/>
      <c r="K975" s="19"/>
      <c r="L975" s="19"/>
      <c r="M975" s="20"/>
      <c r="N975" s="19"/>
      <c r="O975" s="19"/>
      <c r="P975" s="20"/>
      <c r="Q975" s="19"/>
      <c r="R975" s="19"/>
      <c r="S975" s="19"/>
      <c r="T975" s="19"/>
      <c r="U975" s="19"/>
      <c r="V975" s="19"/>
      <c r="W975" s="19"/>
      <c r="X975" s="20"/>
      <c r="Y975" s="19"/>
      <c r="Z975" s="19"/>
      <c r="AA975" s="20"/>
      <c r="AB975" s="19"/>
      <c r="AC975" s="19"/>
      <c r="AD975" s="19"/>
      <c r="AE975" s="19"/>
      <c r="AF975" s="19"/>
      <c r="AG975" s="19"/>
      <c r="AH975" s="19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19"/>
      <c r="M976" s="20"/>
      <c r="N976" s="19"/>
      <c r="O976" s="19"/>
      <c r="P976" s="20"/>
      <c r="Q976" s="19"/>
      <c r="R976" s="19"/>
      <c r="S976" s="19"/>
      <c r="T976" s="19"/>
      <c r="U976" s="19"/>
      <c r="V976" s="19"/>
      <c r="W976" s="19"/>
      <c r="X976" s="20"/>
      <c r="Y976" s="19"/>
      <c r="Z976" s="19"/>
      <c r="AA976" s="20"/>
      <c r="AB976" s="19"/>
      <c r="AC976" s="19"/>
      <c r="AD976" s="19"/>
      <c r="AE976" s="19"/>
      <c r="AF976" s="19"/>
      <c r="AG976" s="19"/>
      <c r="AH976" s="19"/>
    </row>
    <row r="977">
      <c r="A977" s="19"/>
      <c r="B977" s="19"/>
      <c r="C977" s="19"/>
      <c r="D977" s="19"/>
      <c r="E977" s="19"/>
      <c r="F977" s="20"/>
      <c r="G977" s="19"/>
      <c r="H977" s="19"/>
      <c r="I977" s="19"/>
      <c r="J977" s="19"/>
      <c r="K977" s="19"/>
      <c r="L977" s="19"/>
      <c r="M977" s="20"/>
      <c r="N977" s="19"/>
      <c r="O977" s="19"/>
      <c r="P977" s="20"/>
      <c r="Q977" s="19"/>
      <c r="R977" s="19"/>
      <c r="S977" s="19"/>
      <c r="T977" s="19"/>
      <c r="U977" s="19"/>
      <c r="V977" s="19"/>
      <c r="W977" s="19"/>
      <c r="X977" s="20"/>
      <c r="Y977" s="19"/>
      <c r="Z977" s="19"/>
      <c r="AA977" s="20"/>
      <c r="AB977" s="19"/>
      <c r="AC977" s="19"/>
      <c r="AD977" s="19"/>
      <c r="AE977" s="19"/>
      <c r="AF977" s="19"/>
      <c r="AG977" s="19"/>
      <c r="AH977" s="19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19"/>
      <c r="M978" s="20"/>
      <c r="N978" s="19"/>
      <c r="O978" s="19"/>
      <c r="P978" s="20"/>
      <c r="Q978" s="19"/>
      <c r="R978" s="19"/>
      <c r="S978" s="19"/>
      <c r="T978" s="19"/>
      <c r="U978" s="19"/>
      <c r="V978" s="19"/>
      <c r="W978" s="19"/>
      <c r="X978" s="20"/>
      <c r="Y978" s="19"/>
      <c r="Z978" s="19"/>
      <c r="AA978" s="20"/>
      <c r="AB978" s="19"/>
      <c r="AC978" s="19"/>
      <c r="AD978" s="19"/>
      <c r="AE978" s="19"/>
      <c r="AF978" s="19"/>
      <c r="AG978" s="19"/>
      <c r="AH978" s="19"/>
    </row>
    <row r="979">
      <c r="A979" s="19"/>
      <c r="B979" s="19"/>
      <c r="C979" s="19"/>
      <c r="D979" s="19"/>
      <c r="E979" s="19"/>
      <c r="F979" s="20"/>
      <c r="G979" s="19"/>
      <c r="H979" s="19"/>
      <c r="I979" s="19"/>
      <c r="J979" s="19"/>
      <c r="K979" s="19"/>
      <c r="L979" s="19"/>
      <c r="M979" s="20"/>
      <c r="N979" s="19"/>
      <c r="O979" s="19"/>
      <c r="P979" s="20"/>
      <c r="Q979" s="19"/>
      <c r="R979" s="19"/>
      <c r="S979" s="19"/>
      <c r="T979" s="19"/>
      <c r="U979" s="19"/>
      <c r="V979" s="19"/>
      <c r="W979" s="19"/>
      <c r="X979" s="20"/>
      <c r="Y979" s="19"/>
      <c r="Z979" s="19"/>
      <c r="AA979" s="20"/>
      <c r="AB979" s="19"/>
      <c r="AC979" s="19"/>
      <c r="AD979" s="19"/>
      <c r="AE979" s="19"/>
      <c r="AF979" s="19"/>
      <c r="AG979" s="19"/>
      <c r="AH979" s="19"/>
    </row>
    <row r="980">
      <c r="A980" s="19"/>
      <c r="B980" s="19"/>
      <c r="C980" s="19"/>
      <c r="D980" s="19"/>
      <c r="E980" s="19"/>
      <c r="F980" s="20"/>
      <c r="G980" s="19"/>
      <c r="H980" s="19"/>
      <c r="I980" s="19"/>
      <c r="J980" s="19"/>
      <c r="K980" s="19"/>
      <c r="L980" s="19"/>
      <c r="M980" s="20"/>
      <c r="N980" s="19"/>
      <c r="O980" s="19"/>
      <c r="P980" s="20"/>
      <c r="Q980" s="19"/>
      <c r="R980" s="19"/>
      <c r="S980" s="19"/>
      <c r="T980" s="19"/>
      <c r="U980" s="19"/>
      <c r="V980" s="19"/>
      <c r="W980" s="19"/>
      <c r="X980" s="20"/>
      <c r="Y980" s="19"/>
      <c r="Z980" s="19"/>
      <c r="AA980" s="20"/>
      <c r="AB980" s="19"/>
      <c r="AC980" s="19"/>
      <c r="AD980" s="19"/>
      <c r="AE980" s="19"/>
      <c r="AF980" s="19"/>
      <c r="AG980" s="19"/>
      <c r="AH980" s="19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19"/>
      <c r="M981" s="20"/>
      <c r="N981" s="19"/>
      <c r="O981" s="19"/>
      <c r="P981" s="20"/>
      <c r="Q981" s="19"/>
      <c r="R981" s="19"/>
      <c r="S981" s="19"/>
      <c r="T981" s="19"/>
      <c r="U981" s="19"/>
      <c r="V981" s="19"/>
      <c r="W981" s="19"/>
      <c r="X981" s="20"/>
      <c r="Y981" s="19"/>
      <c r="Z981" s="19"/>
      <c r="AA981" s="20"/>
      <c r="AB981" s="19"/>
      <c r="AC981" s="19"/>
      <c r="AD981" s="19"/>
      <c r="AE981" s="19"/>
      <c r="AF981" s="19"/>
      <c r="AG981" s="19"/>
      <c r="AH981" s="19"/>
    </row>
    <row r="982">
      <c r="A982" s="19"/>
      <c r="B982" s="19"/>
      <c r="C982" s="19"/>
      <c r="D982" s="19"/>
      <c r="E982" s="19"/>
      <c r="F982" s="20"/>
      <c r="G982" s="19"/>
      <c r="H982" s="19"/>
      <c r="I982" s="19"/>
      <c r="J982" s="19"/>
      <c r="K982" s="19"/>
      <c r="L982" s="19"/>
      <c r="M982" s="20"/>
      <c r="N982" s="19"/>
      <c r="O982" s="19"/>
      <c r="P982" s="20"/>
      <c r="Q982" s="19"/>
      <c r="R982" s="19"/>
      <c r="S982" s="19"/>
      <c r="T982" s="19"/>
      <c r="U982" s="19"/>
      <c r="V982" s="19"/>
      <c r="W982" s="19"/>
      <c r="X982" s="20"/>
      <c r="Y982" s="19"/>
      <c r="Z982" s="19"/>
      <c r="AA982" s="20"/>
      <c r="AB982" s="19"/>
      <c r="AC982" s="19"/>
      <c r="AD982" s="19"/>
      <c r="AE982" s="19"/>
      <c r="AF982" s="19"/>
      <c r="AG982" s="19"/>
      <c r="AH982" s="19"/>
    </row>
    <row r="983">
      <c r="A983" s="19"/>
      <c r="B983" s="19"/>
      <c r="C983" s="19"/>
      <c r="D983" s="19"/>
      <c r="E983" s="19"/>
      <c r="F983" s="20"/>
      <c r="G983" s="19"/>
      <c r="H983" s="19"/>
      <c r="I983" s="19"/>
      <c r="J983" s="19"/>
      <c r="K983" s="19"/>
      <c r="L983" s="19"/>
      <c r="M983" s="20"/>
      <c r="N983" s="19"/>
      <c r="O983" s="19"/>
      <c r="P983" s="20"/>
      <c r="Q983" s="19"/>
      <c r="R983" s="19"/>
      <c r="S983" s="19"/>
      <c r="T983" s="19"/>
      <c r="U983" s="19"/>
      <c r="V983" s="19"/>
      <c r="W983" s="19"/>
      <c r="X983" s="20"/>
      <c r="Y983" s="19"/>
      <c r="Z983" s="19"/>
      <c r="AA983" s="20"/>
      <c r="AB983" s="19"/>
      <c r="AC983" s="19"/>
      <c r="AD983" s="19"/>
      <c r="AE983" s="19"/>
      <c r="AF983" s="19"/>
      <c r="AG983" s="19"/>
      <c r="AH983" s="19"/>
    </row>
    <row r="984">
      <c r="A984" s="19"/>
      <c r="B984" s="19"/>
      <c r="C984" s="19"/>
      <c r="D984" s="19"/>
      <c r="E984" s="19"/>
      <c r="F984" s="20"/>
      <c r="G984" s="19"/>
      <c r="H984" s="19"/>
      <c r="I984" s="19"/>
      <c r="J984" s="19"/>
      <c r="K984" s="19"/>
      <c r="L984" s="19"/>
      <c r="M984" s="20"/>
      <c r="N984" s="19"/>
      <c r="O984" s="19"/>
      <c r="P984" s="20"/>
      <c r="Q984" s="19"/>
      <c r="R984" s="19"/>
      <c r="S984" s="19"/>
      <c r="T984" s="19"/>
      <c r="U984" s="19"/>
      <c r="V984" s="19"/>
      <c r="W984" s="19"/>
      <c r="X984" s="20"/>
      <c r="Y984" s="19"/>
      <c r="Z984" s="19"/>
      <c r="AA984" s="20"/>
      <c r="AB984" s="19"/>
      <c r="AC984" s="19"/>
      <c r="AD984" s="19"/>
      <c r="AE984" s="19"/>
      <c r="AF984" s="19"/>
      <c r="AG984" s="19"/>
      <c r="AH984" s="19"/>
    </row>
    <row r="985">
      <c r="A985" s="19"/>
      <c r="B985" s="19"/>
      <c r="C985" s="19"/>
      <c r="D985" s="19"/>
      <c r="E985" s="19"/>
      <c r="F985" s="20"/>
      <c r="G985" s="19"/>
      <c r="H985" s="19"/>
      <c r="I985" s="19"/>
      <c r="J985" s="19"/>
      <c r="K985" s="19"/>
      <c r="L985" s="19"/>
      <c r="M985" s="20"/>
      <c r="N985" s="19"/>
      <c r="O985" s="19"/>
      <c r="P985" s="20"/>
      <c r="Q985" s="19"/>
      <c r="R985" s="19"/>
      <c r="S985" s="19"/>
      <c r="T985" s="19"/>
      <c r="U985" s="19"/>
      <c r="V985" s="19"/>
      <c r="W985" s="19"/>
      <c r="X985" s="20"/>
      <c r="Y985" s="19"/>
      <c r="Z985" s="19"/>
      <c r="AA985" s="20"/>
      <c r="AB985" s="19"/>
      <c r="AC985" s="19"/>
      <c r="AD985" s="19"/>
      <c r="AE985" s="19"/>
      <c r="AF985" s="19"/>
      <c r="AG985" s="19"/>
      <c r="AH985" s="19"/>
    </row>
    <row r="986">
      <c r="A986" s="19"/>
      <c r="B986" s="19"/>
      <c r="C986" s="19"/>
      <c r="D986" s="19"/>
      <c r="E986" s="19"/>
      <c r="F986" s="20"/>
      <c r="G986" s="19"/>
      <c r="H986" s="19"/>
      <c r="I986" s="19"/>
      <c r="J986" s="19"/>
      <c r="K986" s="19"/>
      <c r="L986" s="19"/>
      <c r="M986" s="20"/>
      <c r="N986" s="19"/>
      <c r="O986" s="19"/>
      <c r="P986" s="20"/>
      <c r="Q986" s="19"/>
      <c r="R986" s="19"/>
      <c r="S986" s="19"/>
      <c r="T986" s="19"/>
      <c r="U986" s="19"/>
      <c r="V986" s="19"/>
      <c r="W986" s="19"/>
      <c r="X986" s="20"/>
      <c r="Y986" s="19"/>
      <c r="Z986" s="19"/>
      <c r="AA986" s="20"/>
      <c r="AB986" s="19"/>
      <c r="AC986" s="19"/>
      <c r="AD986" s="19"/>
      <c r="AE986" s="19"/>
      <c r="AF986" s="19"/>
      <c r="AG986" s="19"/>
      <c r="AH986" s="19"/>
    </row>
    <row r="987">
      <c r="A987" s="19"/>
      <c r="B987" s="19"/>
      <c r="C987" s="19"/>
      <c r="D987" s="19"/>
      <c r="E987" s="19"/>
      <c r="F987" s="20"/>
      <c r="G987" s="19"/>
      <c r="H987" s="19"/>
      <c r="I987" s="19"/>
      <c r="J987" s="19"/>
      <c r="K987" s="19"/>
      <c r="L987" s="19"/>
      <c r="M987" s="20"/>
      <c r="N987" s="19"/>
      <c r="O987" s="19"/>
      <c r="P987" s="20"/>
      <c r="Q987" s="19"/>
      <c r="R987" s="19"/>
      <c r="S987" s="19"/>
      <c r="T987" s="19"/>
      <c r="U987" s="19"/>
      <c r="V987" s="19"/>
      <c r="W987" s="19"/>
      <c r="X987" s="20"/>
      <c r="Y987" s="19"/>
      <c r="Z987" s="19"/>
      <c r="AA987" s="20"/>
      <c r="AB987" s="19"/>
      <c r="AC987" s="19"/>
      <c r="AD987" s="19"/>
      <c r="AE987" s="19"/>
      <c r="AF987" s="19"/>
      <c r="AG987" s="19"/>
      <c r="AH987" s="19"/>
    </row>
    <row r="988">
      <c r="A988" s="19"/>
      <c r="B988" s="19"/>
      <c r="C988" s="19"/>
      <c r="D988" s="19"/>
      <c r="E988" s="19"/>
      <c r="F988" s="20"/>
      <c r="G988" s="19"/>
      <c r="H988" s="19"/>
      <c r="I988" s="19"/>
      <c r="J988" s="19"/>
      <c r="K988" s="19"/>
      <c r="L988" s="19"/>
      <c r="M988" s="20"/>
      <c r="N988" s="19"/>
      <c r="O988" s="19"/>
      <c r="P988" s="20"/>
      <c r="Q988" s="19"/>
      <c r="R988" s="19"/>
      <c r="S988" s="19"/>
      <c r="T988" s="19"/>
      <c r="U988" s="19"/>
      <c r="V988" s="19"/>
      <c r="W988" s="19"/>
      <c r="X988" s="20"/>
      <c r="Y988" s="19"/>
      <c r="Z988" s="19"/>
      <c r="AA988" s="20"/>
      <c r="AB988" s="19"/>
      <c r="AC988" s="19"/>
      <c r="AD988" s="19"/>
      <c r="AE988" s="19"/>
      <c r="AF988" s="19"/>
      <c r="AG988" s="19"/>
      <c r="AH988" s="19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19"/>
      <c r="M989" s="20"/>
      <c r="N989" s="19"/>
      <c r="O989" s="19"/>
      <c r="P989" s="20"/>
      <c r="Q989" s="19"/>
      <c r="R989" s="19"/>
      <c r="S989" s="19"/>
      <c r="T989" s="19"/>
      <c r="U989" s="19"/>
      <c r="V989" s="19"/>
      <c r="W989" s="19"/>
      <c r="X989" s="20"/>
      <c r="Y989" s="19"/>
      <c r="Z989" s="19"/>
      <c r="AA989" s="20"/>
      <c r="AB989" s="19"/>
      <c r="AC989" s="19"/>
      <c r="AD989" s="19"/>
      <c r="AE989" s="19"/>
      <c r="AF989" s="19"/>
      <c r="AG989" s="19"/>
      <c r="AH989" s="19"/>
    </row>
    <row r="990">
      <c r="A990" s="19"/>
      <c r="B990" s="19"/>
      <c r="C990" s="19"/>
      <c r="D990" s="19"/>
      <c r="E990" s="19"/>
      <c r="F990" s="20"/>
      <c r="G990" s="19"/>
      <c r="H990" s="19"/>
      <c r="I990" s="19"/>
      <c r="J990" s="19"/>
      <c r="K990" s="19"/>
      <c r="L990" s="19"/>
      <c r="M990" s="20"/>
      <c r="N990" s="19"/>
      <c r="O990" s="19"/>
      <c r="P990" s="20"/>
      <c r="Q990" s="19"/>
      <c r="R990" s="19"/>
      <c r="S990" s="19"/>
      <c r="T990" s="19"/>
      <c r="U990" s="19"/>
      <c r="V990" s="19"/>
      <c r="W990" s="19"/>
      <c r="X990" s="20"/>
      <c r="Y990" s="19"/>
      <c r="Z990" s="19"/>
      <c r="AA990" s="20"/>
      <c r="AB990" s="19"/>
      <c r="AC990" s="19"/>
      <c r="AD990" s="19"/>
      <c r="AE990" s="19"/>
      <c r="AF990" s="19"/>
      <c r="AG990" s="19"/>
      <c r="AH990" s="19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19"/>
      <c r="M991" s="20"/>
      <c r="N991" s="19"/>
      <c r="O991" s="19"/>
      <c r="P991" s="20"/>
      <c r="Q991" s="19"/>
      <c r="R991" s="19"/>
      <c r="S991" s="19"/>
      <c r="T991" s="19"/>
      <c r="U991" s="19"/>
      <c r="V991" s="19"/>
      <c r="W991" s="19"/>
      <c r="X991" s="20"/>
      <c r="Y991" s="19"/>
      <c r="Z991" s="19"/>
      <c r="AA991" s="20"/>
      <c r="AB991" s="19"/>
      <c r="AC991" s="19"/>
      <c r="AD991" s="19"/>
      <c r="AE991" s="19"/>
      <c r="AF991" s="19"/>
      <c r="AG991" s="19"/>
      <c r="AH991" s="19"/>
    </row>
    <row r="992">
      <c r="A992" s="19"/>
      <c r="B992" s="19"/>
      <c r="C992" s="19"/>
      <c r="D992" s="19"/>
      <c r="E992" s="19"/>
      <c r="F992" s="20"/>
      <c r="G992" s="19"/>
      <c r="H992" s="19"/>
      <c r="I992" s="19"/>
      <c r="J992" s="19"/>
      <c r="K992" s="19"/>
      <c r="L992" s="19"/>
      <c r="M992" s="20"/>
      <c r="N992" s="19"/>
      <c r="O992" s="19"/>
      <c r="P992" s="20"/>
      <c r="Q992" s="19"/>
      <c r="R992" s="19"/>
      <c r="S992" s="19"/>
      <c r="T992" s="19"/>
      <c r="U992" s="19"/>
      <c r="V992" s="19"/>
      <c r="W992" s="19"/>
      <c r="X992" s="20"/>
      <c r="Y992" s="19"/>
      <c r="Z992" s="19"/>
      <c r="AA992" s="20"/>
      <c r="AB992" s="19"/>
      <c r="AC992" s="19"/>
      <c r="AD992" s="19"/>
      <c r="AE992" s="19"/>
      <c r="AF992" s="19"/>
      <c r="AG992" s="19"/>
      <c r="AH992" s="19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19"/>
      <c r="M993" s="20"/>
      <c r="N993" s="19"/>
      <c r="O993" s="19"/>
      <c r="P993" s="20"/>
      <c r="Q993" s="19"/>
      <c r="R993" s="19"/>
      <c r="S993" s="19"/>
      <c r="T993" s="19"/>
      <c r="U993" s="19"/>
      <c r="V993" s="19"/>
      <c r="W993" s="19"/>
      <c r="X993" s="20"/>
      <c r="Y993" s="19"/>
      <c r="Z993" s="19"/>
      <c r="AA993" s="20"/>
      <c r="AB993" s="19"/>
      <c r="AC993" s="19"/>
      <c r="AD993" s="19"/>
      <c r="AE993" s="19"/>
      <c r="AF993" s="19"/>
      <c r="AG993" s="19"/>
      <c r="AH993" s="19"/>
    </row>
    <row r="994">
      <c r="A994" s="19"/>
      <c r="B994" s="19"/>
      <c r="C994" s="19"/>
      <c r="D994" s="19"/>
      <c r="E994" s="19"/>
      <c r="F994" s="20"/>
      <c r="G994" s="19"/>
      <c r="H994" s="19"/>
      <c r="I994" s="19"/>
      <c r="J994" s="19"/>
      <c r="K994" s="19"/>
      <c r="L994" s="19"/>
      <c r="M994" s="20"/>
      <c r="N994" s="19"/>
      <c r="O994" s="19"/>
      <c r="P994" s="20"/>
      <c r="Q994" s="19"/>
      <c r="R994" s="19"/>
      <c r="S994" s="19"/>
      <c r="T994" s="19"/>
      <c r="U994" s="19"/>
      <c r="V994" s="19"/>
      <c r="W994" s="19"/>
      <c r="X994" s="20"/>
      <c r="Y994" s="19"/>
      <c r="Z994" s="19"/>
      <c r="AA994" s="20"/>
      <c r="AB994" s="19"/>
      <c r="AC994" s="19"/>
      <c r="AD994" s="19"/>
      <c r="AE994" s="19"/>
      <c r="AF994" s="19"/>
      <c r="AG994" s="19"/>
      <c r="AH994" s="19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19"/>
      <c r="M995" s="20"/>
      <c r="N995" s="19"/>
      <c r="O995" s="19"/>
      <c r="P995" s="20"/>
      <c r="Q995" s="19"/>
      <c r="R995" s="19"/>
      <c r="S995" s="19"/>
      <c r="T995" s="19"/>
      <c r="U995" s="19"/>
      <c r="V995" s="19"/>
      <c r="W995" s="19"/>
      <c r="X995" s="20"/>
      <c r="Y995" s="19"/>
      <c r="Z995" s="19"/>
      <c r="AA995" s="20"/>
      <c r="AB995" s="19"/>
      <c r="AC995" s="19"/>
      <c r="AD995" s="19"/>
      <c r="AE995" s="19"/>
      <c r="AF995" s="19"/>
      <c r="AG995" s="19"/>
      <c r="AH995" s="19"/>
    </row>
    <row r="996">
      <c r="A996" s="19"/>
      <c r="B996" s="19"/>
      <c r="C996" s="19"/>
      <c r="D996" s="19"/>
      <c r="E996" s="19"/>
      <c r="F996" s="20"/>
      <c r="G996" s="19"/>
      <c r="H996" s="19"/>
      <c r="I996" s="19"/>
      <c r="J996" s="19"/>
      <c r="K996" s="19"/>
      <c r="L996" s="19"/>
      <c r="M996" s="20"/>
      <c r="N996" s="19"/>
      <c r="O996" s="19"/>
      <c r="P996" s="20"/>
      <c r="Q996" s="19"/>
      <c r="R996" s="19"/>
      <c r="S996" s="19"/>
      <c r="T996" s="19"/>
      <c r="U996" s="19"/>
      <c r="V996" s="19"/>
      <c r="W996" s="19"/>
      <c r="X996" s="20"/>
      <c r="Y996" s="19"/>
      <c r="Z996" s="19"/>
      <c r="AA996" s="20"/>
      <c r="AB996" s="19"/>
      <c r="AC996" s="19"/>
      <c r="AD996" s="19"/>
      <c r="AE996" s="19"/>
      <c r="AF996" s="19"/>
      <c r="AG996" s="19"/>
      <c r="AH996" s="19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19"/>
      <c r="M997" s="20"/>
      <c r="N997" s="19"/>
      <c r="O997" s="19"/>
      <c r="P997" s="20"/>
      <c r="Q997" s="19"/>
      <c r="R997" s="19"/>
      <c r="S997" s="19"/>
      <c r="T997" s="19"/>
      <c r="U997" s="19"/>
      <c r="V997" s="19"/>
      <c r="W997" s="19"/>
      <c r="X997" s="20"/>
      <c r="Y997" s="19"/>
      <c r="Z997" s="19"/>
      <c r="AA997" s="20"/>
      <c r="AB997" s="19"/>
      <c r="AC997" s="19"/>
      <c r="AD997" s="19"/>
      <c r="AE997" s="19"/>
      <c r="AF997" s="19"/>
      <c r="AG997" s="19"/>
      <c r="AH997" s="19"/>
    </row>
    <row r="998">
      <c r="A998" s="19"/>
      <c r="B998" s="19"/>
      <c r="C998" s="19"/>
      <c r="D998" s="19"/>
      <c r="E998" s="19"/>
      <c r="F998" s="20"/>
      <c r="G998" s="19"/>
      <c r="H998" s="19"/>
      <c r="I998" s="19"/>
      <c r="J998" s="19"/>
      <c r="K998" s="19"/>
      <c r="L998" s="19"/>
      <c r="M998" s="20"/>
      <c r="N998" s="19"/>
      <c r="O998" s="19"/>
      <c r="P998" s="20"/>
      <c r="Q998" s="19"/>
      <c r="R998" s="19"/>
      <c r="S998" s="19"/>
      <c r="T998" s="19"/>
      <c r="U998" s="19"/>
      <c r="V998" s="19"/>
      <c r="W998" s="19"/>
      <c r="X998" s="20"/>
      <c r="Y998" s="19"/>
      <c r="Z998" s="19"/>
      <c r="AA998" s="20"/>
      <c r="AB998" s="19"/>
      <c r="AC998" s="19"/>
      <c r="AD998" s="19"/>
      <c r="AE998" s="19"/>
      <c r="AF998" s="19"/>
      <c r="AG998" s="19"/>
      <c r="AH998" s="19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19"/>
      <c r="M999" s="20"/>
      <c r="N999" s="19"/>
      <c r="O999" s="19"/>
      <c r="P999" s="20"/>
      <c r="Q999" s="19"/>
      <c r="R999" s="19"/>
      <c r="S999" s="19"/>
      <c r="T999" s="19"/>
      <c r="U999" s="19"/>
      <c r="V999" s="19"/>
      <c r="W999" s="19"/>
      <c r="X999" s="20"/>
      <c r="Y999" s="19"/>
      <c r="Z999" s="19"/>
      <c r="AA999" s="20"/>
      <c r="AB999" s="19"/>
      <c r="AC999" s="19"/>
      <c r="AD999" s="19"/>
      <c r="AE999" s="19"/>
      <c r="AF999" s="19"/>
      <c r="AG999" s="19"/>
      <c r="AH999" s="19"/>
    </row>
    <row r="1000">
      <c r="A1000" s="19"/>
      <c r="B1000" s="19"/>
      <c r="C1000" s="19"/>
      <c r="D1000" s="19"/>
      <c r="E1000" s="19"/>
      <c r="F1000" s="20"/>
      <c r="G1000" s="19"/>
      <c r="H1000" s="19"/>
      <c r="I1000" s="19"/>
      <c r="J1000" s="19"/>
      <c r="K1000" s="19"/>
      <c r="L1000" s="19"/>
      <c r="M1000" s="20"/>
      <c r="N1000" s="19"/>
      <c r="O1000" s="19"/>
      <c r="P1000" s="20"/>
      <c r="Q1000" s="19"/>
      <c r="R1000" s="19"/>
      <c r="S1000" s="19"/>
      <c r="T1000" s="19"/>
      <c r="U1000" s="19"/>
      <c r="V1000" s="19"/>
      <c r="W1000" s="19"/>
      <c r="X1000" s="20"/>
      <c r="Y1000" s="19"/>
      <c r="Z1000" s="19"/>
      <c r="AA1000" s="20"/>
      <c r="AB1000" s="19"/>
      <c r="AC1000" s="19"/>
      <c r="AD1000" s="19"/>
      <c r="AE1000" s="19"/>
      <c r="AF1000" s="19"/>
      <c r="AG1000" s="19"/>
      <c r="AH1000" s="19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19"/>
      <c r="M1001" s="20"/>
      <c r="N1001" s="19"/>
      <c r="O1001" s="19"/>
      <c r="P1001" s="20"/>
      <c r="Q1001" s="19"/>
      <c r="R1001" s="19"/>
      <c r="S1001" s="19"/>
      <c r="T1001" s="19"/>
      <c r="U1001" s="19"/>
      <c r="V1001" s="19"/>
      <c r="W1001" s="19"/>
      <c r="X1001" s="20"/>
      <c r="Y1001" s="19"/>
      <c r="Z1001" s="19"/>
      <c r="AA1001" s="20"/>
      <c r="AB1001" s="19"/>
      <c r="AC1001" s="19"/>
      <c r="AD1001" s="19"/>
      <c r="AE1001" s="19"/>
      <c r="AF1001" s="19"/>
      <c r="AG1001" s="19"/>
      <c r="AH1001" s="19"/>
    </row>
    <row r="1002">
      <c r="A1002" s="19"/>
      <c r="B1002" s="19"/>
      <c r="C1002" s="19"/>
      <c r="D1002" s="19"/>
      <c r="E1002" s="19"/>
      <c r="F1002" s="20"/>
      <c r="G1002" s="19"/>
      <c r="H1002" s="19"/>
      <c r="I1002" s="19"/>
      <c r="J1002" s="19"/>
      <c r="K1002" s="19"/>
      <c r="L1002" s="19"/>
      <c r="M1002" s="20"/>
      <c r="N1002" s="19"/>
      <c r="O1002" s="19"/>
      <c r="P1002" s="20"/>
      <c r="Q1002" s="19"/>
      <c r="R1002" s="19"/>
      <c r="S1002" s="19"/>
      <c r="T1002" s="19"/>
      <c r="U1002" s="19"/>
      <c r="V1002" s="19"/>
      <c r="W1002" s="19"/>
      <c r="X1002" s="20"/>
      <c r="Y1002" s="19"/>
      <c r="Z1002" s="19"/>
      <c r="AA1002" s="20"/>
      <c r="AB1002" s="19"/>
      <c r="AC1002" s="19"/>
      <c r="AD1002" s="19"/>
      <c r="AE1002" s="19"/>
      <c r="AF1002" s="19"/>
      <c r="AG1002" s="19"/>
      <c r="AH1002" s="19"/>
    </row>
    <row r="1003">
      <c r="A1003" s="19"/>
      <c r="B1003" s="19"/>
      <c r="C1003" s="19"/>
      <c r="D1003" s="19"/>
      <c r="E1003" s="19"/>
      <c r="F1003" s="20"/>
      <c r="G1003" s="19"/>
      <c r="H1003" s="19"/>
      <c r="I1003" s="19"/>
      <c r="J1003" s="19"/>
      <c r="K1003" s="19"/>
      <c r="L1003" s="19"/>
      <c r="M1003" s="20"/>
      <c r="N1003" s="19"/>
      <c r="O1003" s="19"/>
      <c r="P1003" s="20"/>
      <c r="Q1003" s="19"/>
      <c r="R1003" s="19"/>
      <c r="S1003" s="19"/>
      <c r="T1003" s="19"/>
      <c r="U1003" s="19"/>
      <c r="V1003" s="19"/>
      <c r="W1003" s="19"/>
      <c r="X1003" s="20"/>
      <c r="Y1003" s="19"/>
      <c r="Z1003" s="19"/>
      <c r="AA1003" s="20"/>
      <c r="AB1003" s="19"/>
      <c r="AC1003" s="19"/>
      <c r="AD1003" s="19"/>
      <c r="AE1003" s="19"/>
      <c r="AF1003" s="19"/>
      <c r="AG1003" s="19"/>
      <c r="AH1003" s="19"/>
    </row>
    <row r="1004">
      <c r="A1004" s="19"/>
      <c r="B1004" s="19"/>
      <c r="C1004" s="19"/>
      <c r="D1004" s="19"/>
      <c r="E1004" s="19"/>
      <c r="F1004" s="20"/>
      <c r="G1004" s="19"/>
      <c r="H1004" s="19"/>
      <c r="I1004" s="19"/>
      <c r="J1004" s="19"/>
      <c r="K1004" s="19"/>
      <c r="L1004" s="19"/>
      <c r="M1004" s="20"/>
      <c r="N1004" s="19"/>
      <c r="O1004" s="19"/>
      <c r="P1004" s="20"/>
      <c r="Q1004" s="19"/>
      <c r="R1004" s="19"/>
      <c r="S1004" s="19"/>
      <c r="T1004" s="19"/>
      <c r="U1004" s="19"/>
      <c r="V1004" s="19"/>
      <c r="W1004" s="19"/>
      <c r="X1004" s="20"/>
      <c r="Y1004" s="19"/>
      <c r="Z1004" s="19"/>
      <c r="AA1004" s="20"/>
      <c r="AB1004" s="19"/>
      <c r="AC1004" s="19"/>
      <c r="AD1004" s="19"/>
      <c r="AE1004" s="19"/>
      <c r="AF1004" s="19"/>
      <c r="AG1004" s="19"/>
      <c r="AH1004" s="19"/>
    </row>
    <row r="1005">
      <c r="A1005" s="19"/>
      <c r="B1005" s="19"/>
      <c r="C1005" s="19"/>
      <c r="D1005" s="19"/>
      <c r="E1005" s="19"/>
      <c r="F1005" s="20"/>
      <c r="G1005" s="19"/>
      <c r="H1005" s="19"/>
      <c r="I1005" s="19"/>
      <c r="J1005" s="19"/>
      <c r="K1005" s="19"/>
      <c r="L1005" s="19"/>
      <c r="M1005" s="20"/>
      <c r="N1005" s="19"/>
      <c r="O1005" s="19"/>
      <c r="P1005" s="20"/>
      <c r="Q1005" s="19"/>
      <c r="R1005" s="19"/>
      <c r="S1005" s="19"/>
      <c r="T1005" s="19"/>
      <c r="U1005" s="19"/>
      <c r="V1005" s="19"/>
      <c r="W1005" s="19"/>
      <c r="X1005" s="20"/>
      <c r="Y1005" s="19"/>
      <c r="Z1005" s="19"/>
      <c r="AA1005" s="20"/>
      <c r="AB1005" s="19"/>
      <c r="AC1005" s="19"/>
      <c r="AD1005" s="19"/>
      <c r="AE1005" s="19"/>
      <c r="AF1005" s="19"/>
      <c r="AG1005" s="19"/>
      <c r="AH1005" s="19"/>
    </row>
    <row r="1006">
      <c r="A1006" s="19"/>
      <c r="B1006" s="19"/>
      <c r="C1006" s="19"/>
      <c r="D1006" s="19"/>
      <c r="E1006" s="19"/>
      <c r="F1006" s="20"/>
      <c r="G1006" s="19"/>
      <c r="H1006" s="19"/>
      <c r="I1006" s="19"/>
      <c r="J1006" s="19"/>
      <c r="K1006" s="19"/>
      <c r="L1006" s="19"/>
      <c r="M1006" s="20"/>
      <c r="N1006" s="19"/>
      <c r="O1006" s="19"/>
      <c r="P1006" s="20"/>
      <c r="Q1006" s="19"/>
      <c r="R1006" s="19"/>
      <c r="S1006" s="19"/>
      <c r="T1006" s="19"/>
      <c r="U1006" s="19"/>
      <c r="V1006" s="19"/>
      <c r="W1006" s="19"/>
      <c r="X1006" s="20"/>
      <c r="Y1006" s="19"/>
      <c r="Z1006" s="19"/>
      <c r="AA1006" s="20"/>
      <c r="AB1006" s="19"/>
      <c r="AC1006" s="19"/>
      <c r="AD1006" s="19"/>
      <c r="AE1006" s="19"/>
      <c r="AF1006" s="19"/>
      <c r="AG1006" s="19"/>
      <c r="AH1006" s="19"/>
    </row>
    <row r="1007">
      <c r="A1007" s="19"/>
      <c r="B1007" s="19"/>
      <c r="C1007" s="19"/>
      <c r="D1007" s="19"/>
      <c r="E1007" s="19"/>
      <c r="F1007" s="20"/>
      <c r="G1007" s="19"/>
      <c r="H1007" s="19"/>
      <c r="I1007" s="19"/>
      <c r="J1007" s="19"/>
      <c r="K1007" s="19"/>
      <c r="L1007" s="19"/>
      <c r="M1007" s="20"/>
      <c r="N1007" s="19"/>
      <c r="O1007" s="19"/>
      <c r="P1007" s="20"/>
      <c r="Q1007" s="19"/>
      <c r="R1007" s="19"/>
      <c r="S1007" s="19"/>
      <c r="T1007" s="19"/>
      <c r="U1007" s="19"/>
      <c r="V1007" s="19"/>
      <c r="W1007" s="19"/>
      <c r="X1007" s="20"/>
      <c r="Y1007" s="19"/>
      <c r="Z1007" s="19"/>
      <c r="AA1007" s="20"/>
      <c r="AB1007" s="19"/>
      <c r="AC1007" s="19"/>
      <c r="AD1007" s="19"/>
      <c r="AE1007" s="19"/>
      <c r="AF1007" s="19"/>
      <c r="AG1007" s="19"/>
      <c r="AH1007" s="19"/>
    </row>
    <row r="1008">
      <c r="A1008" s="19"/>
      <c r="B1008" s="19"/>
      <c r="C1008" s="19"/>
      <c r="D1008" s="19"/>
      <c r="E1008" s="19"/>
      <c r="F1008" s="20"/>
      <c r="G1008" s="19"/>
      <c r="H1008" s="19"/>
      <c r="I1008" s="19"/>
      <c r="J1008" s="19"/>
      <c r="K1008" s="19"/>
      <c r="L1008" s="19"/>
      <c r="M1008" s="20"/>
      <c r="N1008" s="19"/>
      <c r="O1008" s="19"/>
      <c r="P1008" s="20"/>
      <c r="Q1008" s="19"/>
      <c r="R1008" s="19"/>
      <c r="S1008" s="19"/>
      <c r="T1008" s="19"/>
      <c r="U1008" s="19"/>
      <c r="V1008" s="19"/>
      <c r="W1008" s="19"/>
      <c r="X1008" s="20"/>
      <c r="Y1008" s="19"/>
      <c r="Z1008" s="19"/>
      <c r="AA1008" s="20"/>
      <c r="AB1008" s="19"/>
      <c r="AC1008" s="19"/>
      <c r="AD1008" s="19"/>
      <c r="AE1008" s="19"/>
      <c r="AF1008" s="19"/>
      <c r="AG1008" s="19"/>
      <c r="AH1008" s="19"/>
    </row>
    <row r="1009">
      <c r="A1009" s="19"/>
      <c r="B1009" s="19"/>
      <c r="C1009" s="19"/>
      <c r="D1009" s="19"/>
      <c r="E1009" s="19"/>
      <c r="F1009" s="20"/>
      <c r="G1009" s="19"/>
      <c r="H1009" s="19"/>
      <c r="I1009" s="19"/>
      <c r="J1009" s="19"/>
      <c r="K1009" s="19"/>
      <c r="L1009" s="19"/>
      <c r="M1009" s="20"/>
      <c r="N1009" s="19"/>
      <c r="O1009" s="19"/>
      <c r="P1009" s="20"/>
      <c r="Q1009" s="19"/>
      <c r="R1009" s="19"/>
      <c r="S1009" s="19"/>
      <c r="T1009" s="19"/>
      <c r="U1009" s="19"/>
      <c r="V1009" s="19"/>
      <c r="W1009" s="19"/>
      <c r="X1009" s="20"/>
      <c r="Y1009" s="19"/>
      <c r="Z1009" s="19"/>
      <c r="AA1009" s="20"/>
      <c r="AB1009" s="19"/>
      <c r="AC1009" s="19"/>
      <c r="AD1009" s="19"/>
      <c r="AE1009" s="19"/>
      <c r="AF1009" s="19"/>
      <c r="AG1009" s="19"/>
      <c r="AH1009" s="19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19"/>
      <c r="M1010" s="20"/>
      <c r="N1010" s="19"/>
      <c r="O1010" s="19"/>
      <c r="P1010" s="20"/>
      <c r="Q1010" s="19"/>
      <c r="R1010" s="19"/>
      <c r="S1010" s="19"/>
      <c r="T1010" s="19"/>
      <c r="U1010" s="19"/>
      <c r="V1010" s="19"/>
      <c r="W1010" s="19"/>
      <c r="X1010" s="20"/>
      <c r="Y1010" s="19"/>
      <c r="Z1010" s="19"/>
      <c r="AA1010" s="20"/>
      <c r="AB1010" s="19"/>
      <c r="AC1010" s="19"/>
      <c r="AD1010" s="19"/>
      <c r="AE1010" s="19"/>
      <c r="AF1010" s="19"/>
      <c r="AG1010" s="19"/>
      <c r="AH1010" s="19"/>
    </row>
    <row r="1011">
      <c r="A1011" s="19"/>
      <c r="B1011" s="19"/>
      <c r="C1011" s="19"/>
      <c r="D1011" s="19"/>
      <c r="E1011" s="19"/>
      <c r="F1011" s="20"/>
      <c r="G1011" s="19"/>
      <c r="H1011" s="19"/>
      <c r="I1011" s="19"/>
      <c r="J1011" s="19"/>
      <c r="K1011" s="19"/>
      <c r="L1011" s="19"/>
      <c r="M1011" s="20"/>
      <c r="N1011" s="19"/>
      <c r="O1011" s="19"/>
      <c r="P1011" s="20"/>
      <c r="Q1011" s="19"/>
      <c r="R1011" s="19"/>
      <c r="S1011" s="19"/>
      <c r="T1011" s="19"/>
      <c r="U1011" s="19"/>
      <c r="V1011" s="19"/>
      <c r="W1011" s="19"/>
      <c r="X1011" s="20"/>
      <c r="Y1011" s="19"/>
      <c r="Z1011" s="19"/>
      <c r="AA1011" s="20"/>
      <c r="AB1011" s="19"/>
      <c r="AC1011" s="19"/>
      <c r="AD1011" s="19"/>
      <c r="AE1011" s="19"/>
      <c r="AF1011" s="19"/>
      <c r="AG1011" s="19"/>
      <c r="AH1011" s="19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19"/>
      <c r="M1012" s="20"/>
      <c r="N1012" s="19"/>
      <c r="O1012" s="19"/>
      <c r="P1012" s="20"/>
      <c r="Q1012" s="19"/>
      <c r="R1012" s="19"/>
      <c r="S1012" s="19"/>
      <c r="T1012" s="19"/>
      <c r="U1012" s="19"/>
      <c r="V1012" s="19"/>
      <c r="W1012" s="19"/>
      <c r="X1012" s="20"/>
      <c r="Y1012" s="19"/>
      <c r="Z1012" s="19"/>
      <c r="AA1012" s="20"/>
      <c r="AB1012" s="19"/>
      <c r="AC1012" s="19"/>
      <c r="AD1012" s="19"/>
      <c r="AE1012" s="19"/>
      <c r="AF1012" s="19"/>
      <c r="AG1012" s="19"/>
      <c r="AH1012" s="19"/>
    </row>
    <row r="1013">
      <c r="A1013" s="19"/>
      <c r="B1013" s="19"/>
      <c r="C1013" s="19"/>
      <c r="D1013" s="19"/>
      <c r="E1013" s="19"/>
      <c r="F1013" s="20"/>
      <c r="G1013" s="19"/>
      <c r="H1013" s="19"/>
      <c r="I1013" s="19"/>
      <c r="J1013" s="19"/>
      <c r="K1013" s="19"/>
      <c r="L1013" s="19"/>
      <c r="M1013" s="20"/>
      <c r="N1013" s="19"/>
      <c r="O1013" s="19"/>
      <c r="P1013" s="20"/>
      <c r="Q1013" s="19"/>
      <c r="R1013" s="19"/>
      <c r="S1013" s="19"/>
      <c r="T1013" s="19"/>
      <c r="U1013" s="19"/>
      <c r="V1013" s="19"/>
      <c r="W1013" s="19"/>
      <c r="X1013" s="20"/>
      <c r="Y1013" s="19"/>
      <c r="Z1013" s="19"/>
      <c r="AA1013" s="20"/>
      <c r="AB1013" s="19"/>
      <c r="AC1013" s="19"/>
      <c r="AD1013" s="19"/>
      <c r="AE1013" s="19"/>
      <c r="AF1013" s="19"/>
      <c r="AG1013" s="19"/>
      <c r="AH1013" s="19"/>
    </row>
    <row r="1014">
      <c r="A1014" s="19"/>
      <c r="B1014" s="19"/>
      <c r="C1014" s="19"/>
      <c r="D1014" s="19"/>
      <c r="E1014" s="19"/>
      <c r="F1014" s="20"/>
      <c r="G1014" s="19"/>
      <c r="H1014" s="19"/>
      <c r="I1014" s="19"/>
      <c r="J1014" s="19"/>
      <c r="K1014" s="19"/>
      <c r="L1014" s="19"/>
      <c r="M1014" s="20"/>
      <c r="N1014" s="19"/>
      <c r="O1014" s="19"/>
      <c r="P1014" s="20"/>
      <c r="Q1014" s="19"/>
      <c r="R1014" s="19"/>
      <c r="S1014" s="19"/>
      <c r="T1014" s="19"/>
      <c r="U1014" s="19"/>
      <c r="V1014" s="19"/>
      <c r="W1014" s="19"/>
      <c r="X1014" s="20"/>
      <c r="Y1014" s="19"/>
      <c r="Z1014" s="19"/>
      <c r="AA1014" s="20"/>
      <c r="AB1014" s="19"/>
      <c r="AC1014" s="19"/>
      <c r="AD1014" s="19"/>
      <c r="AE1014" s="19"/>
      <c r="AF1014" s="19"/>
      <c r="AG1014" s="19"/>
      <c r="AH1014" s="19"/>
    </row>
    <row r="1015">
      <c r="A1015" s="19"/>
      <c r="B1015" s="19"/>
      <c r="C1015" s="19"/>
      <c r="D1015" s="19"/>
      <c r="E1015" s="19"/>
      <c r="F1015" s="20"/>
      <c r="G1015" s="19"/>
      <c r="H1015" s="19"/>
      <c r="I1015" s="19"/>
      <c r="J1015" s="19"/>
      <c r="K1015" s="19"/>
      <c r="L1015" s="19"/>
      <c r="M1015" s="20"/>
      <c r="N1015" s="19"/>
      <c r="O1015" s="19"/>
      <c r="P1015" s="20"/>
      <c r="Q1015" s="19"/>
      <c r="R1015" s="19"/>
      <c r="S1015" s="19"/>
      <c r="T1015" s="19"/>
      <c r="U1015" s="19"/>
      <c r="V1015" s="19"/>
      <c r="W1015" s="19"/>
      <c r="X1015" s="20"/>
      <c r="Y1015" s="19"/>
      <c r="Z1015" s="19"/>
      <c r="AA1015" s="20"/>
      <c r="AB1015" s="19"/>
      <c r="AC1015" s="19"/>
      <c r="AD1015" s="19"/>
      <c r="AE1015" s="19"/>
      <c r="AF1015" s="19"/>
      <c r="AG1015" s="19"/>
      <c r="AH1015" s="19"/>
    </row>
    <row r="1016">
      <c r="A1016" s="19"/>
      <c r="B1016" s="19"/>
      <c r="C1016" s="19"/>
      <c r="D1016" s="19"/>
      <c r="E1016" s="19"/>
      <c r="F1016" s="20"/>
      <c r="G1016" s="19"/>
      <c r="H1016" s="19"/>
      <c r="I1016" s="19"/>
      <c r="J1016" s="19"/>
      <c r="K1016" s="19"/>
      <c r="L1016" s="19"/>
      <c r="M1016" s="20"/>
      <c r="N1016" s="19"/>
      <c r="O1016" s="19"/>
      <c r="P1016" s="20"/>
      <c r="Q1016" s="19"/>
      <c r="R1016" s="19"/>
      <c r="S1016" s="19"/>
      <c r="T1016" s="19"/>
      <c r="U1016" s="19"/>
      <c r="V1016" s="19"/>
      <c r="W1016" s="19"/>
      <c r="X1016" s="20"/>
      <c r="Y1016" s="19"/>
      <c r="Z1016" s="19"/>
      <c r="AA1016" s="20"/>
      <c r="AB1016" s="19"/>
      <c r="AC1016" s="19"/>
      <c r="AD1016" s="19"/>
      <c r="AE1016" s="19"/>
      <c r="AF1016" s="19"/>
      <c r="AG1016" s="19"/>
      <c r="AH1016" s="19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19"/>
      <c r="M1017" s="20"/>
      <c r="N1017" s="19"/>
      <c r="O1017" s="19"/>
      <c r="P1017" s="20"/>
      <c r="Q1017" s="19"/>
      <c r="R1017" s="19"/>
      <c r="S1017" s="19"/>
      <c r="T1017" s="19"/>
      <c r="U1017" s="19"/>
      <c r="V1017" s="19"/>
      <c r="W1017" s="19"/>
      <c r="X1017" s="20"/>
      <c r="Y1017" s="19"/>
      <c r="Z1017" s="19"/>
      <c r="AA1017" s="20"/>
      <c r="AB1017" s="19"/>
      <c r="AC1017" s="19"/>
      <c r="AD1017" s="19"/>
      <c r="AE1017" s="19"/>
      <c r="AF1017" s="19"/>
      <c r="AG1017" s="19"/>
      <c r="AH1017" s="19"/>
    </row>
    <row r="1018">
      <c r="A1018" s="19"/>
      <c r="B1018" s="19"/>
      <c r="C1018" s="19"/>
      <c r="D1018" s="19"/>
      <c r="E1018" s="19"/>
      <c r="F1018" s="20"/>
      <c r="G1018" s="19"/>
      <c r="H1018" s="19"/>
      <c r="I1018" s="19"/>
      <c r="J1018" s="19"/>
      <c r="K1018" s="19"/>
      <c r="L1018" s="19"/>
      <c r="M1018" s="20"/>
      <c r="N1018" s="19"/>
      <c r="O1018" s="19"/>
      <c r="P1018" s="20"/>
      <c r="Q1018" s="19"/>
      <c r="R1018" s="19"/>
      <c r="S1018" s="19"/>
      <c r="T1018" s="19"/>
      <c r="U1018" s="19"/>
      <c r="V1018" s="19"/>
      <c r="W1018" s="19"/>
      <c r="X1018" s="20"/>
      <c r="Y1018" s="19"/>
      <c r="Z1018" s="19"/>
      <c r="AA1018" s="20"/>
      <c r="AB1018" s="19"/>
      <c r="AC1018" s="19"/>
      <c r="AD1018" s="19"/>
      <c r="AE1018" s="19"/>
      <c r="AF1018" s="19"/>
      <c r="AG1018" s="19"/>
      <c r="AH1018" s="19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19"/>
      <c r="M1019" s="20"/>
      <c r="N1019" s="19"/>
      <c r="O1019" s="19"/>
      <c r="P1019" s="20"/>
      <c r="Q1019" s="19"/>
      <c r="R1019" s="19"/>
      <c r="S1019" s="19"/>
      <c r="T1019" s="19"/>
      <c r="U1019" s="19"/>
      <c r="V1019" s="19"/>
      <c r="W1019" s="19"/>
      <c r="X1019" s="20"/>
      <c r="Y1019" s="19"/>
      <c r="Z1019" s="19"/>
      <c r="AA1019" s="20"/>
      <c r="AB1019" s="19"/>
      <c r="AC1019" s="19"/>
      <c r="AD1019" s="19"/>
      <c r="AE1019" s="19"/>
      <c r="AF1019" s="19"/>
      <c r="AG1019" s="19"/>
      <c r="AH1019" s="19"/>
    </row>
    <row r="1020">
      <c r="A1020" s="19"/>
      <c r="B1020" s="19"/>
      <c r="C1020" s="19"/>
      <c r="D1020" s="19"/>
      <c r="E1020" s="19"/>
      <c r="F1020" s="20"/>
      <c r="G1020" s="19"/>
      <c r="H1020" s="19"/>
      <c r="I1020" s="19"/>
      <c r="J1020" s="19"/>
      <c r="K1020" s="19"/>
      <c r="L1020" s="19"/>
      <c r="M1020" s="20"/>
      <c r="N1020" s="19"/>
      <c r="O1020" s="19"/>
      <c r="P1020" s="20"/>
      <c r="Q1020" s="19"/>
      <c r="R1020" s="19"/>
      <c r="S1020" s="19"/>
      <c r="T1020" s="19"/>
      <c r="U1020" s="19"/>
      <c r="V1020" s="19"/>
      <c r="W1020" s="19"/>
      <c r="X1020" s="20"/>
      <c r="Y1020" s="19"/>
      <c r="Z1020" s="19"/>
      <c r="AA1020" s="20"/>
      <c r="AB1020" s="19"/>
      <c r="AC1020" s="19"/>
      <c r="AD1020" s="19"/>
      <c r="AE1020" s="19"/>
      <c r="AF1020" s="19"/>
      <c r="AG1020" s="19"/>
      <c r="AH1020" s="19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19"/>
      <c r="M1021" s="20"/>
      <c r="N1021" s="19"/>
      <c r="O1021" s="19"/>
      <c r="P1021" s="20"/>
      <c r="Q1021" s="19"/>
      <c r="R1021" s="19"/>
      <c r="S1021" s="19"/>
      <c r="T1021" s="19"/>
      <c r="U1021" s="19"/>
      <c r="V1021" s="19"/>
      <c r="W1021" s="19"/>
      <c r="X1021" s="20"/>
      <c r="Y1021" s="19"/>
      <c r="Z1021" s="19"/>
      <c r="AA1021" s="20"/>
      <c r="AB1021" s="19"/>
      <c r="AC1021" s="19"/>
      <c r="AD1021" s="19"/>
      <c r="AE1021" s="19"/>
      <c r="AF1021" s="19"/>
      <c r="AG1021" s="19"/>
      <c r="AH1021" s="19"/>
    </row>
    <row r="1022">
      <c r="A1022" s="19"/>
      <c r="B1022" s="19"/>
      <c r="C1022" s="19"/>
      <c r="D1022" s="19"/>
      <c r="E1022" s="19"/>
      <c r="F1022" s="20"/>
      <c r="G1022" s="19"/>
      <c r="H1022" s="19"/>
      <c r="I1022" s="19"/>
      <c r="J1022" s="19"/>
      <c r="K1022" s="19"/>
      <c r="L1022" s="19"/>
      <c r="M1022" s="20"/>
      <c r="N1022" s="19"/>
      <c r="O1022" s="19"/>
      <c r="P1022" s="20"/>
      <c r="Q1022" s="19"/>
      <c r="R1022" s="19"/>
      <c r="S1022" s="19"/>
      <c r="T1022" s="19"/>
      <c r="U1022" s="19"/>
      <c r="V1022" s="19"/>
      <c r="W1022" s="19"/>
      <c r="X1022" s="20"/>
      <c r="Y1022" s="19"/>
      <c r="Z1022" s="19"/>
      <c r="AA1022" s="20"/>
      <c r="AB1022" s="19"/>
      <c r="AC1022" s="19"/>
      <c r="AD1022" s="19"/>
      <c r="AE1022" s="19"/>
      <c r="AF1022" s="19"/>
      <c r="AG1022" s="19"/>
      <c r="AH1022" s="19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19"/>
      <c r="M1023" s="20"/>
      <c r="N1023" s="19"/>
      <c r="O1023" s="19"/>
      <c r="P1023" s="20"/>
      <c r="Q1023" s="19"/>
      <c r="R1023" s="19"/>
      <c r="S1023" s="19"/>
      <c r="T1023" s="19"/>
      <c r="U1023" s="19"/>
      <c r="V1023" s="19"/>
      <c r="W1023" s="19"/>
      <c r="X1023" s="20"/>
      <c r="Y1023" s="19"/>
      <c r="Z1023" s="19"/>
      <c r="AA1023" s="20"/>
      <c r="AB1023" s="19"/>
      <c r="AC1023" s="19"/>
      <c r="AD1023" s="19"/>
      <c r="AE1023" s="19"/>
      <c r="AF1023" s="19"/>
      <c r="AG1023" s="19"/>
      <c r="AH1023" s="19"/>
    </row>
    <row r="1024">
      <c r="A1024" s="19"/>
      <c r="B1024" s="19"/>
      <c r="C1024" s="19"/>
      <c r="D1024" s="19"/>
      <c r="E1024" s="19"/>
      <c r="F1024" s="20"/>
      <c r="G1024" s="19"/>
      <c r="H1024" s="19"/>
      <c r="I1024" s="19"/>
      <c r="J1024" s="19"/>
      <c r="K1024" s="19"/>
      <c r="L1024" s="19"/>
      <c r="M1024" s="20"/>
      <c r="N1024" s="19"/>
      <c r="O1024" s="19"/>
      <c r="P1024" s="20"/>
      <c r="Q1024" s="19"/>
      <c r="R1024" s="19"/>
      <c r="S1024" s="19"/>
      <c r="T1024" s="19"/>
      <c r="U1024" s="19"/>
      <c r="V1024" s="19"/>
      <c r="W1024" s="19"/>
      <c r="X1024" s="20"/>
      <c r="Y1024" s="19"/>
      <c r="Z1024" s="19"/>
      <c r="AA1024" s="20"/>
      <c r="AB1024" s="19"/>
      <c r="AC1024" s="19"/>
      <c r="AD1024" s="19"/>
      <c r="AE1024" s="19"/>
      <c r="AF1024" s="19"/>
      <c r="AG1024" s="19"/>
      <c r="AH1024" s="19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19"/>
      <c r="M1025" s="20"/>
      <c r="N1025" s="19"/>
      <c r="O1025" s="19"/>
      <c r="P1025" s="20"/>
      <c r="Q1025" s="19"/>
      <c r="R1025" s="19"/>
      <c r="S1025" s="19"/>
      <c r="T1025" s="19"/>
      <c r="U1025" s="19"/>
      <c r="V1025" s="19"/>
      <c r="W1025" s="19"/>
      <c r="X1025" s="20"/>
      <c r="Y1025" s="19"/>
      <c r="Z1025" s="19"/>
      <c r="AA1025" s="20"/>
      <c r="AB1025" s="19"/>
      <c r="AC1025" s="19"/>
      <c r="AD1025" s="19"/>
      <c r="AE1025" s="19"/>
      <c r="AF1025" s="19"/>
      <c r="AG1025" s="19"/>
      <c r="AH1025" s="19"/>
    </row>
    <row r="1026">
      <c r="A1026" s="19"/>
      <c r="B1026" s="19"/>
      <c r="C1026" s="19"/>
      <c r="D1026" s="19"/>
      <c r="E1026" s="19"/>
      <c r="F1026" s="20"/>
      <c r="G1026" s="19"/>
      <c r="H1026" s="19"/>
      <c r="I1026" s="19"/>
      <c r="J1026" s="19"/>
      <c r="K1026" s="19"/>
      <c r="L1026" s="19"/>
      <c r="M1026" s="20"/>
      <c r="N1026" s="19"/>
      <c r="O1026" s="19"/>
      <c r="P1026" s="20"/>
      <c r="Q1026" s="19"/>
      <c r="R1026" s="19"/>
      <c r="S1026" s="19"/>
      <c r="T1026" s="19"/>
      <c r="U1026" s="19"/>
      <c r="V1026" s="19"/>
      <c r="W1026" s="19"/>
      <c r="X1026" s="20"/>
      <c r="Y1026" s="19"/>
      <c r="Z1026" s="19"/>
      <c r="AA1026" s="20"/>
      <c r="AB1026" s="19"/>
      <c r="AC1026" s="19"/>
      <c r="AD1026" s="19"/>
      <c r="AE1026" s="19"/>
      <c r="AF1026" s="19"/>
      <c r="AG1026" s="19"/>
      <c r="AH1026" s="19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19"/>
      <c r="M1027" s="20"/>
      <c r="N1027" s="19"/>
      <c r="O1027" s="19"/>
      <c r="P1027" s="20"/>
      <c r="Q1027" s="19"/>
      <c r="R1027" s="19"/>
      <c r="S1027" s="19"/>
      <c r="T1027" s="19"/>
      <c r="U1027" s="19"/>
      <c r="V1027" s="19"/>
      <c r="W1027" s="19"/>
      <c r="X1027" s="20"/>
      <c r="Y1027" s="19"/>
      <c r="Z1027" s="19"/>
      <c r="AA1027" s="20"/>
      <c r="AB1027" s="19"/>
      <c r="AC1027" s="19"/>
      <c r="AD1027" s="19"/>
      <c r="AE1027" s="19"/>
      <c r="AF1027" s="19"/>
      <c r="AG1027" s="19"/>
      <c r="AH1027" s="19"/>
    </row>
    <row r="1028">
      <c r="A1028" s="19"/>
      <c r="B1028" s="19"/>
      <c r="C1028" s="19"/>
      <c r="D1028" s="19"/>
      <c r="E1028" s="19"/>
      <c r="F1028" s="20"/>
      <c r="G1028" s="19"/>
      <c r="H1028" s="19"/>
      <c r="I1028" s="19"/>
      <c r="J1028" s="19"/>
      <c r="K1028" s="19"/>
      <c r="L1028" s="19"/>
      <c r="M1028" s="20"/>
      <c r="N1028" s="19"/>
      <c r="O1028" s="19"/>
      <c r="P1028" s="20"/>
      <c r="Q1028" s="19"/>
      <c r="R1028" s="19"/>
      <c r="S1028" s="19"/>
      <c r="T1028" s="19"/>
      <c r="U1028" s="19"/>
      <c r="V1028" s="19"/>
      <c r="W1028" s="19"/>
      <c r="X1028" s="20"/>
      <c r="Y1028" s="19"/>
      <c r="Z1028" s="19"/>
      <c r="AA1028" s="20"/>
      <c r="AB1028" s="19"/>
      <c r="AC1028" s="19"/>
      <c r="AD1028" s="19"/>
      <c r="AE1028" s="19"/>
      <c r="AF1028" s="19"/>
      <c r="AG1028" s="19"/>
      <c r="AH1028" s="19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19"/>
      <c r="M1029" s="20"/>
      <c r="N1029" s="19"/>
      <c r="O1029" s="19"/>
      <c r="P1029" s="20"/>
      <c r="Q1029" s="19"/>
      <c r="R1029" s="19"/>
      <c r="S1029" s="19"/>
      <c r="T1029" s="19"/>
      <c r="U1029" s="19"/>
      <c r="V1029" s="19"/>
      <c r="W1029" s="19"/>
      <c r="X1029" s="20"/>
      <c r="Y1029" s="19"/>
      <c r="Z1029" s="19"/>
      <c r="AA1029" s="20"/>
      <c r="AB1029" s="19"/>
      <c r="AC1029" s="19"/>
      <c r="AD1029" s="19"/>
      <c r="AE1029" s="19"/>
      <c r="AF1029" s="19"/>
      <c r="AG1029" s="19"/>
      <c r="AH1029" s="19"/>
    </row>
    <row r="1030">
      <c r="A1030" s="19"/>
      <c r="B1030" s="19"/>
      <c r="C1030" s="19"/>
      <c r="D1030" s="19"/>
      <c r="E1030" s="19"/>
      <c r="F1030" s="20"/>
      <c r="G1030" s="19"/>
      <c r="H1030" s="19"/>
      <c r="I1030" s="19"/>
      <c r="J1030" s="19"/>
      <c r="K1030" s="19"/>
      <c r="L1030" s="19"/>
      <c r="M1030" s="20"/>
      <c r="N1030" s="19"/>
      <c r="O1030" s="19"/>
      <c r="P1030" s="20"/>
      <c r="Q1030" s="19"/>
      <c r="R1030" s="19"/>
      <c r="S1030" s="19"/>
      <c r="T1030" s="19"/>
      <c r="U1030" s="19"/>
      <c r="V1030" s="19"/>
      <c r="W1030" s="19"/>
      <c r="X1030" s="20"/>
      <c r="Y1030" s="19"/>
      <c r="Z1030" s="19"/>
      <c r="AA1030" s="20"/>
      <c r="AB1030" s="19"/>
      <c r="AC1030" s="19"/>
      <c r="AD1030" s="19"/>
      <c r="AE1030" s="19"/>
      <c r="AF1030" s="19"/>
      <c r="AG1030" s="19"/>
      <c r="AH1030" s="19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19"/>
      <c r="M1031" s="20"/>
      <c r="N1031" s="19"/>
      <c r="O1031" s="19"/>
      <c r="P1031" s="20"/>
      <c r="Q1031" s="19"/>
      <c r="R1031" s="19"/>
      <c r="S1031" s="19"/>
      <c r="T1031" s="19"/>
      <c r="U1031" s="19"/>
      <c r="V1031" s="19"/>
      <c r="W1031" s="19"/>
      <c r="X1031" s="20"/>
      <c r="Y1031" s="19"/>
      <c r="Z1031" s="19"/>
      <c r="AA1031" s="20"/>
      <c r="AB1031" s="19"/>
      <c r="AC1031" s="19"/>
      <c r="AD1031" s="19"/>
      <c r="AE1031" s="19"/>
      <c r="AF1031" s="19"/>
      <c r="AG1031" s="19"/>
      <c r="AH1031" s="19"/>
    </row>
    <row r="1032">
      <c r="A1032" s="19"/>
      <c r="B1032" s="19"/>
      <c r="C1032" s="19"/>
      <c r="D1032" s="19"/>
      <c r="E1032" s="19"/>
      <c r="F1032" s="20"/>
      <c r="G1032" s="19"/>
      <c r="H1032" s="19"/>
      <c r="I1032" s="19"/>
      <c r="J1032" s="19"/>
      <c r="K1032" s="19"/>
      <c r="L1032" s="19"/>
      <c r="M1032" s="20"/>
      <c r="N1032" s="19"/>
      <c r="O1032" s="19"/>
      <c r="P1032" s="20"/>
      <c r="Q1032" s="19"/>
      <c r="R1032" s="19"/>
      <c r="S1032" s="19"/>
      <c r="T1032" s="19"/>
      <c r="U1032" s="19"/>
      <c r="V1032" s="19"/>
      <c r="W1032" s="19"/>
      <c r="X1032" s="20"/>
      <c r="Y1032" s="19"/>
      <c r="Z1032" s="19"/>
      <c r="AA1032" s="20"/>
      <c r="AB1032" s="19"/>
      <c r="AC1032" s="19"/>
      <c r="AD1032" s="19"/>
      <c r="AE1032" s="19"/>
      <c r="AF1032" s="19"/>
      <c r="AG1032" s="19"/>
      <c r="AH1032" s="19"/>
    </row>
    <row r="1033">
      <c r="A1033" s="19"/>
      <c r="B1033" s="19"/>
      <c r="C1033" s="19"/>
      <c r="D1033" s="19"/>
      <c r="E1033" s="19"/>
      <c r="F1033" s="20"/>
      <c r="G1033" s="19"/>
      <c r="H1033" s="19"/>
      <c r="I1033" s="19"/>
      <c r="J1033" s="19"/>
      <c r="K1033" s="19"/>
      <c r="L1033" s="19"/>
      <c r="M1033" s="20"/>
      <c r="N1033" s="19"/>
      <c r="O1033" s="19"/>
      <c r="P1033" s="20"/>
      <c r="Q1033" s="19"/>
      <c r="R1033" s="19"/>
      <c r="S1033" s="19"/>
      <c r="T1033" s="19"/>
      <c r="U1033" s="19"/>
      <c r="V1033" s="19"/>
      <c r="W1033" s="19"/>
      <c r="X1033" s="20"/>
      <c r="Y1033" s="19"/>
      <c r="Z1033" s="19"/>
      <c r="AA1033" s="20"/>
      <c r="AB1033" s="19"/>
      <c r="AC1033" s="19"/>
      <c r="AD1033" s="19"/>
      <c r="AE1033" s="19"/>
      <c r="AF1033" s="19"/>
      <c r="AG1033" s="19"/>
      <c r="AH1033" s="19"/>
    </row>
    <row r="1034">
      <c r="A1034" s="19"/>
      <c r="B1034" s="19"/>
      <c r="C1034" s="19"/>
      <c r="D1034" s="19"/>
      <c r="E1034" s="19"/>
      <c r="F1034" s="20"/>
      <c r="G1034" s="19"/>
      <c r="H1034" s="19"/>
      <c r="I1034" s="19"/>
      <c r="J1034" s="19"/>
      <c r="K1034" s="19"/>
      <c r="L1034" s="19"/>
      <c r="M1034" s="20"/>
      <c r="N1034" s="19"/>
      <c r="O1034" s="19"/>
      <c r="P1034" s="20"/>
      <c r="Q1034" s="19"/>
      <c r="R1034" s="19"/>
      <c r="S1034" s="19"/>
      <c r="T1034" s="19"/>
      <c r="U1034" s="19"/>
      <c r="V1034" s="19"/>
      <c r="W1034" s="19"/>
      <c r="X1034" s="20"/>
      <c r="Y1034" s="19"/>
      <c r="Z1034" s="19"/>
      <c r="AA1034" s="20"/>
      <c r="AB1034" s="19"/>
      <c r="AC1034" s="19"/>
      <c r="AD1034" s="19"/>
      <c r="AE1034" s="19"/>
      <c r="AF1034" s="19"/>
      <c r="AG1034" s="19"/>
      <c r="AH1034" s="19"/>
    </row>
    <row r="1035">
      <c r="A1035" s="19"/>
      <c r="B1035" s="19"/>
      <c r="C1035" s="19"/>
      <c r="D1035" s="19"/>
      <c r="E1035" s="19"/>
      <c r="F1035" s="20"/>
      <c r="G1035" s="19"/>
      <c r="H1035" s="19"/>
      <c r="I1035" s="19"/>
      <c r="J1035" s="19"/>
      <c r="K1035" s="19"/>
      <c r="L1035" s="19"/>
      <c r="M1035" s="20"/>
      <c r="N1035" s="19"/>
      <c r="O1035" s="19"/>
      <c r="P1035" s="20"/>
      <c r="Q1035" s="19"/>
      <c r="R1035" s="19"/>
      <c r="S1035" s="19"/>
      <c r="T1035" s="19"/>
      <c r="U1035" s="19"/>
      <c r="V1035" s="19"/>
      <c r="W1035" s="19"/>
      <c r="X1035" s="20"/>
      <c r="Y1035" s="19"/>
      <c r="Z1035" s="19"/>
      <c r="AA1035" s="20"/>
      <c r="AB1035" s="19"/>
      <c r="AC1035" s="19"/>
      <c r="AD1035" s="19"/>
      <c r="AE1035" s="19"/>
      <c r="AF1035" s="19"/>
      <c r="AG1035" s="19"/>
      <c r="AH1035" s="19"/>
    </row>
    <row r="1036">
      <c r="A1036" s="19"/>
      <c r="B1036" s="19"/>
      <c r="C1036" s="19"/>
      <c r="D1036" s="19"/>
      <c r="E1036" s="19"/>
      <c r="F1036" s="20"/>
      <c r="G1036" s="19"/>
      <c r="H1036" s="19"/>
      <c r="I1036" s="19"/>
      <c r="J1036" s="19"/>
      <c r="K1036" s="19"/>
      <c r="L1036" s="19"/>
      <c r="M1036" s="20"/>
      <c r="N1036" s="19"/>
      <c r="O1036" s="19"/>
      <c r="P1036" s="20"/>
      <c r="Q1036" s="19"/>
      <c r="R1036" s="19"/>
      <c r="S1036" s="19"/>
      <c r="T1036" s="19"/>
      <c r="U1036" s="19"/>
      <c r="V1036" s="19"/>
      <c r="W1036" s="19"/>
      <c r="X1036" s="20"/>
      <c r="Y1036" s="19"/>
      <c r="Z1036" s="19"/>
      <c r="AA1036" s="20"/>
      <c r="AB1036" s="19"/>
      <c r="AC1036" s="19"/>
      <c r="AD1036" s="19"/>
      <c r="AE1036" s="19"/>
      <c r="AF1036" s="19"/>
      <c r="AG1036" s="19"/>
      <c r="AH1036" s="19"/>
    </row>
    <row r="1037">
      <c r="A1037" s="19"/>
      <c r="B1037" s="19"/>
      <c r="C1037" s="19"/>
      <c r="D1037" s="19"/>
      <c r="E1037" s="19"/>
      <c r="F1037" s="20"/>
      <c r="G1037" s="19"/>
      <c r="H1037" s="19"/>
      <c r="I1037" s="19"/>
      <c r="J1037" s="19"/>
      <c r="K1037" s="19"/>
      <c r="L1037" s="19"/>
      <c r="M1037" s="20"/>
      <c r="N1037" s="19"/>
      <c r="O1037" s="19"/>
      <c r="P1037" s="20"/>
      <c r="Q1037" s="19"/>
      <c r="R1037" s="19"/>
      <c r="S1037" s="19"/>
      <c r="T1037" s="19"/>
      <c r="U1037" s="19"/>
      <c r="V1037" s="19"/>
      <c r="W1037" s="19"/>
      <c r="X1037" s="20"/>
      <c r="Y1037" s="19"/>
      <c r="Z1037" s="19"/>
      <c r="AA1037" s="20"/>
      <c r="AB1037" s="19"/>
      <c r="AC1037" s="19"/>
      <c r="AD1037" s="19"/>
      <c r="AE1037" s="19"/>
      <c r="AF1037" s="19"/>
      <c r="AG1037" s="19"/>
      <c r="AH1037" s="19"/>
    </row>
    <row r="1038">
      <c r="A1038" s="19"/>
      <c r="B1038" s="19"/>
      <c r="C1038" s="19"/>
      <c r="D1038" s="19"/>
      <c r="E1038" s="19"/>
      <c r="F1038" s="20"/>
      <c r="G1038" s="19"/>
      <c r="H1038" s="19"/>
      <c r="I1038" s="19"/>
      <c r="J1038" s="19"/>
      <c r="K1038" s="19"/>
      <c r="L1038" s="19"/>
      <c r="M1038" s="20"/>
      <c r="N1038" s="19"/>
      <c r="O1038" s="19"/>
      <c r="P1038" s="20"/>
      <c r="Q1038" s="19"/>
      <c r="R1038" s="19"/>
      <c r="S1038" s="19"/>
      <c r="T1038" s="19"/>
      <c r="U1038" s="19"/>
      <c r="V1038" s="19"/>
      <c r="W1038" s="19"/>
      <c r="X1038" s="20"/>
      <c r="Y1038" s="19"/>
      <c r="Z1038" s="19"/>
      <c r="AA1038" s="20"/>
      <c r="AB1038" s="19"/>
      <c r="AC1038" s="19"/>
      <c r="AD1038" s="19"/>
      <c r="AE1038" s="19"/>
      <c r="AF1038" s="19"/>
      <c r="AG1038" s="19"/>
      <c r="AH1038" s="19"/>
    </row>
    <row r="1039">
      <c r="A1039" s="19"/>
      <c r="B1039" s="19"/>
      <c r="C1039" s="19"/>
      <c r="D1039" s="19"/>
      <c r="E1039" s="19"/>
      <c r="F1039" s="20"/>
      <c r="G1039" s="19"/>
      <c r="H1039" s="19"/>
      <c r="I1039" s="19"/>
      <c r="J1039" s="19"/>
      <c r="K1039" s="19"/>
      <c r="L1039" s="19"/>
      <c r="M1039" s="20"/>
      <c r="N1039" s="19"/>
      <c r="O1039" s="19"/>
      <c r="P1039" s="20"/>
      <c r="Q1039" s="19"/>
      <c r="R1039" s="19"/>
      <c r="S1039" s="19"/>
      <c r="T1039" s="19"/>
      <c r="U1039" s="19"/>
      <c r="V1039" s="19"/>
      <c r="W1039" s="19"/>
      <c r="X1039" s="20"/>
      <c r="Y1039" s="19"/>
      <c r="Z1039" s="19"/>
      <c r="AA1039" s="20"/>
      <c r="AB1039" s="19"/>
      <c r="AC1039" s="19"/>
      <c r="AD1039" s="19"/>
      <c r="AE1039" s="19"/>
      <c r="AF1039" s="19"/>
      <c r="AG1039" s="19"/>
      <c r="AH1039" s="19"/>
    </row>
    <row r="1040">
      <c r="A1040" s="19"/>
      <c r="B1040" s="19"/>
      <c r="C1040" s="19"/>
      <c r="D1040" s="19"/>
      <c r="E1040" s="19"/>
      <c r="F1040" s="20"/>
      <c r="G1040" s="19"/>
      <c r="H1040" s="19"/>
      <c r="I1040" s="19"/>
      <c r="J1040" s="19"/>
      <c r="K1040" s="19"/>
      <c r="L1040" s="19"/>
      <c r="M1040" s="20"/>
      <c r="N1040" s="19"/>
      <c r="O1040" s="19"/>
      <c r="P1040" s="20"/>
      <c r="Q1040" s="19"/>
      <c r="R1040" s="19"/>
      <c r="S1040" s="19"/>
      <c r="T1040" s="19"/>
      <c r="U1040" s="19"/>
      <c r="V1040" s="19"/>
      <c r="W1040" s="19"/>
      <c r="X1040" s="20"/>
      <c r="Y1040" s="19"/>
      <c r="Z1040" s="19"/>
      <c r="AA1040" s="20"/>
      <c r="AB1040" s="19"/>
      <c r="AC1040" s="19"/>
      <c r="AD1040" s="19"/>
      <c r="AE1040" s="19"/>
      <c r="AF1040" s="19"/>
      <c r="AG1040" s="19"/>
      <c r="AH1040" s="19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19"/>
      <c r="M1041" s="20"/>
      <c r="N1041" s="19"/>
      <c r="O1041" s="19"/>
      <c r="P1041" s="20"/>
      <c r="Q1041" s="19"/>
      <c r="R1041" s="19"/>
      <c r="S1041" s="19"/>
      <c r="T1041" s="19"/>
      <c r="U1041" s="19"/>
      <c r="V1041" s="19"/>
      <c r="W1041" s="19"/>
      <c r="X1041" s="20"/>
      <c r="Y1041" s="19"/>
      <c r="Z1041" s="19"/>
      <c r="AA1041" s="20"/>
      <c r="AB1041" s="19"/>
      <c r="AC1041" s="19"/>
      <c r="AD1041" s="19"/>
      <c r="AE1041" s="19"/>
      <c r="AF1041" s="19"/>
      <c r="AG1041" s="19"/>
      <c r="AH1041" s="19"/>
    </row>
    <row r="1042">
      <c r="A1042" s="19"/>
      <c r="B1042" s="19"/>
      <c r="C1042" s="19"/>
      <c r="D1042" s="19"/>
      <c r="E1042" s="19"/>
      <c r="F1042" s="20"/>
      <c r="G1042" s="19"/>
      <c r="H1042" s="19"/>
      <c r="I1042" s="19"/>
      <c r="J1042" s="19"/>
      <c r="K1042" s="19"/>
      <c r="L1042" s="19"/>
      <c r="M1042" s="20"/>
      <c r="N1042" s="19"/>
      <c r="O1042" s="19"/>
      <c r="P1042" s="20"/>
      <c r="Q1042" s="19"/>
      <c r="R1042" s="19"/>
      <c r="S1042" s="19"/>
      <c r="T1042" s="19"/>
      <c r="U1042" s="19"/>
      <c r="V1042" s="19"/>
      <c r="W1042" s="19"/>
      <c r="X1042" s="20"/>
      <c r="Y1042" s="19"/>
      <c r="Z1042" s="19"/>
      <c r="AA1042" s="20"/>
      <c r="AB1042" s="19"/>
      <c r="AC1042" s="19"/>
      <c r="AD1042" s="19"/>
      <c r="AE1042" s="19"/>
      <c r="AF1042" s="19"/>
      <c r="AG1042" s="19"/>
      <c r="AH1042" s="19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19"/>
      <c r="M1043" s="20"/>
      <c r="N1043" s="19"/>
      <c r="O1043" s="19"/>
      <c r="P1043" s="20"/>
      <c r="Q1043" s="19"/>
      <c r="R1043" s="19"/>
      <c r="S1043" s="19"/>
      <c r="T1043" s="19"/>
      <c r="U1043" s="19"/>
      <c r="V1043" s="19"/>
      <c r="W1043" s="19"/>
      <c r="X1043" s="20"/>
      <c r="Y1043" s="19"/>
      <c r="Z1043" s="19"/>
      <c r="AA1043" s="20"/>
      <c r="AB1043" s="19"/>
      <c r="AC1043" s="19"/>
      <c r="AD1043" s="19"/>
      <c r="AE1043" s="19"/>
      <c r="AF1043" s="19"/>
      <c r="AG1043" s="19"/>
      <c r="AH1043" s="19"/>
    </row>
    <row r="1044">
      <c r="A1044" s="19"/>
      <c r="B1044" s="19"/>
      <c r="C1044" s="19"/>
      <c r="D1044" s="19"/>
      <c r="E1044" s="19"/>
      <c r="F1044" s="20"/>
      <c r="G1044" s="19"/>
      <c r="H1044" s="19"/>
      <c r="I1044" s="19"/>
      <c r="J1044" s="19"/>
      <c r="K1044" s="19"/>
      <c r="L1044" s="19"/>
      <c r="M1044" s="20"/>
      <c r="N1044" s="19"/>
      <c r="O1044" s="19"/>
      <c r="P1044" s="20"/>
      <c r="Q1044" s="19"/>
      <c r="R1044" s="19"/>
      <c r="S1044" s="19"/>
      <c r="T1044" s="19"/>
      <c r="U1044" s="19"/>
      <c r="V1044" s="19"/>
      <c r="W1044" s="19"/>
      <c r="X1044" s="20"/>
      <c r="Y1044" s="19"/>
      <c r="Z1044" s="19"/>
      <c r="AA1044" s="20"/>
      <c r="AB1044" s="19"/>
      <c r="AC1044" s="19"/>
      <c r="AD1044" s="19"/>
      <c r="AE1044" s="19"/>
      <c r="AF1044" s="19"/>
      <c r="AG1044" s="19"/>
      <c r="AH1044" s="19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19"/>
      <c r="M1045" s="20"/>
      <c r="N1045" s="19"/>
      <c r="O1045" s="19"/>
      <c r="P1045" s="20"/>
      <c r="Q1045" s="19"/>
      <c r="R1045" s="19"/>
      <c r="S1045" s="19"/>
      <c r="T1045" s="19"/>
      <c r="U1045" s="19"/>
      <c r="V1045" s="19"/>
      <c r="W1045" s="19"/>
      <c r="X1045" s="20"/>
      <c r="Y1045" s="19"/>
      <c r="Z1045" s="19"/>
      <c r="AA1045" s="20"/>
      <c r="AB1045" s="19"/>
      <c r="AC1045" s="19"/>
      <c r="AD1045" s="19"/>
      <c r="AE1045" s="19"/>
      <c r="AF1045" s="19"/>
      <c r="AG1045" s="19"/>
      <c r="AH1045" s="19"/>
    </row>
    <row r="1046">
      <c r="A1046" s="19"/>
      <c r="B1046" s="19"/>
      <c r="C1046" s="19"/>
      <c r="D1046" s="19"/>
      <c r="E1046" s="19"/>
      <c r="F1046" s="20"/>
      <c r="G1046" s="19"/>
      <c r="H1046" s="19"/>
      <c r="I1046" s="19"/>
      <c r="J1046" s="19"/>
      <c r="K1046" s="19"/>
      <c r="L1046" s="19"/>
      <c r="M1046" s="20"/>
      <c r="N1046" s="19"/>
      <c r="O1046" s="19"/>
      <c r="P1046" s="20"/>
      <c r="Q1046" s="19"/>
      <c r="R1046" s="19"/>
      <c r="S1046" s="19"/>
      <c r="T1046" s="19"/>
      <c r="U1046" s="19"/>
      <c r="V1046" s="19"/>
      <c r="W1046" s="19"/>
      <c r="X1046" s="20"/>
      <c r="Y1046" s="19"/>
      <c r="Z1046" s="19"/>
      <c r="AA1046" s="20"/>
      <c r="AB1046" s="19"/>
      <c r="AC1046" s="19"/>
      <c r="AD1046" s="19"/>
      <c r="AE1046" s="19"/>
      <c r="AF1046" s="19"/>
      <c r="AG1046" s="19"/>
      <c r="AH1046" s="19"/>
    </row>
    <row r="1047">
      <c r="A1047" s="19"/>
      <c r="B1047" s="19"/>
      <c r="C1047" s="19"/>
      <c r="D1047" s="19"/>
      <c r="E1047" s="19"/>
      <c r="F1047" s="20"/>
      <c r="G1047" s="19"/>
      <c r="H1047" s="19"/>
      <c r="I1047" s="19"/>
      <c r="J1047" s="19"/>
      <c r="K1047" s="19"/>
      <c r="L1047" s="19"/>
      <c r="M1047" s="20"/>
      <c r="N1047" s="19"/>
      <c r="O1047" s="19"/>
      <c r="P1047" s="20"/>
      <c r="Q1047" s="19"/>
      <c r="R1047" s="19"/>
      <c r="S1047" s="19"/>
      <c r="T1047" s="19"/>
      <c r="U1047" s="19"/>
      <c r="V1047" s="19"/>
      <c r="W1047" s="19"/>
      <c r="X1047" s="20"/>
      <c r="Y1047" s="19"/>
      <c r="Z1047" s="19"/>
      <c r="AA1047" s="20"/>
      <c r="AB1047" s="19"/>
      <c r="AC1047" s="19"/>
      <c r="AD1047" s="19"/>
      <c r="AE1047" s="19"/>
      <c r="AF1047" s="19"/>
      <c r="AG1047" s="19"/>
      <c r="AH1047" s="19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19"/>
      <c r="M1048" s="20"/>
      <c r="N1048" s="19"/>
      <c r="O1048" s="19"/>
      <c r="P1048" s="20"/>
      <c r="Q1048" s="19"/>
      <c r="R1048" s="19"/>
      <c r="S1048" s="19"/>
      <c r="T1048" s="19"/>
      <c r="U1048" s="19"/>
      <c r="V1048" s="19"/>
      <c r="W1048" s="19"/>
      <c r="X1048" s="20"/>
      <c r="Y1048" s="19"/>
      <c r="Z1048" s="19"/>
      <c r="AA1048" s="20"/>
      <c r="AB1048" s="19"/>
      <c r="AC1048" s="19"/>
      <c r="AD1048" s="19"/>
      <c r="AE1048" s="19"/>
      <c r="AF1048" s="19"/>
      <c r="AG1048" s="19"/>
      <c r="AH1048" s="19"/>
    </row>
    <row r="1049">
      <c r="A1049" s="19"/>
      <c r="B1049" s="19"/>
      <c r="C1049" s="19"/>
      <c r="D1049" s="19"/>
      <c r="E1049" s="19"/>
      <c r="F1049" s="20"/>
      <c r="G1049" s="19"/>
      <c r="H1049" s="19"/>
      <c r="I1049" s="19"/>
      <c r="J1049" s="19"/>
      <c r="K1049" s="19"/>
      <c r="L1049" s="19"/>
      <c r="M1049" s="20"/>
      <c r="N1049" s="19"/>
      <c r="O1049" s="19"/>
      <c r="P1049" s="20"/>
      <c r="Q1049" s="19"/>
      <c r="R1049" s="19"/>
      <c r="S1049" s="19"/>
      <c r="T1049" s="19"/>
      <c r="U1049" s="19"/>
      <c r="V1049" s="19"/>
      <c r="W1049" s="19"/>
      <c r="X1049" s="20"/>
      <c r="Y1049" s="19"/>
      <c r="Z1049" s="19"/>
      <c r="AA1049" s="20"/>
      <c r="AB1049" s="19"/>
      <c r="AC1049" s="19"/>
      <c r="AD1049" s="19"/>
      <c r="AE1049" s="19"/>
      <c r="AF1049" s="19"/>
      <c r="AG1049" s="19"/>
      <c r="AH1049" s="19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19"/>
      <c r="M1050" s="20"/>
      <c r="N1050" s="19"/>
      <c r="O1050" s="19"/>
      <c r="P1050" s="20"/>
      <c r="Q1050" s="19"/>
      <c r="R1050" s="19"/>
      <c r="S1050" s="19"/>
      <c r="T1050" s="19"/>
      <c r="U1050" s="19"/>
      <c r="V1050" s="19"/>
      <c r="W1050" s="19"/>
      <c r="X1050" s="20"/>
      <c r="Y1050" s="19"/>
      <c r="Z1050" s="19"/>
      <c r="AA1050" s="20"/>
      <c r="AB1050" s="19"/>
      <c r="AC1050" s="19"/>
      <c r="AD1050" s="19"/>
      <c r="AE1050" s="19"/>
      <c r="AF1050" s="19"/>
      <c r="AG1050" s="19"/>
      <c r="AH1050" s="19"/>
    </row>
    <row r="1051">
      <c r="A1051" s="19"/>
      <c r="B1051" s="19"/>
      <c r="C1051" s="19"/>
      <c r="D1051" s="19"/>
      <c r="E1051" s="19"/>
      <c r="F1051" s="20"/>
      <c r="G1051" s="19"/>
      <c r="H1051" s="19"/>
      <c r="I1051" s="19"/>
      <c r="J1051" s="19"/>
      <c r="K1051" s="19"/>
      <c r="L1051" s="19"/>
      <c r="M1051" s="20"/>
      <c r="N1051" s="19"/>
      <c r="O1051" s="19"/>
      <c r="P1051" s="20"/>
      <c r="Q1051" s="19"/>
      <c r="R1051" s="19"/>
      <c r="S1051" s="19"/>
      <c r="T1051" s="19"/>
      <c r="U1051" s="19"/>
      <c r="V1051" s="19"/>
      <c r="W1051" s="19"/>
      <c r="X1051" s="20"/>
      <c r="Y1051" s="19"/>
      <c r="Z1051" s="19"/>
      <c r="AA1051" s="20"/>
      <c r="AB1051" s="19"/>
      <c r="AC1051" s="19"/>
      <c r="AD1051" s="19"/>
      <c r="AE1051" s="19"/>
      <c r="AF1051" s="19"/>
      <c r="AG1051" s="19"/>
      <c r="AH1051" s="19"/>
    </row>
    <row r="1052">
      <c r="A1052" s="19"/>
      <c r="B1052" s="19"/>
      <c r="C1052" s="19"/>
      <c r="D1052" s="19"/>
      <c r="E1052" s="19"/>
      <c r="F1052" s="20"/>
      <c r="G1052" s="19"/>
      <c r="H1052" s="19"/>
      <c r="I1052" s="19"/>
      <c r="J1052" s="19"/>
      <c r="K1052" s="19"/>
      <c r="L1052" s="19"/>
      <c r="M1052" s="20"/>
      <c r="N1052" s="19"/>
      <c r="O1052" s="19"/>
      <c r="P1052" s="20"/>
      <c r="Q1052" s="19"/>
      <c r="R1052" s="19"/>
      <c r="S1052" s="19"/>
      <c r="T1052" s="19"/>
      <c r="U1052" s="19"/>
      <c r="V1052" s="19"/>
      <c r="W1052" s="19"/>
      <c r="X1052" s="20"/>
      <c r="Y1052" s="19"/>
      <c r="Z1052" s="19"/>
      <c r="AA1052" s="20"/>
      <c r="AB1052" s="19"/>
      <c r="AC1052" s="19"/>
      <c r="AD1052" s="19"/>
      <c r="AE1052" s="19"/>
      <c r="AF1052" s="19"/>
      <c r="AG1052" s="19"/>
      <c r="AH1052" s="19"/>
    </row>
    <row r="1053">
      <c r="A1053" s="19"/>
      <c r="B1053" s="19"/>
      <c r="C1053" s="19"/>
      <c r="D1053" s="19"/>
      <c r="E1053" s="19"/>
      <c r="F1053" s="20"/>
      <c r="G1053" s="19"/>
      <c r="H1053" s="19"/>
      <c r="I1053" s="19"/>
      <c r="J1053" s="19"/>
      <c r="K1053" s="19"/>
      <c r="L1053" s="19"/>
      <c r="M1053" s="20"/>
      <c r="N1053" s="19"/>
      <c r="O1053" s="19"/>
      <c r="P1053" s="20"/>
      <c r="Q1053" s="19"/>
      <c r="R1053" s="19"/>
      <c r="S1053" s="19"/>
      <c r="T1053" s="19"/>
      <c r="U1053" s="19"/>
      <c r="V1053" s="19"/>
      <c r="W1053" s="19"/>
      <c r="X1053" s="20"/>
      <c r="Y1053" s="19"/>
      <c r="Z1053" s="19"/>
      <c r="AA1053" s="20"/>
      <c r="AB1053" s="19"/>
      <c r="AC1053" s="19"/>
      <c r="AD1053" s="19"/>
      <c r="AE1053" s="19"/>
      <c r="AF1053" s="19"/>
      <c r="AG1053" s="19"/>
      <c r="AH1053" s="19"/>
    </row>
    <row r="1054">
      <c r="A1054" s="19"/>
      <c r="B1054" s="19"/>
      <c r="C1054" s="19"/>
      <c r="D1054" s="19"/>
      <c r="E1054" s="19"/>
      <c r="F1054" s="20"/>
      <c r="G1054" s="19"/>
      <c r="H1054" s="19"/>
      <c r="I1054" s="19"/>
      <c r="J1054" s="19"/>
      <c r="K1054" s="19"/>
      <c r="L1054" s="19"/>
      <c r="M1054" s="20"/>
      <c r="N1054" s="19"/>
      <c r="O1054" s="19"/>
      <c r="P1054" s="20"/>
      <c r="Q1054" s="19"/>
      <c r="R1054" s="19"/>
      <c r="S1054" s="19"/>
      <c r="T1054" s="19"/>
      <c r="U1054" s="19"/>
      <c r="V1054" s="19"/>
      <c r="W1054" s="19"/>
      <c r="X1054" s="20"/>
      <c r="Y1054" s="19"/>
      <c r="Z1054" s="19"/>
      <c r="AA1054" s="20"/>
      <c r="AB1054" s="19"/>
      <c r="AC1054" s="19"/>
      <c r="AD1054" s="19"/>
      <c r="AE1054" s="19"/>
      <c r="AF1054" s="19"/>
      <c r="AG1054" s="19"/>
      <c r="AH1054" s="19"/>
    </row>
    <row r="1055">
      <c r="A1055" s="19"/>
      <c r="B1055" s="19"/>
      <c r="C1055" s="19"/>
      <c r="D1055" s="19"/>
      <c r="E1055" s="19"/>
      <c r="F1055" s="20"/>
      <c r="G1055" s="19"/>
      <c r="H1055" s="19"/>
      <c r="I1055" s="19"/>
      <c r="J1055" s="19"/>
      <c r="K1055" s="19"/>
      <c r="L1055" s="19"/>
      <c r="M1055" s="20"/>
      <c r="N1055" s="19"/>
      <c r="O1055" s="19"/>
      <c r="P1055" s="20"/>
      <c r="Q1055" s="19"/>
      <c r="R1055" s="19"/>
      <c r="S1055" s="19"/>
      <c r="T1055" s="19"/>
      <c r="U1055" s="19"/>
      <c r="V1055" s="19"/>
      <c r="W1055" s="19"/>
      <c r="X1055" s="20"/>
      <c r="Y1055" s="19"/>
      <c r="Z1055" s="19"/>
      <c r="AA1055" s="20"/>
      <c r="AB1055" s="19"/>
      <c r="AC1055" s="19"/>
      <c r="AD1055" s="19"/>
      <c r="AE1055" s="19"/>
      <c r="AF1055" s="19"/>
      <c r="AG1055" s="19"/>
      <c r="AH1055" s="19"/>
    </row>
    <row r="1056">
      <c r="A1056" s="19"/>
      <c r="B1056" s="19"/>
      <c r="C1056" s="19"/>
      <c r="D1056" s="19"/>
      <c r="E1056" s="19"/>
      <c r="F1056" s="20"/>
      <c r="G1056" s="19"/>
      <c r="H1056" s="19"/>
      <c r="I1056" s="19"/>
      <c r="J1056" s="19"/>
      <c r="K1056" s="19"/>
      <c r="L1056" s="19"/>
      <c r="M1056" s="20"/>
      <c r="N1056" s="19"/>
      <c r="O1056" s="19"/>
      <c r="P1056" s="20"/>
      <c r="Q1056" s="19"/>
      <c r="R1056" s="19"/>
      <c r="S1056" s="19"/>
      <c r="T1056" s="19"/>
      <c r="U1056" s="19"/>
      <c r="V1056" s="19"/>
      <c r="W1056" s="19"/>
      <c r="X1056" s="20"/>
      <c r="Y1056" s="19"/>
      <c r="Z1056" s="19"/>
      <c r="AA1056" s="20"/>
      <c r="AB1056" s="19"/>
      <c r="AC1056" s="19"/>
      <c r="AD1056" s="19"/>
      <c r="AE1056" s="19"/>
      <c r="AF1056" s="19"/>
      <c r="AG1056" s="19"/>
      <c r="AH1056" s="19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19"/>
      <c r="M1057" s="20"/>
      <c r="N1057" s="19"/>
      <c r="O1057" s="19"/>
      <c r="P1057" s="20"/>
      <c r="Q1057" s="19"/>
      <c r="R1057" s="19"/>
      <c r="S1057" s="19"/>
      <c r="T1057" s="19"/>
      <c r="U1057" s="19"/>
      <c r="V1057" s="19"/>
      <c r="W1057" s="19"/>
      <c r="X1057" s="20"/>
      <c r="Y1057" s="19"/>
      <c r="Z1057" s="19"/>
      <c r="AA1057" s="20"/>
      <c r="AB1057" s="19"/>
      <c r="AC1057" s="19"/>
      <c r="AD1057" s="19"/>
      <c r="AE1057" s="19"/>
      <c r="AF1057" s="19"/>
      <c r="AG1057" s="19"/>
      <c r="AH1057" s="19"/>
    </row>
    <row r="1058">
      <c r="A1058" s="19"/>
      <c r="B1058" s="19"/>
      <c r="C1058" s="19"/>
      <c r="D1058" s="19"/>
      <c r="E1058" s="19"/>
      <c r="F1058" s="20"/>
      <c r="G1058" s="19"/>
      <c r="H1058" s="19"/>
      <c r="I1058" s="19"/>
      <c r="J1058" s="19"/>
      <c r="K1058" s="19"/>
      <c r="L1058" s="19"/>
      <c r="M1058" s="20"/>
      <c r="N1058" s="19"/>
      <c r="O1058" s="19"/>
      <c r="P1058" s="20"/>
      <c r="Q1058" s="19"/>
      <c r="R1058" s="19"/>
      <c r="S1058" s="19"/>
      <c r="T1058" s="19"/>
      <c r="U1058" s="19"/>
      <c r="V1058" s="19"/>
      <c r="W1058" s="19"/>
      <c r="X1058" s="20"/>
      <c r="Y1058" s="19"/>
      <c r="Z1058" s="19"/>
      <c r="AA1058" s="20"/>
      <c r="AB1058" s="19"/>
      <c r="AC1058" s="19"/>
      <c r="AD1058" s="19"/>
      <c r="AE1058" s="19"/>
      <c r="AF1058" s="19"/>
      <c r="AG1058" s="19"/>
      <c r="AH1058" s="19"/>
    </row>
    <row r="1059">
      <c r="A1059" s="19"/>
      <c r="B1059" s="19"/>
      <c r="C1059" s="19"/>
      <c r="D1059" s="19"/>
      <c r="E1059" s="19"/>
      <c r="F1059" s="20"/>
      <c r="G1059" s="19"/>
      <c r="H1059" s="19"/>
      <c r="I1059" s="19"/>
      <c r="J1059" s="19"/>
      <c r="K1059" s="19"/>
      <c r="L1059" s="19"/>
      <c r="M1059" s="20"/>
      <c r="N1059" s="19"/>
      <c r="O1059" s="19"/>
      <c r="P1059" s="20"/>
      <c r="Q1059" s="19"/>
      <c r="R1059" s="19"/>
      <c r="S1059" s="19"/>
      <c r="T1059" s="19"/>
      <c r="U1059" s="19"/>
      <c r="V1059" s="19"/>
      <c r="W1059" s="19"/>
      <c r="X1059" s="20"/>
      <c r="Y1059" s="19"/>
      <c r="Z1059" s="19"/>
      <c r="AA1059" s="20"/>
      <c r="AB1059" s="19"/>
      <c r="AC1059" s="19"/>
      <c r="AD1059" s="19"/>
      <c r="AE1059" s="19"/>
      <c r="AF1059" s="19"/>
      <c r="AG1059" s="19"/>
      <c r="AH1059" s="19"/>
    </row>
    <row r="1060">
      <c r="A1060" s="19"/>
      <c r="B1060" s="19"/>
      <c r="C1060" s="19"/>
      <c r="D1060" s="19"/>
      <c r="E1060" s="19"/>
      <c r="F1060" s="20"/>
      <c r="G1060" s="19"/>
      <c r="H1060" s="19"/>
      <c r="I1060" s="19"/>
      <c r="J1060" s="19"/>
      <c r="K1060" s="19"/>
      <c r="L1060" s="19"/>
      <c r="M1060" s="20"/>
      <c r="N1060" s="19"/>
      <c r="O1060" s="19"/>
      <c r="P1060" s="20"/>
      <c r="Q1060" s="19"/>
      <c r="R1060" s="19"/>
      <c r="S1060" s="19"/>
      <c r="T1060" s="19"/>
      <c r="U1060" s="19"/>
      <c r="V1060" s="19"/>
      <c r="W1060" s="19"/>
      <c r="X1060" s="20"/>
      <c r="Y1060" s="19"/>
      <c r="Z1060" s="19"/>
      <c r="AA1060" s="20"/>
      <c r="AB1060" s="19"/>
      <c r="AC1060" s="19"/>
      <c r="AD1060" s="19"/>
      <c r="AE1060" s="19"/>
      <c r="AF1060" s="19"/>
      <c r="AG1060" s="19"/>
      <c r="AH1060" s="19"/>
    </row>
    <row r="1061">
      <c r="A1061" s="19"/>
      <c r="B1061" s="19"/>
      <c r="C1061" s="19"/>
      <c r="D1061" s="19"/>
      <c r="E1061" s="19"/>
      <c r="F1061" s="20"/>
      <c r="G1061" s="19"/>
      <c r="H1061" s="19"/>
      <c r="I1061" s="19"/>
      <c r="J1061" s="19"/>
      <c r="K1061" s="19"/>
      <c r="L1061" s="19"/>
      <c r="M1061" s="20"/>
      <c r="N1061" s="19"/>
      <c r="O1061" s="19"/>
      <c r="P1061" s="20"/>
      <c r="Q1061" s="19"/>
      <c r="R1061" s="19"/>
      <c r="S1061" s="19"/>
      <c r="T1061" s="19"/>
      <c r="U1061" s="19"/>
      <c r="V1061" s="19"/>
      <c r="W1061" s="19"/>
      <c r="X1061" s="20"/>
      <c r="Y1061" s="19"/>
      <c r="Z1061" s="19"/>
      <c r="AA1061" s="20"/>
      <c r="AB1061" s="19"/>
      <c r="AC1061" s="19"/>
      <c r="AD1061" s="19"/>
      <c r="AE1061" s="19"/>
      <c r="AF1061" s="19"/>
      <c r="AG1061" s="19"/>
      <c r="AH1061" s="19"/>
    </row>
    <row r="1062">
      <c r="A1062" s="19"/>
      <c r="B1062" s="19"/>
      <c r="C1062" s="19"/>
      <c r="D1062" s="19"/>
      <c r="E1062" s="19"/>
      <c r="F1062" s="20"/>
      <c r="G1062" s="19"/>
      <c r="H1062" s="19"/>
      <c r="I1062" s="19"/>
      <c r="J1062" s="19"/>
      <c r="K1062" s="19"/>
      <c r="L1062" s="19"/>
      <c r="M1062" s="20"/>
      <c r="N1062" s="19"/>
      <c r="O1062" s="19"/>
      <c r="P1062" s="20"/>
      <c r="Q1062" s="19"/>
      <c r="R1062" s="19"/>
      <c r="S1062" s="19"/>
      <c r="T1062" s="19"/>
      <c r="U1062" s="19"/>
      <c r="V1062" s="19"/>
      <c r="W1062" s="19"/>
      <c r="X1062" s="20"/>
      <c r="Y1062" s="19"/>
      <c r="Z1062" s="19"/>
      <c r="AA1062" s="20"/>
      <c r="AB1062" s="19"/>
      <c r="AC1062" s="19"/>
      <c r="AD1062" s="19"/>
      <c r="AE1062" s="19"/>
      <c r="AF1062" s="19"/>
      <c r="AG1062" s="19"/>
      <c r="AH1062" s="19"/>
    </row>
    <row r="1063">
      <c r="A1063" s="19"/>
      <c r="B1063" s="19"/>
      <c r="C1063" s="19"/>
      <c r="D1063" s="19"/>
      <c r="E1063" s="19"/>
      <c r="F1063" s="20"/>
      <c r="G1063" s="19"/>
      <c r="H1063" s="19"/>
      <c r="I1063" s="19"/>
      <c r="J1063" s="19"/>
      <c r="K1063" s="19"/>
      <c r="L1063" s="19"/>
      <c r="M1063" s="20"/>
      <c r="N1063" s="19"/>
      <c r="O1063" s="19"/>
      <c r="P1063" s="20"/>
      <c r="Q1063" s="19"/>
      <c r="R1063" s="19"/>
      <c r="S1063" s="19"/>
      <c r="T1063" s="19"/>
      <c r="U1063" s="19"/>
      <c r="V1063" s="19"/>
      <c r="W1063" s="19"/>
      <c r="X1063" s="20"/>
      <c r="Y1063" s="19"/>
      <c r="Z1063" s="19"/>
      <c r="AA1063" s="20"/>
      <c r="AB1063" s="19"/>
      <c r="AC1063" s="19"/>
      <c r="AD1063" s="19"/>
      <c r="AE1063" s="19"/>
      <c r="AF1063" s="19"/>
      <c r="AG1063" s="19"/>
      <c r="AH1063" s="19"/>
    </row>
    <row r="1064">
      <c r="A1064" s="19"/>
      <c r="B1064" s="19"/>
      <c r="C1064" s="19"/>
      <c r="D1064" s="19"/>
      <c r="E1064" s="19"/>
      <c r="F1064" s="20"/>
      <c r="G1064" s="19"/>
      <c r="H1064" s="19"/>
      <c r="I1064" s="19"/>
      <c r="J1064" s="19"/>
      <c r="K1064" s="19"/>
      <c r="L1064" s="19"/>
      <c r="M1064" s="20"/>
      <c r="N1064" s="19"/>
      <c r="O1064" s="19"/>
      <c r="P1064" s="20"/>
      <c r="Q1064" s="19"/>
      <c r="R1064" s="19"/>
      <c r="S1064" s="19"/>
      <c r="T1064" s="19"/>
      <c r="U1064" s="19"/>
      <c r="V1064" s="19"/>
      <c r="W1064" s="19"/>
      <c r="X1064" s="20"/>
      <c r="Y1064" s="19"/>
      <c r="Z1064" s="19"/>
      <c r="AA1064" s="20"/>
      <c r="AB1064" s="19"/>
      <c r="AC1064" s="19"/>
      <c r="AD1064" s="19"/>
      <c r="AE1064" s="19"/>
      <c r="AF1064" s="19"/>
      <c r="AG1064" s="19"/>
      <c r="AH1064" s="19"/>
    </row>
    <row r="1065">
      <c r="A1065" s="19"/>
      <c r="B1065" s="19"/>
      <c r="C1065" s="19"/>
      <c r="D1065" s="19"/>
      <c r="E1065" s="19"/>
      <c r="F1065" s="20"/>
      <c r="G1065" s="19"/>
      <c r="H1065" s="19"/>
      <c r="I1065" s="19"/>
      <c r="J1065" s="19"/>
      <c r="K1065" s="19"/>
      <c r="L1065" s="19"/>
      <c r="M1065" s="20"/>
      <c r="N1065" s="19"/>
      <c r="O1065" s="19"/>
      <c r="P1065" s="20"/>
      <c r="Q1065" s="19"/>
      <c r="R1065" s="19"/>
      <c r="S1065" s="19"/>
      <c r="T1065" s="19"/>
      <c r="U1065" s="19"/>
      <c r="V1065" s="19"/>
      <c r="W1065" s="19"/>
      <c r="X1065" s="20"/>
      <c r="Y1065" s="19"/>
      <c r="Z1065" s="19"/>
      <c r="AA1065" s="20"/>
      <c r="AB1065" s="19"/>
      <c r="AC1065" s="19"/>
      <c r="AD1065" s="19"/>
      <c r="AE1065" s="19"/>
      <c r="AF1065" s="19"/>
      <c r="AG1065" s="19"/>
      <c r="AH1065" s="19"/>
    </row>
    <row r="1066">
      <c r="A1066" s="19"/>
      <c r="B1066" s="19"/>
      <c r="C1066" s="19"/>
      <c r="D1066" s="19"/>
      <c r="E1066" s="19"/>
      <c r="F1066" s="20"/>
      <c r="G1066" s="19"/>
      <c r="H1066" s="19"/>
      <c r="I1066" s="19"/>
      <c r="J1066" s="19"/>
      <c r="K1066" s="19"/>
      <c r="L1066" s="19"/>
      <c r="M1066" s="20"/>
      <c r="N1066" s="19"/>
      <c r="O1066" s="19"/>
      <c r="P1066" s="20"/>
      <c r="Q1066" s="19"/>
      <c r="R1066" s="19"/>
      <c r="S1066" s="19"/>
      <c r="T1066" s="19"/>
      <c r="U1066" s="19"/>
      <c r="V1066" s="19"/>
      <c r="W1066" s="19"/>
      <c r="X1066" s="20"/>
      <c r="Y1066" s="19"/>
      <c r="Z1066" s="19"/>
      <c r="AA1066" s="20"/>
      <c r="AB1066" s="19"/>
      <c r="AC1066" s="19"/>
      <c r="AD1066" s="19"/>
      <c r="AE1066" s="19"/>
      <c r="AF1066" s="19"/>
      <c r="AG1066" s="19"/>
      <c r="AH1066" s="19"/>
    </row>
    <row r="1067">
      <c r="A1067" s="19"/>
      <c r="B1067" s="19"/>
      <c r="C1067" s="19"/>
      <c r="D1067" s="19"/>
      <c r="E1067" s="19"/>
      <c r="F1067" s="20"/>
      <c r="G1067" s="19"/>
      <c r="H1067" s="19"/>
      <c r="I1067" s="19"/>
      <c r="J1067" s="19"/>
      <c r="K1067" s="19"/>
      <c r="L1067" s="19"/>
      <c r="M1067" s="20"/>
      <c r="N1067" s="19"/>
      <c r="O1067" s="19"/>
      <c r="P1067" s="20"/>
      <c r="Q1067" s="19"/>
      <c r="R1067" s="19"/>
      <c r="S1067" s="19"/>
      <c r="T1067" s="19"/>
      <c r="U1067" s="19"/>
      <c r="V1067" s="19"/>
      <c r="W1067" s="19"/>
      <c r="X1067" s="20"/>
      <c r="Y1067" s="19"/>
      <c r="Z1067" s="19"/>
      <c r="AA1067" s="20"/>
      <c r="AB1067" s="19"/>
      <c r="AC1067" s="19"/>
      <c r="AD1067" s="19"/>
      <c r="AE1067" s="19"/>
      <c r="AF1067" s="19"/>
      <c r="AG1067" s="19"/>
      <c r="AH1067" s="19"/>
    </row>
    <row r="1068">
      <c r="A1068" s="19"/>
      <c r="B1068" s="19"/>
      <c r="C1068" s="19"/>
      <c r="D1068" s="19"/>
      <c r="E1068" s="19"/>
      <c r="F1068" s="20"/>
      <c r="G1068" s="19"/>
      <c r="H1068" s="19"/>
      <c r="I1068" s="19"/>
      <c r="J1068" s="19"/>
      <c r="K1068" s="19"/>
      <c r="L1068" s="19"/>
      <c r="M1068" s="20"/>
      <c r="N1068" s="19"/>
      <c r="O1068" s="19"/>
      <c r="P1068" s="20"/>
      <c r="Q1068" s="19"/>
      <c r="R1068" s="19"/>
      <c r="S1068" s="19"/>
      <c r="T1068" s="19"/>
      <c r="U1068" s="19"/>
      <c r="V1068" s="19"/>
      <c r="W1068" s="19"/>
      <c r="X1068" s="20"/>
      <c r="Y1068" s="19"/>
      <c r="Z1068" s="19"/>
      <c r="AA1068" s="20"/>
      <c r="AB1068" s="19"/>
      <c r="AC1068" s="19"/>
      <c r="AD1068" s="19"/>
      <c r="AE1068" s="19"/>
      <c r="AF1068" s="19"/>
      <c r="AG1068" s="19"/>
      <c r="AH1068" s="19"/>
    </row>
    <row r="1069">
      <c r="A1069" s="19"/>
      <c r="B1069" s="19"/>
      <c r="C1069" s="19"/>
      <c r="D1069" s="19"/>
      <c r="E1069" s="19"/>
      <c r="F1069" s="20"/>
      <c r="G1069" s="19"/>
      <c r="H1069" s="19"/>
      <c r="I1069" s="19"/>
      <c r="J1069" s="19"/>
      <c r="K1069" s="19"/>
      <c r="L1069" s="19"/>
      <c r="M1069" s="20"/>
      <c r="N1069" s="19"/>
      <c r="O1069" s="19"/>
      <c r="P1069" s="20"/>
      <c r="Q1069" s="19"/>
      <c r="R1069" s="19"/>
      <c r="S1069" s="19"/>
      <c r="T1069" s="19"/>
      <c r="U1069" s="19"/>
      <c r="V1069" s="19"/>
      <c r="W1069" s="19"/>
      <c r="X1069" s="20"/>
      <c r="Y1069" s="19"/>
      <c r="Z1069" s="19"/>
      <c r="AA1069" s="20"/>
      <c r="AB1069" s="19"/>
      <c r="AC1069" s="19"/>
      <c r="AD1069" s="19"/>
      <c r="AE1069" s="19"/>
      <c r="AF1069" s="19"/>
      <c r="AG1069" s="19"/>
      <c r="AH1069" s="19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19"/>
      <c r="M1070" s="20"/>
      <c r="N1070" s="19"/>
      <c r="O1070" s="19"/>
      <c r="P1070" s="20"/>
      <c r="Q1070" s="19"/>
      <c r="R1070" s="19"/>
      <c r="S1070" s="19"/>
      <c r="T1070" s="19"/>
      <c r="U1070" s="19"/>
      <c r="V1070" s="19"/>
      <c r="W1070" s="19"/>
      <c r="X1070" s="20"/>
      <c r="Y1070" s="19"/>
      <c r="Z1070" s="19"/>
      <c r="AA1070" s="20"/>
      <c r="AB1070" s="19"/>
      <c r="AC1070" s="19"/>
      <c r="AD1070" s="19"/>
      <c r="AE1070" s="19"/>
      <c r="AF1070" s="19"/>
      <c r="AG1070" s="19"/>
      <c r="AH1070" s="19"/>
    </row>
    <row r="1071">
      <c r="A1071" s="19"/>
      <c r="B1071" s="19"/>
      <c r="C1071" s="19"/>
      <c r="D1071" s="19"/>
      <c r="E1071" s="19"/>
      <c r="F1071" s="20"/>
      <c r="G1071" s="19"/>
      <c r="H1071" s="19"/>
      <c r="I1071" s="19"/>
      <c r="J1071" s="19"/>
      <c r="K1071" s="19"/>
      <c r="L1071" s="19"/>
      <c r="M1071" s="20"/>
      <c r="N1071" s="19"/>
      <c r="O1071" s="19"/>
      <c r="P1071" s="20"/>
      <c r="Q1071" s="19"/>
      <c r="R1071" s="19"/>
      <c r="S1071" s="19"/>
      <c r="T1071" s="19"/>
      <c r="U1071" s="19"/>
      <c r="V1071" s="19"/>
      <c r="W1071" s="19"/>
      <c r="X1071" s="20"/>
      <c r="Y1071" s="19"/>
      <c r="Z1071" s="19"/>
      <c r="AA1071" s="20"/>
      <c r="AB1071" s="19"/>
      <c r="AC1071" s="19"/>
      <c r="AD1071" s="19"/>
      <c r="AE1071" s="19"/>
      <c r="AF1071" s="19"/>
      <c r="AG1071" s="19"/>
      <c r="AH1071" s="19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19"/>
      <c r="M1072" s="20"/>
      <c r="N1072" s="19"/>
      <c r="O1072" s="19"/>
      <c r="P1072" s="20"/>
      <c r="Q1072" s="19"/>
      <c r="R1072" s="19"/>
      <c r="S1072" s="19"/>
      <c r="T1072" s="19"/>
      <c r="U1072" s="19"/>
      <c r="V1072" s="19"/>
      <c r="W1072" s="19"/>
      <c r="X1072" s="20"/>
      <c r="Y1072" s="19"/>
      <c r="Z1072" s="19"/>
      <c r="AA1072" s="20"/>
      <c r="AB1072" s="19"/>
      <c r="AC1072" s="19"/>
      <c r="AD1072" s="19"/>
      <c r="AE1072" s="19"/>
      <c r="AF1072" s="19"/>
      <c r="AG1072" s="19"/>
      <c r="AH1072" s="19"/>
    </row>
    <row r="1073">
      <c r="A1073" s="19"/>
      <c r="B1073" s="19"/>
      <c r="C1073" s="19"/>
      <c r="D1073" s="19"/>
      <c r="E1073" s="19"/>
      <c r="F1073" s="20"/>
      <c r="G1073" s="19"/>
      <c r="H1073" s="19"/>
      <c r="I1073" s="19"/>
      <c r="J1073" s="19"/>
      <c r="K1073" s="19"/>
      <c r="L1073" s="19"/>
      <c r="M1073" s="20"/>
      <c r="N1073" s="19"/>
      <c r="O1073" s="19"/>
      <c r="P1073" s="20"/>
      <c r="Q1073" s="19"/>
      <c r="R1073" s="19"/>
      <c r="S1073" s="19"/>
      <c r="T1073" s="19"/>
      <c r="U1073" s="19"/>
      <c r="V1073" s="19"/>
      <c r="W1073" s="19"/>
      <c r="X1073" s="20"/>
      <c r="Y1073" s="19"/>
      <c r="Z1073" s="19"/>
      <c r="AA1073" s="20"/>
      <c r="AB1073" s="19"/>
      <c r="AC1073" s="19"/>
      <c r="AD1073" s="19"/>
      <c r="AE1073" s="19"/>
      <c r="AF1073" s="19"/>
      <c r="AG1073" s="19"/>
      <c r="AH1073" s="19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19"/>
      <c r="M1074" s="20"/>
      <c r="N1074" s="19"/>
      <c r="O1074" s="19"/>
      <c r="P1074" s="20"/>
      <c r="Q1074" s="19"/>
      <c r="R1074" s="19"/>
      <c r="S1074" s="19"/>
      <c r="T1074" s="19"/>
      <c r="U1074" s="19"/>
      <c r="V1074" s="19"/>
      <c r="W1074" s="19"/>
      <c r="X1074" s="20"/>
      <c r="Y1074" s="19"/>
      <c r="Z1074" s="19"/>
      <c r="AA1074" s="20"/>
      <c r="AB1074" s="19"/>
      <c r="AC1074" s="19"/>
      <c r="AD1074" s="19"/>
      <c r="AE1074" s="19"/>
      <c r="AF1074" s="19"/>
      <c r="AG1074" s="19"/>
      <c r="AH1074" s="19"/>
    </row>
    <row r="1075">
      <c r="A1075" s="19"/>
      <c r="B1075" s="19"/>
      <c r="C1075" s="19"/>
      <c r="D1075" s="19"/>
      <c r="E1075" s="19"/>
      <c r="F1075" s="20"/>
      <c r="G1075" s="19"/>
      <c r="H1075" s="19"/>
      <c r="I1075" s="19"/>
      <c r="J1075" s="19"/>
      <c r="K1075" s="19"/>
      <c r="L1075" s="19"/>
      <c r="M1075" s="20"/>
      <c r="N1075" s="19"/>
      <c r="O1075" s="19"/>
      <c r="P1075" s="20"/>
      <c r="Q1075" s="19"/>
      <c r="R1075" s="19"/>
      <c r="S1075" s="19"/>
      <c r="T1075" s="19"/>
      <c r="U1075" s="19"/>
      <c r="V1075" s="19"/>
      <c r="W1075" s="19"/>
      <c r="X1075" s="20"/>
      <c r="Y1075" s="19"/>
      <c r="Z1075" s="19"/>
      <c r="AA1075" s="20"/>
      <c r="AB1075" s="19"/>
      <c r="AC1075" s="19"/>
      <c r="AD1075" s="19"/>
      <c r="AE1075" s="19"/>
      <c r="AF1075" s="19"/>
      <c r="AG1075" s="19"/>
      <c r="AH1075" s="19"/>
    </row>
    <row r="1076">
      <c r="A1076" s="19"/>
      <c r="B1076" s="19"/>
      <c r="C1076" s="19"/>
      <c r="D1076" s="19"/>
      <c r="E1076" s="19"/>
      <c r="F1076" s="20"/>
      <c r="G1076" s="19"/>
      <c r="H1076" s="19"/>
      <c r="I1076" s="19"/>
      <c r="J1076" s="19"/>
      <c r="K1076" s="19"/>
      <c r="L1076" s="19"/>
      <c r="M1076" s="20"/>
      <c r="N1076" s="19"/>
      <c r="O1076" s="19"/>
      <c r="P1076" s="20"/>
      <c r="Q1076" s="19"/>
      <c r="R1076" s="19"/>
      <c r="S1076" s="19"/>
      <c r="T1076" s="19"/>
      <c r="U1076" s="19"/>
      <c r="V1076" s="19"/>
      <c r="W1076" s="19"/>
      <c r="X1076" s="20"/>
      <c r="Y1076" s="19"/>
      <c r="Z1076" s="19"/>
      <c r="AA1076" s="20"/>
      <c r="AB1076" s="19"/>
      <c r="AC1076" s="19"/>
      <c r="AD1076" s="19"/>
      <c r="AE1076" s="19"/>
      <c r="AF1076" s="19"/>
      <c r="AG1076" s="19"/>
      <c r="AH1076" s="19"/>
    </row>
    <row r="1077">
      <c r="A1077" s="19"/>
      <c r="B1077" s="19"/>
      <c r="C1077" s="19"/>
      <c r="D1077" s="19"/>
      <c r="E1077" s="19"/>
      <c r="F1077" s="20"/>
      <c r="G1077" s="19"/>
      <c r="H1077" s="19"/>
      <c r="I1077" s="19"/>
      <c r="J1077" s="19"/>
      <c r="K1077" s="19"/>
      <c r="L1077" s="19"/>
      <c r="M1077" s="20"/>
      <c r="N1077" s="19"/>
      <c r="O1077" s="19"/>
      <c r="P1077" s="20"/>
      <c r="Q1077" s="19"/>
      <c r="R1077" s="19"/>
      <c r="S1077" s="19"/>
      <c r="T1077" s="19"/>
      <c r="U1077" s="19"/>
      <c r="V1077" s="19"/>
      <c r="W1077" s="19"/>
      <c r="X1077" s="20"/>
      <c r="Y1077" s="19"/>
      <c r="Z1077" s="19"/>
      <c r="AA1077" s="20"/>
      <c r="AB1077" s="19"/>
      <c r="AC1077" s="19"/>
      <c r="AD1077" s="19"/>
      <c r="AE1077" s="19"/>
      <c r="AF1077" s="19"/>
      <c r="AG1077" s="19"/>
      <c r="AH1077" s="19"/>
    </row>
    <row r="1078">
      <c r="A1078" s="19"/>
      <c r="B1078" s="19"/>
      <c r="C1078" s="19"/>
      <c r="D1078" s="19"/>
      <c r="E1078" s="19"/>
      <c r="F1078" s="20"/>
      <c r="G1078" s="19"/>
      <c r="H1078" s="19"/>
      <c r="I1078" s="19"/>
      <c r="J1078" s="19"/>
      <c r="K1078" s="19"/>
      <c r="L1078" s="19"/>
      <c r="M1078" s="20"/>
      <c r="N1078" s="19"/>
      <c r="O1078" s="19"/>
      <c r="P1078" s="20"/>
      <c r="Q1078" s="19"/>
      <c r="R1078" s="19"/>
      <c r="S1078" s="19"/>
      <c r="T1078" s="19"/>
      <c r="U1078" s="19"/>
      <c r="V1078" s="19"/>
      <c r="W1078" s="19"/>
      <c r="X1078" s="20"/>
      <c r="Y1078" s="19"/>
      <c r="Z1078" s="19"/>
      <c r="AA1078" s="20"/>
      <c r="AB1078" s="19"/>
      <c r="AC1078" s="19"/>
      <c r="AD1078" s="19"/>
      <c r="AE1078" s="19"/>
      <c r="AF1078" s="19"/>
      <c r="AG1078" s="19"/>
      <c r="AH1078" s="19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19"/>
      <c r="M1079" s="20"/>
      <c r="N1079" s="19"/>
      <c r="O1079" s="19"/>
      <c r="P1079" s="20"/>
      <c r="Q1079" s="19"/>
      <c r="R1079" s="19"/>
      <c r="S1079" s="19"/>
      <c r="T1079" s="19"/>
      <c r="U1079" s="19"/>
      <c r="V1079" s="19"/>
      <c r="W1079" s="19"/>
      <c r="X1079" s="20"/>
      <c r="Y1079" s="19"/>
      <c r="Z1079" s="19"/>
      <c r="AA1079" s="20"/>
      <c r="AB1079" s="19"/>
      <c r="AC1079" s="19"/>
      <c r="AD1079" s="19"/>
      <c r="AE1079" s="19"/>
      <c r="AF1079" s="19"/>
      <c r="AG1079" s="19"/>
      <c r="AH1079" s="19"/>
    </row>
    <row r="1080">
      <c r="A1080" s="19"/>
      <c r="B1080" s="19"/>
      <c r="C1080" s="19"/>
      <c r="D1080" s="19"/>
      <c r="E1080" s="19"/>
      <c r="F1080" s="20"/>
      <c r="G1080" s="19"/>
      <c r="H1080" s="19"/>
      <c r="I1080" s="19"/>
      <c r="J1080" s="19"/>
      <c r="K1080" s="19"/>
      <c r="L1080" s="19"/>
      <c r="M1080" s="20"/>
      <c r="N1080" s="19"/>
      <c r="O1080" s="19"/>
      <c r="P1080" s="20"/>
      <c r="Q1080" s="19"/>
      <c r="R1080" s="19"/>
      <c r="S1080" s="19"/>
      <c r="T1080" s="19"/>
      <c r="U1080" s="19"/>
      <c r="V1080" s="19"/>
      <c r="W1080" s="19"/>
      <c r="X1080" s="20"/>
      <c r="Y1080" s="19"/>
      <c r="Z1080" s="19"/>
      <c r="AA1080" s="20"/>
      <c r="AB1080" s="19"/>
      <c r="AC1080" s="19"/>
      <c r="AD1080" s="19"/>
      <c r="AE1080" s="19"/>
      <c r="AF1080" s="19"/>
      <c r="AG1080" s="19"/>
      <c r="AH1080" s="19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19"/>
      <c r="M1081" s="20"/>
      <c r="N1081" s="19"/>
      <c r="O1081" s="19"/>
      <c r="P1081" s="20"/>
      <c r="Q1081" s="19"/>
      <c r="R1081" s="19"/>
      <c r="S1081" s="19"/>
      <c r="T1081" s="19"/>
      <c r="U1081" s="19"/>
      <c r="V1081" s="19"/>
      <c r="W1081" s="19"/>
      <c r="X1081" s="20"/>
      <c r="Y1081" s="19"/>
      <c r="Z1081" s="19"/>
      <c r="AA1081" s="20"/>
      <c r="AB1081" s="19"/>
      <c r="AC1081" s="19"/>
      <c r="AD1081" s="19"/>
      <c r="AE1081" s="19"/>
      <c r="AF1081" s="19"/>
      <c r="AG1081" s="19"/>
      <c r="AH1081" s="19"/>
    </row>
    <row r="1082">
      <c r="A1082" s="19"/>
      <c r="B1082" s="19"/>
      <c r="C1082" s="19"/>
      <c r="D1082" s="19"/>
      <c r="E1082" s="19"/>
      <c r="F1082" s="20"/>
      <c r="G1082" s="19"/>
      <c r="H1082" s="19"/>
      <c r="I1082" s="19"/>
      <c r="J1082" s="19"/>
      <c r="K1082" s="19"/>
      <c r="L1082" s="19"/>
      <c r="M1082" s="20"/>
      <c r="N1082" s="19"/>
      <c r="O1082" s="19"/>
      <c r="P1082" s="20"/>
      <c r="Q1082" s="19"/>
      <c r="R1082" s="19"/>
      <c r="S1082" s="19"/>
      <c r="T1082" s="19"/>
      <c r="U1082" s="19"/>
      <c r="V1082" s="19"/>
      <c r="W1082" s="19"/>
      <c r="X1082" s="20"/>
      <c r="Y1082" s="19"/>
      <c r="Z1082" s="19"/>
      <c r="AA1082" s="20"/>
      <c r="AB1082" s="19"/>
      <c r="AC1082" s="19"/>
      <c r="AD1082" s="19"/>
      <c r="AE1082" s="19"/>
      <c r="AF1082" s="19"/>
      <c r="AG1082" s="19"/>
      <c r="AH1082" s="19"/>
    </row>
    <row r="1083">
      <c r="A1083" s="19"/>
      <c r="B1083" s="19"/>
      <c r="C1083" s="19"/>
      <c r="D1083" s="19"/>
      <c r="E1083" s="19"/>
      <c r="F1083" s="20"/>
      <c r="G1083" s="19"/>
      <c r="H1083" s="19"/>
      <c r="I1083" s="19"/>
      <c r="J1083" s="19"/>
      <c r="K1083" s="19"/>
      <c r="L1083" s="19"/>
      <c r="M1083" s="20"/>
      <c r="N1083" s="19"/>
      <c r="O1083" s="19"/>
      <c r="P1083" s="20"/>
      <c r="Q1083" s="19"/>
      <c r="R1083" s="19"/>
      <c r="S1083" s="19"/>
      <c r="T1083" s="19"/>
      <c r="U1083" s="19"/>
      <c r="V1083" s="19"/>
      <c r="W1083" s="19"/>
      <c r="X1083" s="20"/>
      <c r="Y1083" s="19"/>
      <c r="Z1083" s="19"/>
      <c r="AA1083" s="20"/>
      <c r="AB1083" s="19"/>
      <c r="AC1083" s="19"/>
      <c r="AD1083" s="19"/>
      <c r="AE1083" s="19"/>
      <c r="AF1083" s="19"/>
      <c r="AG1083" s="19"/>
      <c r="AH1083" s="19"/>
    </row>
    <row r="1084">
      <c r="A1084" s="19"/>
      <c r="B1084" s="19"/>
      <c r="C1084" s="19"/>
      <c r="D1084" s="19"/>
      <c r="E1084" s="19"/>
      <c r="F1084" s="20"/>
      <c r="G1084" s="19"/>
      <c r="H1084" s="19"/>
      <c r="I1084" s="19"/>
      <c r="J1084" s="19"/>
      <c r="K1084" s="19"/>
      <c r="L1084" s="19"/>
      <c r="M1084" s="20"/>
      <c r="N1084" s="19"/>
      <c r="O1084" s="19"/>
      <c r="P1084" s="20"/>
      <c r="Q1084" s="19"/>
      <c r="R1084" s="19"/>
      <c r="S1084" s="19"/>
      <c r="T1084" s="19"/>
      <c r="U1084" s="19"/>
      <c r="V1084" s="19"/>
      <c r="W1084" s="19"/>
      <c r="X1084" s="20"/>
      <c r="Y1084" s="19"/>
      <c r="Z1084" s="19"/>
      <c r="AA1084" s="20"/>
      <c r="AB1084" s="19"/>
      <c r="AC1084" s="19"/>
      <c r="AD1084" s="19"/>
      <c r="AE1084" s="19"/>
      <c r="AF1084" s="19"/>
      <c r="AG1084" s="19"/>
      <c r="AH1084" s="19"/>
    </row>
  </sheetData>
  <mergeCells count="3">
    <mergeCell ref="C1:K1"/>
    <mergeCell ref="M1:U1"/>
    <mergeCell ref="X1:A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1.25"/>
    <col customWidth="1" min="9" max="9" width="21.25"/>
  </cols>
  <sheetData>
    <row r="1">
      <c r="A1" s="30"/>
      <c r="B1" s="30" t="s">
        <v>203</v>
      </c>
      <c r="F1" s="30"/>
      <c r="G1" s="30" t="s">
        <v>130</v>
      </c>
      <c r="J1" s="31"/>
      <c r="K1" s="32"/>
      <c r="L1" s="30" t="s">
        <v>131</v>
      </c>
      <c r="O1" s="31"/>
      <c r="P1" s="32"/>
      <c r="Q1" s="30" t="s">
        <v>139</v>
      </c>
      <c r="T1" s="31"/>
      <c r="U1" s="32"/>
      <c r="V1" s="30" t="s">
        <v>140</v>
      </c>
      <c r="Y1" s="31"/>
      <c r="Z1" s="32"/>
      <c r="AA1" s="30" t="s">
        <v>141</v>
      </c>
      <c r="AD1" s="31"/>
      <c r="AE1" s="30"/>
      <c r="AF1" s="30" t="s">
        <v>142</v>
      </c>
      <c r="AJ1" s="30"/>
      <c r="AK1" s="30" t="s">
        <v>143</v>
      </c>
      <c r="AN1" s="31"/>
      <c r="AO1" s="32"/>
      <c r="AP1" s="30" t="s">
        <v>144</v>
      </c>
      <c r="AS1" s="31"/>
      <c r="AT1" s="11"/>
      <c r="AU1" s="11"/>
      <c r="AV1" s="11"/>
      <c r="AW1" s="11"/>
      <c r="AX1" s="11"/>
      <c r="AY1" s="11"/>
      <c r="AZ1" s="11"/>
      <c r="BA1" s="11"/>
    </row>
    <row r="2">
      <c r="A2" s="33"/>
      <c r="B2" s="33" t="s">
        <v>204</v>
      </c>
      <c r="C2" s="33" t="s">
        <v>205</v>
      </c>
      <c r="D2" s="33" t="s">
        <v>206</v>
      </c>
      <c r="E2" s="34" t="s">
        <v>207</v>
      </c>
      <c r="F2" s="33"/>
      <c r="G2" s="33" t="s">
        <v>204</v>
      </c>
      <c r="H2" s="33" t="s">
        <v>205</v>
      </c>
      <c r="I2" s="35" t="s">
        <v>206</v>
      </c>
      <c r="J2" s="34" t="s">
        <v>207</v>
      </c>
      <c r="K2" s="33"/>
      <c r="L2" s="33" t="s">
        <v>204</v>
      </c>
      <c r="M2" s="33" t="s">
        <v>205</v>
      </c>
      <c r="N2" s="35" t="s">
        <v>206</v>
      </c>
      <c r="O2" s="34" t="s">
        <v>207</v>
      </c>
      <c r="P2" s="33"/>
      <c r="Q2" s="33" t="s">
        <v>204</v>
      </c>
      <c r="R2" s="33" t="s">
        <v>205</v>
      </c>
      <c r="S2" s="35" t="s">
        <v>206</v>
      </c>
      <c r="T2" s="34" t="s">
        <v>207</v>
      </c>
      <c r="U2" s="33"/>
      <c r="V2" s="33" t="s">
        <v>204</v>
      </c>
      <c r="W2" s="33" t="s">
        <v>205</v>
      </c>
      <c r="X2" s="35" t="s">
        <v>206</v>
      </c>
      <c r="Y2" s="34" t="s">
        <v>207</v>
      </c>
      <c r="Z2" s="33"/>
      <c r="AA2" s="33" t="s">
        <v>204</v>
      </c>
      <c r="AB2" s="33" t="s">
        <v>205</v>
      </c>
      <c r="AC2" s="35" t="s">
        <v>206</v>
      </c>
      <c r="AD2" s="34" t="s">
        <v>207</v>
      </c>
      <c r="AE2" s="33"/>
      <c r="AF2" s="33" t="s">
        <v>204</v>
      </c>
      <c r="AG2" s="33" t="s">
        <v>205</v>
      </c>
      <c r="AH2" s="35" t="s">
        <v>206</v>
      </c>
      <c r="AI2" s="34" t="s">
        <v>207</v>
      </c>
      <c r="AJ2" s="33"/>
      <c r="AK2" s="33" t="s">
        <v>204</v>
      </c>
      <c r="AL2" s="33" t="s">
        <v>205</v>
      </c>
      <c r="AM2" s="35" t="s">
        <v>206</v>
      </c>
      <c r="AN2" s="34" t="s">
        <v>207</v>
      </c>
      <c r="AO2" s="33"/>
      <c r="AP2" s="33" t="s">
        <v>204</v>
      </c>
      <c r="AQ2" s="33" t="s">
        <v>205</v>
      </c>
      <c r="AR2" s="35" t="s">
        <v>206</v>
      </c>
      <c r="AS2" s="34" t="s">
        <v>207</v>
      </c>
      <c r="AT2" s="11"/>
      <c r="AU2" s="11"/>
      <c r="AV2" s="11"/>
      <c r="AW2" s="11"/>
      <c r="AX2" s="11"/>
      <c r="AY2" s="11"/>
      <c r="AZ2" s="11"/>
      <c r="BA2" s="11"/>
    </row>
    <row r="3">
      <c r="A3" s="2" t="b">
        <f t="shared" ref="A3:A62" si="1"> EXACT(B3, LOWER(B3))</f>
        <v>0</v>
      </c>
      <c r="B3" s="3" t="s">
        <v>208</v>
      </c>
      <c r="C3" s="2">
        <v>13826.0</v>
      </c>
      <c r="D3" s="2" t="s">
        <v>209</v>
      </c>
      <c r="E3" s="36">
        <v>1.629608753081E12</v>
      </c>
      <c r="F3" s="2" t="b">
        <f t="shared" ref="F3:F62" si="2"> EXACT(G3, LOWER(G3))</f>
        <v>0</v>
      </c>
      <c r="G3" s="3" t="s">
        <v>208</v>
      </c>
      <c r="H3" s="2">
        <v>23445.0</v>
      </c>
      <c r="I3" s="2" t="s">
        <v>210</v>
      </c>
      <c r="J3" s="36">
        <v>1.629609339365E12</v>
      </c>
      <c r="K3" s="2" t="b">
        <f t="shared" ref="K3:K72" si="3"> EXACT(L3, LOWER(L3))</f>
        <v>0</v>
      </c>
      <c r="L3" s="3" t="s">
        <v>208</v>
      </c>
      <c r="M3" s="2">
        <v>19197.0</v>
      </c>
      <c r="N3" s="2" t="s">
        <v>211</v>
      </c>
      <c r="O3" s="36">
        <v>1.629609723651E12</v>
      </c>
      <c r="P3" s="2" t="b">
        <f t="shared" ref="P3:P73" si="4"> EXACT(Q3, LOWER(Q3))</f>
        <v>0</v>
      </c>
      <c r="Q3" s="3" t="s">
        <v>208</v>
      </c>
      <c r="R3" s="2">
        <v>15746.0</v>
      </c>
      <c r="S3" s="2" t="s">
        <v>212</v>
      </c>
      <c r="T3" s="36">
        <v>1.629616205719E12</v>
      </c>
      <c r="U3" s="2" t="b">
        <f t="shared" ref="U3:U80" si="5"> EXACT(V3, LOWER(V3))</f>
        <v>0</v>
      </c>
      <c r="V3" s="3" t="s">
        <v>208</v>
      </c>
      <c r="W3" s="2">
        <v>25208.0</v>
      </c>
      <c r="X3" s="2" t="s">
        <v>213</v>
      </c>
      <c r="Y3" s="36">
        <v>1.62961672041E12</v>
      </c>
      <c r="Z3" s="2" t="b">
        <f t="shared" ref="Z3:Z80" si="6"> EXACT(AA3, LOWER(AA3))</f>
        <v>0</v>
      </c>
      <c r="AA3" s="3" t="s">
        <v>208</v>
      </c>
      <c r="AB3" s="2">
        <v>14034.0</v>
      </c>
      <c r="AC3" s="2" t="s">
        <v>214</v>
      </c>
      <c r="AD3" s="36">
        <v>1.629617377462E12</v>
      </c>
      <c r="AE3" s="2" t="b">
        <f t="shared" ref="AE3:AE80" si="7"> EXACT(AF3, LOWER(AF3))</f>
        <v>0</v>
      </c>
      <c r="AF3" s="3" t="s">
        <v>208</v>
      </c>
      <c r="AG3" s="2">
        <v>14484.0</v>
      </c>
      <c r="AH3" s="2" t="s">
        <v>215</v>
      </c>
      <c r="AI3" s="36">
        <v>1.629622349167E12</v>
      </c>
      <c r="AJ3" s="2" t="b">
        <f t="shared" ref="AJ3:AJ73" si="8"> EXACT(AK3, LOWER(AK3))</f>
        <v>0</v>
      </c>
      <c r="AK3" s="3" t="s">
        <v>208</v>
      </c>
      <c r="AL3" s="2">
        <v>16855.0</v>
      </c>
      <c r="AM3" s="2" t="s">
        <v>216</v>
      </c>
      <c r="AN3" s="36">
        <v>1.629623098266E12</v>
      </c>
      <c r="AO3" s="2" t="b">
        <f t="shared" ref="AO3:AO73" si="9"> EXACT(AP3, LOWER(AP3))</f>
        <v>0</v>
      </c>
      <c r="AP3" s="3" t="s">
        <v>208</v>
      </c>
      <c r="AQ3" s="2">
        <v>14765.0</v>
      </c>
      <c r="AR3" s="2" t="s">
        <v>217</v>
      </c>
      <c r="AS3" s="36">
        <v>1.62962356462E12</v>
      </c>
    </row>
    <row r="4">
      <c r="A4" s="2" t="b">
        <f t="shared" si="1"/>
        <v>1</v>
      </c>
      <c r="B4" s="3" t="s">
        <v>218</v>
      </c>
      <c r="C4" s="2">
        <v>73.0</v>
      </c>
      <c r="D4" s="2" t="s">
        <v>209</v>
      </c>
      <c r="E4" s="36">
        <v>1.629608753166E12</v>
      </c>
      <c r="F4" s="2" t="b">
        <f t="shared" si="2"/>
        <v>1</v>
      </c>
      <c r="G4" s="3" t="s">
        <v>218</v>
      </c>
      <c r="H4" s="2">
        <v>118.0</v>
      </c>
      <c r="I4" s="2" t="s">
        <v>210</v>
      </c>
      <c r="J4" s="36">
        <v>1.629609339481E12</v>
      </c>
      <c r="K4" s="2" t="b">
        <f t="shared" si="3"/>
        <v>1</v>
      </c>
      <c r="L4" s="3" t="s">
        <v>218</v>
      </c>
      <c r="M4" s="2">
        <v>123.0</v>
      </c>
      <c r="N4" s="2" t="s">
        <v>211</v>
      </c>
      <c r="O4" s="36">
        <v>1.629609723783E12</v>
      </c>
      <c r="P4" s="2" t="b">
        <f t="shared" si="4"/>
        <v>1</v>
      </c>
      <c r="Q4" s="3" t="s">
        <v>218</v>
      </c>
      <c r="R4" s="2">
        <v>116.0</v>
      </c>
      <c r="S4" s="2" t="s">
        <v>212</v>
      </c>
      <c r="T4" s="36">
        <v>1.629616205829E12</v>
      </c>
      <c r="U4" s="2" t="b">
        <f t="shared" si="5"/>
        <v>1</v>
      </c>
      <c r="V4" s="3" t="s">
        <v>218</v>
      </c>
      <c r="W4" s="2">
        <v>99.0</v>
      </c>
      <c r="X4" s="2" t="s">
        <v>213</v>
      </c>
      <c r="Y4" s="36">
        <v>1.629616720497E12</v>
      </c>
      <c r="Z4" s="2" t="b">
        <f t="shared" si="6"/>
        <v>1</v>
      </c>
      <c r="AA4" s="3" t="s">
        <v>218</v>
      </c>
      <c r="AB4" s="2">
        <v>119.0</v>
      </c>
      <c r="AC4" s="2" t="s">
        <v>214</v>
      </c>
      <c r="AD4" s="36">
        <v>1.629617377572E12</v>
      </c>
      <c r="AE4" s="2" t="b">
        <f t="shared" si="7"/>
        <v>1</v>
      </c>
      <c r="AF4" s="3" t="s">
        <v>218</v>
      </c>
      <c r="AG4" s="2">
        <v>79.0</v>
      </c>
      <c r="AH4" s="2" t="s">
        <v>215</v>
      </c>
      <c r="AI4" s="36">
        <v>1.629622349253E12</v>
      </c>
      <c r="AJ4" s="2" t="b">
        <f t="shared" si="8"/>
        <v>1</v>
      </c>
      <c r="AK4" s="3" t="s">
        <v>218</v>
      </c>
      <c r="AL4" s="2">
        <v>112.0</v>
      </c>
      <c r="AM4" s="2" t="s">
        <v>216</v>
      </c>
      <c r="AN4" s="36">
        <v>1.629623098393E12</v>
      </c>
      <c r="AO4" s="2" t="b">
        <f t="shared" si="9"/>
        <v>1</v>
      </c>
      <c r="AP4" s="3" t="s">
        <v>218</v>
      </c>
      <c r="AQ4" s="2">
        <v>114.0</v>
      </c>
      <c r="AR4" s="2" t="s">
        <v>217</v>
      </c>
      <c r="AS4" s="36">
        <v>1.629623564734E12</v>
      </c>
    </row>
    <row r="5">
      <c r="A5" s="2" t="b">
        <f t="shared" si="1"/>
        <v>1</v>
      </c>
      <c r="B5" s="3" t="s">
        <v>219</v>
      </c>
      <c r="C5" s="2">
        <v>234.0</v>
      </c>
      <c r="D5" s="2" t="s">
        <v>209</v>
      </c>
      <c r="E5" s="36">
        <v>1.629608753389E12</v>
      </c>
      <c r="F5" s="2" t="b">
        <f t="shared" si="2"/>
        <v>1</v>
      </c>
      <c r="G5" s="3" t="s">
        <v>219</v>
      </c>
      <c r="H5" s="2">
        <v>918.0</v>
      </c>
      <c r="I5" s="2" t="s">
        <v>220</v>
      </c>
      <c r="J5" s="36">
        <v>1.629609340401E12</v>
      </c>
      <c r="K5" s="2" t="b">
        <f t="shared" si="3"/>
        <v>1</v>
      </c>
      <c r="L5" s="37" t="s">
        <v>221</v>
      </c>
      <c r="M5" s="2">
        <v>287.0</v>
      </c>
      <c r="N5" s="2" t="s">
        <v>222</v>
      </c>
      <c r="O5" s="36">
        <v>1.629609724057E12</v>
      </c>
      <c r="P5" s="2" t="b">
        <f t="shared" si="4"/>
        <v>1</v>
      </c>
      <c r="Q5" s="3" t="s">
        <v>219</v>
      </c>
      <c r="R5" s="2">
        <v>218.0</v>
      </c>
      <c r="S5" s="2" t="s">
        <v>223</v>
      </c>
      <c r="T5" s="36">
        <v>1.629616206049E12</v>
      </c>
      <c r="U5" s="2" t="b">
        <f t="shared" si="5"/>
        <v>1</v>
      </c>
      <c r="V5" s="3" t="s">
        <v>219</v>
      </c>
      <c r="W5" s="2">
        <v>224.0</v>
      </c>
      <c r="X5" s="2" t="s">
        <v>213</v>
      </c>
      <c r="Y5" s="36">
        <v>1.629616720714E12</v>
      </c>
      <c r="Z5" s="2" t="b">
        <f t="shared" si="6"/>
        <v>1</v>
      </c>
      <c r="AA5" s="3" t="s">
        <v>219</v>
      </c>
      <c r="AB5" s="2">
        <v>245.0</v>
      </c>
      <c r="AC5" s="2" t="s">
        <v>214</v>
      </c>
      <c r="AD5" s="36">
        <v>1.62961737782E12</v>
      </c>
      <c r="AE5" s="2" t="b">
        <f t="shared" si="7"/>
        <v>1</v>
      </c>
      <c r="AF5" s="3" t="s">
        <v>219</v>
      </c>
      <c r="AG5" s="2">
        <v>237.0</v>
      </c>
      <c r="AH5" s="2" t="s">
        <v>215</v>
      </c>
      <c r="AI5" s="36">
        <v>1.629622349484E12</v>
      </c>
      <c r="AJ5" s="2" t="b">
        <f t="shared" si="8"/>
        <v>1</v>
      </c>
      <c r="AK5" s="3" t="s">
        <v>219</v>
      </c>
      <c r="AL5" s="2">
        <v>209.0</v>
      </c>
      <c r="AM5" s="2" t="s">
        <v>216</v>
      </c>
      <c r="AN5" s="36">
        <v>1.629623098584E12</v>
      </c>
      <c r="AO5" s="2" t="b">
        <f t="shared" si="9"/>
        <v>1</v>
      </c>
      <c r="AP5" s="3" t="s">
        <v>219</v>
      </c>
      <c r="AQ5" s="2">
        <v>192.0</v>
      </c>
      <c r="AR5" s="2" t="s">
        <v>217</v>
      </c>
      <c r="AS5" s="36">
        <v>1.629623564924E12</v>
      </c>
    </row>
    <row r="6">
      <c r="A6" s="2" t="b">
        <f t="shared" si="1"/>
        <v>1</v>
      </c>
      <c r="B6" s="3" t="s">
        <v>224</v>
      </c>
      <c r="C6" s="2">
        <v>127.0</v>
      </c>
      <c r="D6" s="2" t="s">
        <v>209</v>
      </c>
      <c r="E6" s="36">
        <v>1.629608753511E12</v>
      </c>
      <c r="F6" s="2" t="b">
        <f t="shared" si="2"/>
        <v>1</v>
      </c>
      <c r="G6" s="3" t="s">
        <v>224</v>
      </c>
      <c r="H6" s="2">
        <v>116.0</v>
      </c>
      <c r="I6" s="2" t="s">
        <v>220</v>
      </c>
      <c r="J6" s="36">
        <v>1.629609340513E12</v>
      </c>
      <c r="K6" s="2" t="b">
        <f t="shared" si="3"/>
        <v>1</v>
      </c>
      <c r="L6" s="37" t="s">
        <v>224</v>
      </c>
      <c r="M6" s="2">
        <v>122.0</v>
      </c>
      <c r="N6" s="2" t="s">
        <v>222</v>
      </c>
      <c r="O6" s="36">
        <v>1.629609724182E12</v>
      </c>
      <c r="P6" s="2" t="b">
        <f t="shared" si="4"/>
        <v>1</v>
      </c>
      <c r="Q6" s="3" t="s">
        <v>224</v>
      </c>
      <c r="R6" s="2">
        <v>163.0</v>
      </c>
      <c r="S6" s="2" t="s">
        <v>223</v>
      </c>
      <c r="T6" s="36">
        <v>1.629616206214E12</v>
      </c>
      <c r="U6" s="2" t="b">
        <f t="shared" si="5"/>
        <v>1</v>
      </c>
      <c r="V6" s="3" t="s">
        <v>224</v>
      </c>
      <c r="W6" s="2">
        <v>167.0</v>
      </c>
      <c r="X6" s="2" t="s">
        <v>213</v>
      </c>
      <c r="Y6" s="36">
        <v>1.629616720883E12</v>
      </c>
      <c r="Z6" s="2" t="b">
        <f t="shared" si="6"/>
        <v>1</v>
      </c>
      <c r="AA6" s="3" t="s">
        <v>224</v>
      </c>
      <c r="AB6" s="2">
        <v>134.0</v>
      </c>
      <c r="AC6" s="2" t="s">
        <v>214</v>
      </c>
      <c r="AD6" s="36">
        <v>1.629617377955E12</v>
      </c>
      <c r="AE6" s="2" t="b">
        <f t="shared" si="7"/>
        <v>1</v>
      </c>
      <c r="AF6" s="3" t="s">
        <v>224</v>
      </c>
      <c r="AG6" s="2">
        <v>110.0</v>
      </c>
      <c r="AH6" s="2" t="s">
        <v>215</v>
      </c>
      <c r="AI6" s="36">
        <v>1.629622349594E12</v>
      </c>
      <c r="AJ6" s="2" t="b">
        <f t="shared" si="8"/>
        <v>1</v>
      </c>
      <c r="AK6" s="3" t="s">
        <v>224</v>
      </c>
      <c r="AL6" s="2">
        <v>119.0</v>
      </c>
      <c r="AM6" s="2" t="s">
        <v>216</v>
      </c>
      <c r="AN6" s="36">
        <v>1.629623098704E12</v>
      </c>
      <c r="AO6" s="2" t="b">
        <f t="shared" si="9"/>
        <v>1</v>
      </c>
      <c r="AP6" s="3" t="s">
        <v>224</v>
      </c>
      <c r="AQ6" s="2">
        <v>109.0</v>
      </c>
      <c r="AR6" s="2" t="s">
        <v>225</v>
      </c>
      <c r="AS6" s="36">
        <v>1.629623565032E12</v>
      </c>
    </row>
    <row r="7">
      <c r="A7" s="2" t="b">
        <f t="shared" si="1"/>
        <v>1</v>
      </c>
      <c r="B7" s="3" t="s">
        <v>226</v>
      </c>
      <c r="C7" s="2">
        <v>200.0</v>
      </c>
      <c r="D7" s="2" t="s">
        <v>209</v>
      </c>
      <c r="E7" s="36">
        <v>1.629608753709E12</v>
      </c>
      <c r="F7" s="2" t="b">
        <f t="shared" si="2"/>
        <v>1</v>
      </c>
      <c r="G7" s="3" t="s">
        <v>226</v>
      </c>
      <c r="H7" s="2">
        <v>197.0</v>
      </c>
      <c r="I7" s="2" t="s">
        <v>220</v>
      </c>
      <c r="J7" s="36">
        <v>1.629609340714E12</v>
      </c>
      <c r="K7" s="2" t="b">
        <f t="shared" si="3"/>
        <v>1</v>
      </c>
      <c r="L7" s="37" t="s">
        <v>227</v>
      </c>
      <c r="M7" s="2">
        <v>268.0</v>
      </c>
      <c r="N7" s="2" t="s">
        <v>222</v>
      </c>
      <c r="O7" s="36">
        <v>1.629609724447E12</v>
      </c>
      <c r="P7" s="2" t="b">
        <f t="shared" si="4"/>
        <v>1</v>
      </c>
      <c r="Q7" s="3" t="s">
        <v>226</v>
      </c>
      <c r="R7" s="2">
        <v>156.0</v>
      </c>
      <c r="S7" s="2" t="s">
        <v>223</v>
      </c>
      <c r="T7" s="36">
        <v>1.629616206369E12</v>
      </c>
      <c r="U7" s="2" t="b">
        <f t="shared" si="5"/>
        <v>1</v>
      </c>
      <c r="V7" s="3" t="s">
        <v>226</v>
      </c>
      <c r="W7" s="2">
        <v>202.0</v>
      </c>
      <c r="X7" s="2" t="s">
        <v>228</v>
      </c>
      <c r="Y7" s="36">
        <v>1.629616721084E12</v>
      </c>
      <c r="Z7" s="2" t="b">
        <f t="shared" si="6"/>
        <v>1</v>
      </c>
      <c r="AA7" s="3" t="s">
        <v>226</v>
      </c>
      <c r="AB7" s="2">
        <v>260.0</v>
      </c>
      <c r="AC7" s="2" t="s">
        <v>229</v>
      </c>
      <c r="AD7" s="36">
        <v>1.629617378211E12</v>
      </c>
      <c r="AE7" s="2" t="b">
        <f t="shared" si="7"/>
        <v>1</v>
      </c>
      <c r="AF7" s="3" t="s">
        <v>226</v>
      </c>
      <c r="AG7" s="2">
        <v>192.0</v>
      </c>
      <c r="AH7" s="2" t="s">
        <v>215</v>
      </c>
      <c r="AI7" s="36">
        <v>1.629622349801E12</v>
      </c>
      <c r="AJ7" s="2" t="b">
        <f t="shared" si="8"/>
        <v>1</v>
      </c>
      <c r="AK7" s="3" t="s">
        <v>226</v>
      </c>
      <c r="AL7" s="2">
        <v>224.0</v>
      </c>
      <c r="AM7" s="2" t="s">
        <v>216</v>
      </c>
      <c r="AN7" s="36">
        <v>1.629623098928E12</v>
      </c>
      <c r="AO7" s="2" t="b">
        <f t="shared" si="9"/>
        <v>1</v>
      </c>
      <c r="AP7" s="3" t="s">
        <v>226</v>
      </c>
      <c r="AQ7" s="2">
        <v>182.0</v>
      </c>
      <c r="AR7" s="2" t="s">
        <v>225</v>
      </c>
      <c r="AS7" s="36">
        <v>1.629623565215E12</v>
      </c>
    </row>
    <row r="8">
      <c r="A8" s="2" t="b">
        <f t="shared" si="1"/>
        <v>1</v>
      </c>
      <c r="B8" s="3" t="s">
        <v>230</v>
      </c>
      <c r="C8" s="2">
        <v>184.0</v>
      </c>
      <c r="D8" s="2" t="s">
        <v>209</v>
      </c>
      <c r="E8" s="36">
        <v>1.629608753896E12</v>
      </c>
      <c r="F8" s="2" t="b">
        <f t="shared" si="2"/>
        <v>1</v>
      </c>
      <c r="G8" s="3" t="s">
        <v>230</v>
      </c>
      <c r="H8" s="2">
        <v>160.0</v>
      </c>
      <c r="I8" s="2" t="s">
        <v>220</v>
      </c>
      <c r="J8" s="36">
        <v>1.629609340874E12</v>
      </c>
      <c r="K8" s="2" t="b">
        <f t="shared" si="3"/>
        <v>1</v>
      </c>
      <c r="L8" s="37" t="s">
        <v>230</v>
      </c>
      <c r="M8" s="2">
        <v>143.0</v>
      </c>
      <c r="N8" s="2" t="s">
        <v>222</v>
      </c>
      <c r="O8" s="36">
        <v>1.6296097246E12</v>
      </c>
      <c r="P8" s="2" t="b">
        <f t="shared" si="4"/>
        <v>1</v>
      </c>
      <c r="Q8" s="3" t="s">
        <v>230</v>
      </c>
      <c r="R8" s="2">
        <v>132.0</v>
      </c>
      <c r="S8" s="2" t="s">
        <v>223</v>
      </c>
      <c r="T8" s="36">
        <v>1.629616206501E12</v>
      </c>
      <c r="U8" s="2" t="b">
        <f t="shared" si="5"/>
        <v>1</v>
      </c>
      <c r="V8" s="3" t="s">
        <v>230</v>
      </c>
      <c r="W8" s="2">
        <v>150.0</v>
      </c>
      <c r="X8" s="2" t="s">
        <v>228</v>
      </c>
      <c r="Y8" s="36">
        <v>1.629616721247E12</v>
      </c>
      <c r="Z8" s="2" t="b">
        <f t="shared" si="6"/>
        <v>1</v>
      </c>
      <c r="AA8" s="3" t="s">
        <v>230</v>
      </c>
      <c r="AB8" s="2">
        <v>170.0</v>
      </c>
      <c r="AC8" s="2" t="s">
        <v>229</v>
      </c>
      <c r="AD8" s="36">
        <v>1.629617378394E12</v>
      </c>
      <c r="AE8" s="2" t="b">
        <f t="shared" si="7"/>
        <v>1</v>
      </c>
      <c r="AF8" s="3" t="s">
        <v>230</v>
      </c>
      <c r="AG8" s="2">
        <v>161.0</v>
      </c>
      <c r="AH8" s="2" t="s">
        <v>215</v>
      </c>
      <c r="AI8" s="36">
        <v>1.629622349944E12</v>
      </c>
      <c r="AJ8" s="2" t="b">
        <f t="shared" si="8"/>
        <v>1</v>
      </c>
      <c r="AK8" s="3" t="s">
        <v>230</v>
      </c>
      <c r="AL8" s="2">
        <v>143.0</v>
      </c>
      <c r="AM8" s="2" t="s">
        <v>231</v>
      </c>
      <c r="AN8" s="36">
        <v>1.629623099067E12</v>
      </c>
      <c r="AO8" s="2" t="b">
        <f t="shared" si="9"/>
        <v>1</v>
      </c>
      <c r="AP8" s="3" t="s">
        <v>230</v>
      </c>
      <c r="AQ8" s="2">
        <v>162.0</v>
      </c>
      <c r="AR8" s="2" t="s">
        <v>225</v>
      </c>
      <c r="AS8" s="36">
        <v>1.629623565379E12</v>
      </c>
    </row>
    <row r="9">
      <c r="A9" s="2" t="b">
        <f t="shared" si="1"/>
        <v>1</v>
      </c>
      <c r="B9" s="3" t="s">
        <v>232</v>
      </c>
      <c r="C9" s="2">
        <v>109.0</v>
      </c>
      <c r="D9" s="2" t="s">
        <v>233</v>
      </c>
      <c r="E9" s="36">
        <v>1.629608754009E12</v>
      </c>
      <c r="F9" s="2" t="b">
        <f t="shared" si="2"/>
        <v>1</v>
      </c>
      <c r="G9" s="3" t="s">
        <v>232</v>
      </c>
      <c r="H9" s="2">
        <v>193.0</v>
      </c>
      <c r="I9" s="2" t="s">
        <v>234</v>
      </c>
      <c r="J9" s="36">
        <v>1.629609341076E12</v>
      </c>
      <c r="K9" s="2" t="b">
        <f t="shared" si="3"/>
        <v>1</v>
      </c>
      <c r="L9" s="38" t="s">
        <v>227</v>
      </c>
      <c r="M9" s="2">
        <v>336.0</v>
      </c>
      <c r="N9" s="2" t="s">
        <v>222</v>
      </c>
      <c r="O9" s="36">
        <v>1.629609724924E12</v>
      </c>
      <c r="P9" s="2" t="b">
        <f t="shared" si="4"/>
        <v>1</v>
      </c>
      <c r="Q9" s="3" t="s">
        <v>232</v>
      </c>
      <c r="R9" s="2">
        <v>182.0</v>
      </c>
      <c r="S9" s="2" t="s">
        <v>223</v>
      </c>
      <c r="T9" s="36">
        <v>1.629616206681E12</v>
      </c>
      <c r="U9" s="2" t="b">
        <f t="shared" si="5"/>
        <v>1</v>
      </c>
      <c r="V9" s="3" t="s">
        <v>232</v>
      </c>
      <c r="W9" s="2">
        <v>159.0</v>
      </c>
      <c r="X9" s="2" t="s">
        <v>228</v>
      </c>
      <c r="Y9" s="36">
        <v>1.629616721393E12</v>
      </c>
      <c r="Z9" s="2" t="b">
        <f t="shared" si="6"/>
        <v>1</v>
      </c>
      <c r="AA9" s="3" t="s">
        <v>232</v>
      </c>
      <c r="AB9" s="2">
        <v>140.0</v>
      </c>
      <c r="AC9" s="2" t="s">
        <v>229</v>
      </c>
      <c r="AD9" s="36">
        <v>1.629617378526E12</v>
      </c>
      <c r="AE9" s="2" t="b">
        <f t="shared" si="7"/>
        <v>1</v>
      </c>
      <c r="AF9" s="3" t="s">
        <v>232</v>
      </c>
      <c r="AG9" s="2">
        <v>190.0</v>
      </c>
      <c r="AH9" s="2" t="s">
        <v>235</v>
      </c>
      <c r="AI9" s="36">
        <v>1.629622350136E12</v>
      </c>
      <c r="AJ9" s="2" t="b">
        <f t="shared" si="8"/>
        <v>1</v>
      </c>
      <c r="AK9" s="3" t="s">
        <v>232</v>
      </c>
      <c r="AL9" s="2">
        <v>142.0</v>
      </c>
      <c r="AM9" s="2" t="s">
        <v>231</v>
      </c>
      <c r="AN9" s="36">
        <v>1.629623099214E12</v>
      </c>
      <c r="AO9" s="2" t="b">
        <f t="shared" si="9"/>
        <v>1</v>
      </c>
      <c r="AP9" s="3" t="s">
        <v>232</v>
      </c>
      <c r="AQ9" s="2">
        <v>150.0</v>
      </c>
      <c r="AR9" s="2" t="s">
        <v>225</v>
      </c>
      <c r="AS9" s="36">
        <v>1.629623565527E12</v>
      </c>
    </row>
    <row r="10">
      <c r="A10" s="2" t="b">
        <f t="shared" si="1"/>
        <v>1</v>
      </c>
      <c r="B10" s="3" t="s">
        <v>236</v>
      </c>
      <c r="C10" s="2">
        <v>856.0</v>
      </c>
      <c r="D10" s="2" t="s">
        <v>233</v>
      </c>
      <c r="E10" s="36">
        <v>1.629608754872E12</v>
      </c>
      <c r="F10" s="2" t="b">
        <f t="shared" si="2"/>
        <v>1</v>
      </c>
      <c r="G10" s="3" t="s">
        <v>236</v>
      </c>
      <c r="H10" s="2">
        <v>534.0</v>
      </c>
      <c r="I10" s="2" t="s">
        <v>234</v>
      </c>
      <c r="J10" s="36">
        <v>1.6296093416E12</v>
      </c>
      <c r="K10" s="2" t="b">
        <f t="shared" si="3"/>
        <v>1</v>
      </c>
      <c r="L10" s="38" t="s">
        <v>224</v>
      </c>
      <c r="M10" s="2">
        <v>124.0</v>
      </c>
      <c r="N10" s="2" t="s">
        <v>237</v>
      </c>
      <c r="O10" s="36">
        <v>1.629609725049E12</v>
      </c>
      <c r="P10" s="2" t="b">
        <f t="shared" si="4"/>
        <v>1</v>
      </c>
      <c r="Q10" s="3" t="s">
        <v>236</v>
      </c>
      <c r="R10" s="2">
        <v>1397.0</v>
      </c>
      <c r="S10" s="2" t="s">
        <v>238</v>
      </c>
      <c r="T10" s="36">
        <v>1.629616208079E12</v>
      </c>
      <c r="U10" s="2" t="b">
        <f t="shared" si="5"/>
        <v>1</v>
      </c>
      <c r="V10" s="3" t="s">
        <v>236</v>
      </c>
      <c r="W10" s="2">
        <v>648.0</v>
      </c>
      <c r="X10" s="2" t="s">
        <v>239</v>
      </c>
      <c r="Y10" s="36">
        <v>1.629616722051E12</v>
      </c>
      <c r="Z10" s="2" t="b">
        <f t="shared" si="6"/>
        <v>1</v>
      </c>
      <c r="AA10" s="3" t="s">
        <v>236</v>
      </c>
      <c r="AB10" s="2">
        <v>605.0</v>
      </c>
      <c r="AC10" s="2" t="s">
        <v>240</v>
      </c>
      <c r="AD10" s="36">
        <v>1.62961737914E12</v>
      </c>
      <c r="AE10" s="2" t="b">
        <f t="shared" si="7"/>
        <v>1</v>
      </c>
      <c r="AF10" s="3" t="s">
        <v>236</v>
      </c>
      <c r="AG10" s="2">
        <v>340.0</v>
      </c>
      <c r="AH10" s="2" t="s">
        <v>235</v>
      </c>
      <c r="AI10" s="36">
        <v>1.629622350478E12</v>
      </c>
      <c r="AJ10" s="2" t="b">
        <f t="shared" si="8"/>
        <v>1</v>
      </c>
      <c r="AK10" s="3" t="s">
        <v>236</v>
      </c>
      <c r="AL10" s="2">
        <v>346.0</v>
      </c>
      <c r="AM10" s="2" t="s">
        <v>231</v>
      </c>
      <c r="AN10" s="36">
        <v>1.629623099559E12</v>
      </c>
      <c r="AO10" s="2" t="b">
        <f t="shared" si="9"/>
        <v>1</v>
      </c>
      <c r="AP10" s="3" t="s">
        <v>236</v>
      </c>
      <c r="AQ10" s="2">
        <v>640.0</v>
      </c>
      <c r="AR10" s="2" t="s">
        <v>241</v>
      </c>
      <c r="AS10" s="36">
        <v>1.629623566168E12</v>
      </c>
    </row>
    <row r="11">
      <c r="A11" s="2" t="b">
        <f t="shared" si="1"/>
        <v>1</v>
      </c>
      <c r="B11" s="3" t="s">
        <v>242</v>
      </c>
      <c r="C11" s="2">
        <v>164.0</v>
      </c>
      <c r="D11" s="2" t="s">
        <v>243</v>
      </c>
      <c r="E11" s="36">
        <v>1.629608755024E12</v>
      </c>
      <c r="F11" s="2" t="b">
        <f t="shared" si="2"/>
        <v>1</v>
      </c>
      <c r="G11" s="3" t="s">
        <v>242</v>
      </c>
      <c r="H11" s="2">
        <v>129.0</v>
      </c>
      <c r="I11" s="2" t="s">
        <v>234</v>
      </c>
      <c r="J11" s="36">
        <v>1.629609341729E12</v>
      </c>
      <c r="K11" s="2" t="b">
        <f t="shared" si="3"/>
        <v>1</v>
      </c>
      <c r="L11" s="37" t="s">
        <v>226</v>
      </c>
      <c r="M11" s="2">
        <v>200.0</v>
      </c>
      <c r="N11" s="2" t="s">
        <v>237</v>
      </c>
      <c r="O11" s="36">
        <v>1.629609725252E12</v>
      </c>
      <c r="P11" s="2" t="b">
        <f t="shared" si="4"/>
        <v>1</v>
      </c>
      <c r="Q11" s="3" t="s">
        <v>242</v>
      </c>
      <c r="R11" s="2">
        <v>196.0</v>
      </c>
      <c r="S11" s="2" t="s">
        <v>238</v>
      </c>
      <c r="T11" s="36">
        <v>1.629616208273E12</v>
      </c>
      <c r="U11" s="2" t="b">
        <f t="shared" si="5"/>
        <v>1</v>
      </c>
      <c r="V11" s="3" t="s">
        <v>242</v>
      </c>
      <c r="W11" s="2">
        <v>134.0</v>
      </c>
      <c r="X11" s="2" t="s">
        <v>239</v>
      </c>
      <c r="Y11" s="36">
        <v>1.629616722187E12</v>
      </c>
      <c r="Z11" s="2" t="b">
        <f t="shared" si="6"/>
        <v>1</v>
      </c>
      <c r="AA11" s="3" t="s">
        <v>242</v>
      </c>
      <c r="AB11" s="2">
        <v>151.0</v>
      </c>
      <c r="AC11" s="2" t="s">
        <v>240</v>
      </c>
      <c r="AD11" s="36">
        <v>1.629617379291E12</v>
      </c>
      <c r="AE11" s="2" t="b">
        <f t="shared" si="7"/>
        <v>1</v>
      </c>
      <c r="AF11" s="3" t="s">
        <v>242</v>
      </c>
      <c r="AG11" s="2">
        <v>179.0</v>
      </c>
      <c r="AH11" s="2" t="s">
        <v>235</v>
      </c>
      <c r="AI11" s="36">
        <v>1.629622350655E12</v>
      </c>
      <c r="AJ11" s="2" t="b">
        <f t="shared" si="8"/>
        <v>1</v>
      </c>
      <c r="AK11" s="3" t="s">
        <v>242</v>
      </c>
      <c r="AL11" s="2">
        <v>189.0</v>
      </c>
      <c r="AM11" s="2" t="s">
        <v>231</v>
      </c>
      <c r="AN11" s="36">
        <v>1.629623099748E12</v>
      </c>
      <c r="AO11" s="2" t="b">
        <f t="shared" si="9"/>
        <v>1</v>
      </c>
      <c r="AP11" s="3" t="s">
        <v>242</v>
      </c>
      <c r="AQ11" s="2">
        <v>184.0</v>
      </c>
      <c r="AR11" s="2" t="s">
        <v>241</v>
      </c>
      <c r="AS11" s="36">
        <v>1.629623566362E12</v>
      </c>
    </row>
    <row r="12">
      <c r="A12" s="2" t="b">
        <f t="shared" si="1"/>
        <v>1</v>
      </c>
      <c r="B12" s="3" t="s">
        <v>232</v>
      </c>
      <c r="C12" s="2">
        <v>210.0</v>
      </c>
      <c r="D12" s="2" t="s">
        <v>243</v>
      </c>
      <c r="E12" s="36">
        <v>1.629608755234E12</v>
      </c>
      <c r="F12" s="2" t="b">
        <f t="shared" si="2"/>
        <v>1</v>
      </c>
      <c r="G12" s="3" t="s">
        <v>232</v>
      </c>
      <c r="H12" s="2">
        <v>243.0</v>
      </c>
      <c r="I12" s="2" t="s">
        <v>234</v>
      </c>
      <c r="J12" s="36">
        <v>1.629609341971E12</v>
      </c>
      <c r="K12" s="2" t="b">
        <f t="shared" si="3"/>
        <v>1</v>
      </c>
      <c r="L12" s="38" t="s">
        <v>224</v>
      </c>
      <c r="M12" s="2">
        <v>207.0</v>
      </c>
      <c r="N12" s="2" t="s">
        <v>237</v>
      </c>
      <c r="O12" s="36">
        <v>1.629609725464E12</v>
      </c>
      <c r="P12" s="2" t="b">
        <f t="shared" si="4"/>
        <v>1</v>
      </c>
      <c r="Q12" s="3" t="s">
        <v>232</v>
      </c>
      <c r="R12" s="2">
        <v>670.0</v>
      </c>
      <c r="S12" s="2" t="s">
        <v>238</v>
      </c>
      <c r="T12" s="36">
        <v>1.629616208945E12</v>
      </c>
      <c r="U12" s="2" t="b">
        <f t="shared" si="5"/>
        <v>0</v>
      </c>
      <c r="V12" s="3" t="s">
        <v>244</v>
      </c>
      <c r="W12" s="2">
        <v>1284.0</v>
      </c>
      <c r="X12" s="2" t="s">
        <v>245</v>
      </c>
      <c r="Y12" s="36">
        <v>1.629616723463E12</v>
      </c>
      <c r="Z12" s="2" t="b">
        <f t="shared" si="6"/>
        <v>1</v>
      </c>
      <c r="AA12" s="3" t="s">
        <v>232</v>
      </c>
      <c r="AB12" s="2">
        <v>1311.0</v>
      </c>
      <c r="AC12" s="2" t="s">
        <v>246</v>
      </c>
      <c r="AD12" s="36">
        <v>1.629617380591E12</v>
      </c>
      <c r="AE12" s="2" t="b">
        <f t="shared" si="7"/>
        <v>1</v>
      </c>
      <c r="AF12" s="3" t="s">
        <v>232</v>
      </c>
      <c r="AG12" s="2">
        <v>205.0</v>
      </c>
      <c r="AH12" s="2" t="s">
        <v>235</v>
      </c>
      <c r="AI12" s="36">
        <v>1.629622350872E12</v>
      </c>
      <c r="AJ12" s="2" t="b">
        <f t="shared" si="8"/>
        <v>1</v>
      </c>
      <c r="AK12" s="3" t="s">
        <v>232</v>
      </c>
      <c r="AL12" s="2">
        <v>323.0</v>
      </c>
      <c r="AM12" s="2" t="s">
        <v>247</v>
      </c>
      <c r="AN12" s="36">
        <v>1.62962310008E12</v>
      </c>
      <c r="AO12" s="2" t="b">
        <f t="shared" si="9"/>
        <v>1</v>
      </c>
      <c r="AP12" s="3" t="s">
        <v>232</v>
      </c>
      <c r="AQ12" s="2">
        <v>196.0</v>
      </c>
      <c r="AR12" s="2" t="s">
        <v>241</v>
      </c>
      <c r="AS12" s="36">
        <v>1.629623566548E12</v>
      </c>
    </row>
    <row r="13">
      <c r="A13" s="2" t="b">
        <f t="shared" si="1"/>
        <v>1</v>
      </c>
      <c r="B13" s="3" t="s">
        <v>230</v>
      </c>
      <c r="C13" s="2">
        <v>117.0</v>
      </c>
      <c r="D13" s="2" t="s">
        <v>243</v>
      </c>
      <c r="E13" s="36">
        <v>1.629608755362E12</v>
      </c>
      <c r="F13" s="2" t="b">
        <f t="shared" si="2"/>
        <v>1</v>
      </c>
      <c r="G13" s="3" t="s">
        <v>230</v>
      </c>
      <c r="H13" s="2">
        <v>125.0</v>
      </c>
      <c r="I13" s="2" t="s">
        <v>248</v>
      </c>
      <c r="J13" s="36">
        <v>1.629609342098E12</v>
      </c>
      <c r="K13" s="2" t="b">
        <f t="shared" si="3"/>
        <v>1</v>
      </c>
      <c r="L13" s="37" t="s">
        <v>221</v>
      </c>
      <c r="M13" s="2">
        <v>129.0</v>
      </c>
      <c r="N13" s="2" t="s">
        <v>237</v>
      </c>
      <c r="O13" s="36">
        <v>1.629609725585E12</v>
      </c>
      <c r="P13" s="2" t="b">
        <f t="shared" si="4"/>
        <v>1</v>
      </c>
      <c r="Q13" s="3" t="s">
        <v>230</v>
      </c>
      <c r="R13" s="2">
        <v>117.0</v>
      </c>
      <c r="S13" s="2" t="s">
        <v>249</v>
      </c>
      <c r="T13" s="36">
        <v>1.629616209061E12</v>
      </c>
      <c r="U13" s="2" t="b">
        <f t="shared" si="5"/>
        <v>1</v>
      </c>
      <c r="V13" s="3" t="s">
        <v>250</v>
      </c>
      <c r="W13" s="2">
        <v>1448.0</v>
      </c>
      <c r="X13" s="2" t="s">
        <v>251</v>
      </c>
      <c r="Y13" s="36">
        <v>1.62961672491E12</v>
      </c>
      <c r="Z13" s="2" t="b">
        <f t="shared" si="6"/>
        <v>1</v>
      </c>
      <c r="AA13" s="3" t="s">
        <v>230</v>
      </c>
      <c r="AB13" s="2">
        <v>342.0</v>
      </c>
      <c r="AC13" s="2" t="s">
        <v>246</v>
      </c>
      <c r="AD13" s="36">
        <v>1.629617380933E12</v>
      </c>
      <c r="AE13" s="2" t="b">
        <f t="shared" si="7"/>
        <v>1</v>
      </c>
      <c r="AF13" s="3" t="s">
        <v>230</v>
      </c>
      <c r="AG13" s="2">
        <v>150.0</v>
      </c>
      <c r="AH13" s="2" t="s">
        <v>252</v>
      </c>
      <c r="AI13" s="36">
        <v>1.629622351019E12</v>
      </c>
      <c r="AJ13" s="2" t="b">
        <f t="shared" si="8"/>
        <v>1</v>
      </c>
      <c r="AK13" s="3" t="s">
        <v>230</v>
      </c>
      <c r="AL13" s="2">
        <v>95.0</v>
      </c>
      <c r="AM13" s="2" t="s">
        <v>247</v>
      </c>
      <c r="AN13" s="36">
        <v>1.629623100167E12</v>
      </c>
      <c r="AO13" s="2" t="b">
        <f t="shared" si="9"/>
        <v>1</v>
      </c>
      <c r="AP13" s="3" t="s">
        <v>230</v>
      </c>
      <c r="AQ13" s="2">
        <v>102.0</v>
      </c>
      <c r="AR13" s="2" t="s">
        <v>241</v>
      </c>
      <c r="AS13" s="36">
        <v>1.629623566649E12</v>
      </c>
    </row>
    <row r="14">
      <c r="A14" s="2" t="b">
        <f t="shared" si="1"/>
        <v>1</v>
      </c>
      <c r="B14" s="3" t="s">
        <v>221</v>
      </c>
      <c r="C14" s="2">
        <v>167.0</v>
      </c>
      <c r="D14" s="2" t="s">
        <v>243</v>
      </c>
      <c r="E14" s="36">
        <v>1.629608755517E12</v>
      </c>
      <c r="F14" s="2" t="b">
        <f t="shared" si="2"/>
        <v>1</v>
      </c>
      <c r="G14" s="3" t="s">
        <v>221</v>
      </c>
      <c r="H14" s="2">
        <v>163.0</v>
      </c>
      <c r="I14" s="2" t="s">
        <v>248</v>
      </c>
      <c r="J14" s="36">
        <v>1.629609342258E12</v>
      </c>
      <c r="K14" s="2" t="b">
        <f t="shared" si="3"/>
        <v>1</v>
      </c>
      <c r="L14" s="37" t="s">
        <v>218</v>
      </c>
      <c r="M14" s="2">
        <v>142.0</v>
      </c>
      <c r="N14" s="2" t="s">
        <v>237</v>
      </c>
      <c r="O14" s="36">
        <v>1.629609725726E12</v>
      </c>
      <c r="P14" s="2" t="b">
        <f t="shared" si="4"/>
        <v>1</v>
      </c>
      <c r="Q14" s="3" t="s">
        <v>221</v>
      </c>
      <c r="R14" s="2">
        <v>142.0</v>
      </c>
      <c r="S14" s="2" t="s">
        <v>249</v>
      </c>
      <c r="T14" s="36">
        <v>1.629616209204E12</v>
      </c>
      <c r="U14" s="2" t="b">
        <f t="shared" si="5"/>
        <v>1</v>
      </c>
      <c r="V14" s="3" t="s">
        <v>218</v>
      </c>
      <c r="W14" s="2">
        <v>651.0</v>
      </c>
      <c r="X14" s="2" t="s">
        <v>253</v>
      </c>
      <c r="Y14" s="36">
        <v>1.629616725556E12</v>
      </c>
      <c r="Z14" s="2" t="b">
        <f t="shared" si="6"/>
        <v>1</v>
      </c>
      <c r="AA14" s="3" t="s">
        <v>221</v>
      </c>
      <c r="AB14" s="2">
        <v>151.0</v>
      </c>
      <c r="AC14" s="2" t="s">
        <v>254</v>
      </c>
      <c r="AD14" s="36">
        <v>1.629617381086E12</v>
      </c>
      <c r="AE14" s="2" t="b">
        <f t="shared" si="7"/>
        <v>1</v>
      </c>
      <c r="AF14" s="3" t="s">
        <v>221</v>
      </c>
      <c r="AG14" s="2">
        <v>390.0</v>
      </c>
      <c r="AH14" s="2" t="s">
        <v>252</v>
      </c>
      <c r="AI14" s="36">
        <v>1.629622351398E12</v>
      </c>
      <c r="AJ14" s="2" t="b">
        <f t="shared" si="8"/>
        <v>1</v>
      </c>
      <c r="AK14" s="3" t="s">
        <v>221</v>
      </c>
      <c r="AL14" s="2">
        <v>127.0</v>
      </c>
      <c r="AM14" s="2" t="s">
        <v>247</v>
      </c>
      <c r="AN14" s="36">
        <v>1.629623100291E12</v>
      </c>
      <c r="AO14" s="2" t="b">
        <f t="shared" si="9"/>
        <v>1</v>
      </c>
      <c r="AP14" s="3" t="s">
        <v>221</v>
      </c>
      <c r="AQ14" s="2">
        <v>158.0</v>
      </c>
      <c r="AR14" s="2" t="s">
        <v>241</v>
      </c>
      <c r="AS14" s="36">
        <v>1.629623566813E12</v>
      </c>
    </row>
    <row r="15">
      <c r="A15" s="2" t="b">
        <f t="shared" si="1"/>
        <v>1</v>
      </c>
      <c r="B15" s="3" t="s">
        <v>255</v>
      </c>
      <c r="C15" s="2">
        <v>92.0</v>
      </c>
      <c r="D15" s="2" t="s">
        <v>243</v>
      </c>
      <c r="E15" s="36">
        <v>1.629608755614E12</v>
      </c>
      <c r="F15" s="2" t="b">
        <f t="shared" si="2"/>
        <v>1</v>
      </c>
      <c r="G15" s="3" t="s">
        <v>255</v>
      </c>
      <c r="H15" s="2">
        <v>105.0</v>
      </c>
      <c r="I15" s="2" t="s">
        <v>248</v>
      </c>
      <c r="J15" s="36">
        <v>1.629609342364E12</v>
      </c>
      <c r="K15" s="2" t="b">
        <f t="shared" si="3"/>
        <v>1</v>
      </c>
      <c r="L15" s="3" t="s">
        <v>219</v>
      </c>
      <c r="M15" s="2">
        <v>682.0</v>
      </c>
      <c r="N15" s="2" t="s">
        <v>256</v>
      </c>
      <c r="O15" s="36">
        <v>1.629609726412E12</v>
      </c>
      <c r="P15" s="2" t="b">
        <f t="shared" si="4"/>
        <v>1</v>
      </c>
      <c r="Q15" s="3" t="s">
        <v>255</v>
      </c>
      <c r="R15" s="2">
        <v>75.0</v>
      </c>
      <c r="S15" s="2" t="s">
        <v>249</v>
      </c>
      <c r="T15" s="36">
        <v>1.629616209278E12</v>
      </c>
      <c r="U15" s="2" t="b">
        <f t="shared" si="5"/>
        <v>1</v>
      </c>
      <c r="V15" s="3" t="s">
        <v>218</v>
      </c>
      <c r="W15" s="2">
        <v>102.0</v>
      </c>
      <c r="X15" s="2" t="s">
        <v>253</v>
      </c>
      <c r="Y15" s="36">
        <v>1.629616725656E12</v>
      </c>
      <c r="Z15" s="2" t="b">
        <f t="shared" si="6"/>
        <v>1</v>
      </c>
      <c r="AA15" s="3" t="s">
        <v>257</v>
      </c>
      <c r="AB15" s="2">
        <v>135.0</v>
      </c>
      <c r="AC15" s="2" t="s">
        <v>254</v>
      </c>
      <c r="AD15" s="36">
        <v>1.629617381222E12</v>
      </c>
      <c r="AE15" s="2" t="b">
        <f t="shared" si="7"/>
        <v>1</v>
      </c>
      <c r="AF15" s="3" t="s">
        <v>255</v>
      </c>
      <c r="AG15" s="2">
        <v>51.0</v>
      </c>
      <c r="AH15" s="2" t="s">
        <v>252</v>
      </c>
      <c r="AI15" s="36">
        <v>1.629622351448E12</v>
      </c>
      <c r="AJ15" s="2" t="b">
        <f t="shared" si="8"/>
        <v>1</v>
      </c>
      <c r="AK15" s="3" t="s">
        <v>255</v>
      </c>
      <c r="AL15" s="2">
        <v>109.0</v>
      </c>
      <c r="AM15" s="2" t="s">
        <v>247</v>
      </c>
      <c r="AN15" s="36">
        <v>1.629623100421E12</v>
      </c>
      <c r="AO15" s="2" t="b">
        <f t="shared" si="9"/>
        <v>1</v>
      </c>
      <c r="AP15" s="3" t="s">
        <v>258</v>
      </c>
      <c r="AQ15" s="2">
        <v>92.0</v>
      </c>
      <c r="AR15" s="2" t="s">
        <v>241</v>
      </c>
      <c r="AS15" s="36">
        <v>1.629623566897E12</v>
      </c>
    </row>
    <row r="16">
      <c r="A16" s="2" t="b">
        <f t="shared" si="1"/>
        <v>1</v>
      </c>
      <c r="B16" s="3" t="s">
        <v>242</v>
      </c>
      <c r="C16" s="2">
        <v>231.0</v>
      </c>
      <c r="D16" s="2" t="s">
        <v>243</v>
      </c>
      <c r="E16" s="36">
        <v>1.629608755843E12</v>
      </c>
      <c r="F16" s="2" t="b">
        <f t="shared" si="2"/>
        <v>1</v>
      </c>
      <c r="G16" s="3" t="s">
        <v>242</v>
      </c>
      <c r="H16" s="2">
        <v>214.0</v>
      </c>
      <c r="I16" s="2" t="s">
        <v>248</v>
      </c>
      <c r="J16" s="36">
        <v>1.629609342577E12</v>
      </c>
      <c r="K16" s="2" t="b">
        <f t="shared" si="3"/>
        <v>1</v>
      </c>
      <c r="L16" s="3" t="s">
        <v>224</v>
      </c>
      <c r="M16" s="2">
        <v>112.0</v>
      </c>
      <c r="N16" s="2" t="s">
        <v>256</v>
      </c>
      <c r="O16" s="36">
        <v>1.629609726524E12</v>
      </c>
      <c r="P16" s="2" t="b">
        <f t="shared" si="4"/>
        <v>1</v>
      </c>
      <c r="Q16" s="3" t="s">
        <v>242</v>
      </c>
      <c r="R16" s="2">
        <v>197.0</v>
      </c>
      <c r="S16" s="2" t="s">
        <v>249</v>
      </c>
      <c r="T16" s="36">
        <v>1.629616209472E12</v>
      </c>
      <c r="U16" s="2" t="b">
        <f t="shared" si="5"/>
        <v>1</v>
      </c>
      <c r="V16" s="3" t="s">
        <v>242</v>
      </c>
      <c r="W16" s="2">
        <v>228.0</v>
      </c>
      <c r="X16" s="2" t="s">
        <v>253</v>
      </c>
      <c r="Y16" s="36">
        <v>1.629616725888E12</v>
      </c>
      <c r="Z16" s="2" t="b">
        <f t="shared" si="6"/>
        <v>1</v>
      </c>
      <c r="AA16" s="3" t="s">
        <v>242</v>
      </c>
      <c r="AB16" s="2">
        <v>230.0</v>
      </c>
      <c r="AC16" s="2" t="s">
        <v>254</v>
      </c>
      <c r="AD16" s="36">
        <v>1.629617381449E12</v>
      </c>
      <c r="AE16" s="2" t="b">
        <f t="shared" si="7"/>
        <v>1</v>
      </c>
      <c r="AF16" s="3" t="s">
        <v>242</v>
      </c>
      <c r="AG16" s="2">
        <v>1083.0</v>
      </c>
      <c r="AH16" s="2" t="s">
        <v>259</v>
      </c>
      <c r="AI16" s="36">
        <v>1.629622352534E12</v>
      </c>
      <c r="AJ16" s="2" t="b">
        <f t="shared" si="8"/>
        <v>1</v>
      </c>
      <c r="AK16" s="3" t="s">
        <v>242</v>
      </c>
      <c r="AL16" s="2">
        <v>205.0</v>
      </c>
      <c r="AM16" s="2" t="s">
        <v>247</v>
      </c>
      <c r="AN16" s="36">
        <v>1.629623100604E12</v>
      </c>
      <c r="AO16" s="2" t="b">
        <f t="shared" si="9"/>
        <v>1</v>
      </c>
      <c r="AP16" s="3" t="s">
        <v>242</v>
      </c>
      <c r="AQ16" s="2">
        <v>305.0</v>
      </c>
      <c r="AR16" s="2" t="s">
        <v>260</v>
      </c>
      <c r="AS16" s="36">
        <v>1.629623567218E12</v>
      </c>
    </row>
    <row r="17">
      <c r="A17" s="2" t="b">
        <f t="shared" si="1"/>
        <v>0</v>
      </c>
      <c r="B17" s="3" t="s">
        <v>244</v>
      </c>
      <c r="C17" s="2">
        <v>472.0</v>
      </c>
      <c r="D17" s="2" t="s">
        <v>261</v>
      </c>
      <c r="E17" s="36">
        <v>1.62960875633E12</v>
      </c>
      <c r="F17" s="2" t="b">
        <f t="shared" si="2"/>
        <v>0</v>
      </c>
      <c r="G17" s="3" t="s">
        <v>244</v>
      </c>
      <c r="H17" s="2">
        <v>404.0</v>
      </c>
      <c r="I17" s="2" t="s">
        <v>248</v>
      </c>
      <c r="J17" s="36">
        <v>1.629609342986E12</v>
      </c>
      <c r="K17" s="2" t="b">
        <f t="shared" si="3"/>
        <v>1</v>
      </c>
      <c r="L17" s="3" t="s">
        <v>226</v>
      </c>
      <c r="M17" s="2">
        <v>326.0</v>
      </c>
      <c r="N17" s="2" t="s">
        <v>256</v>
      </c>
      <c r="O17" s="36">
        <v>1.629609726855E12</v>
      </c>
      <c r="P17" s="2" t="b">
        <f t="shared" si="4"/>
        <v>0</v>
      </c>
      <c r="Q17" s="3" t="s">
        <v>244</v>
      </c>
      <c r="R17" s="2">
        <v>297.0</v>
      </c>
      <c r="S17" s="2" t="s">
        <v>249</v>
      </c>
      <c r="T17" s="36">
        <v>1.629616209777E12</v>
      </c>
      <c r="U17" s="2" t="b">
        <f t="shared" si="5"/>
        <v>1</v>
      </c>
      <c r="V17" s="3" t="s">
        <v>257</v>
      </c>
      <c r="W17" s="2">
        <v>2025.0</v>
      </c>
      <c r="X17" s="2" t="s">
        <v>262</v>
      </c>
      <c r="Y17" s="36">
        <v>1.629616727913E12</v>
      </c>
      <c r="Z17" s="2" t="b">
        <f t="shared" si="6"/>
        <v>0</v>
      </c>
      <c r="AA17" s="3" t="s">
        <v>244</v>
      </c>
      <c r="AB17" s="2">
        <v>429.0</v>
      </c>
      <c r="AC17" s="2" t="s">
        <v>254</v>
      </c>
      <c r="AD17" s="36">
        <v>1.629617381884E12</v>
      </c>
      <c r="AE17" s="2" t="b">
        <f t="shared" si="7"/>
        <v>0</v>
      </c>
      <c r="AF17" s="3" t="s">
        <v>244</v>
      </c>
      <c r="AG17" s="2">
        <v>1551.0</v>
      </c>
      <c r="AH17" s="2" t="s">
        <v>263</v>
      </c>
      <c r="AI17" s="36">
        <v>1.629622354087E12</v>
      </c>
      <c r="AJ17" s="2" t="b">
        <f t="shared" si="8"/>
        <v>0</v>
      </c>
      <c r="AK17" s="3" t="s">
        <v>244</v>
      </c>
      <c r="AL17" s="2">
        <v>472.0</v>
      </c>
      <c r="AM17" s="2" t="s">
        <v>264</v>
      </c>
      <c r="AN17" s="36">
        <v>1.629623101086E12</v>
      </c>
      <c r="AO17" s="2" t="b">
        <f t="shared" si="9"/>
        <v>1</v>
      </c>
      <c r="AP17" s="3" t="s">
        <v>258</v>
      </c>
      <c r="AQ17" s="2">
        <v>292.0</v>
      </c>
      <c r="AR17" s="2" t="s">
        <v>260</v>
      </c>
      <c r="AS17" s="36">
        <v>1.629623567499E12</v>
      </c>
    </row>
    <row r="18">
      <c r="A18" s="2" t="b">
        <f t="shared" si="1"/>
        <v>1</v>
      </c>
      <c r="B18" s="3" t="s">
        <v>250</v>
      </c>
      <c r="C18" s="2">
        <v>1025.0</v>
      </c>
      <c r="D18" s="2" t="s">
        <v>265</v>
      </c>
      <c r="E18" s="36">
        <v>1.62960875735E12</v>
      </c>
      <c r="F18" s="2" t="b">
        <f t="shared" si="2"/>
        <v>1</v>
      </c>
      <c r="G18" s="3" t="s">
        <v>250</v>
      </c>
      <c r="H18" s="2">
        <v>795.0</v>
      </c>
      <c r="I18" s="2" t="s">
        <v>266</v>
      </c>
      <c r="J18" s="36">
        <v>1.629609343786E12</v>
      </c>
      <c r="K18" s="2" t="b">
        <f t="shared" si="3"/>
        <v>1</v>
      </c>
      <c r="L18" s="3" t="s">
        <v>230</v>
      </c>
      <c r="M18" s="2">
        <v>170.0</v>
      </c>
      <c r="N18" s="2" t="s">
        <v>267</v>
      </c>
      <c r="O18" s="36">
        <v>1.629609727017E12</v>
      </c>
      <c r="P18" s="2" t="b">
        <f t="shared" si="4"/>
        <v>1</v>
      </c>
      <c r="Q18" s="3" t="s">
        <v>250</v>
      </c>
      <c r="R18" s="2">
        <v>922.0</v>
      </c>
      <c r="S18" s="2" t="s">
        <v>268</v>
      </c>
      <c r="T18" s="36">
        <v>1.629616210695E12</v>
      </c>
      <c r="U18" s="2" t="b">
        <f t="shared" si="5"/>
        <v>1</v>
      </c>
      <c r="V18" s="3" t="s">
        <v>242</v>
      </c>
      <c r="W18" s="2">
        <v>568.0</v>
      </c>
      <c r="X18" s="2" t="s">
        <v>269</v>
      </c>
      <c r="Y18" s="36">
        <v>1.629616728499E12</v>
      </c>
      <c r="Z18" s="2" t="b">
        <f t="shared" si="6"/>
        <v>1</v>
      </c>
      <c r="AA18" s="3" t="s">
        <v>250</v>
      </c>
      <c r="AB18" s="2">
        <v>1240.0</v>
      </c>
      <c r="AC18" s="2" t="s">
        <v>270</v>
      </c>
      <c r="AD18" s="36">
        <v>1.629617383118E12</v>
      </c>
      <c r="AE18" s="2" t="b">
        <f t="shared" si="7"/>
        <v>1</v>
      </c>
      <c r="AF18" s="3" t="s">
        <v>250</v>
      </c>
      <c r="AG18" s="2">
        <v>1072.0</v>
      </c>
      <c r="AH18" s="2" t="s">
        <v>271</v>
      </c>
      <c r="AI18" s="36">
        <v>1.629622355162E12</v>
      </c>
      <c r="AJ18" s="2" t="b">
        <f t="shared" si="8"/>
        <v>1</v>
      </c>
      <c r="AK18" s="3" t="s">
        <v>250</v>
      </c>
      <c r="AL18" s="2">
        <v>954.0</v>
      </c>
      <c r="AM18" s="2" t="s">
        <v>272</v>
      </c>
      <c r="AN18" s="36">
        <v>1.629623102035E12</v>
      </c>
      <c r="AO18" s="2" t="b">
        <f t="shared" si="9"/>
        <v>1</v>
      </c>
      <c r="AP18" s="3" t="s">
        <v>221</v>
      </c>
      <c r="AQ18" s="2">
        <v>124.0</v>
      </c>
      <c r="AR18" s="2" t="s">
        <v>260</v>
      </c>
      <c r="AS18" s="36">
        <v>1.629623567621E12</v>
      </c>
    </row>
    <row r="19">
      <c r="A19" s="2" t="b">
        <f t="shared" si="1"/>
        <v>1</v>
      </c>
      <c r="B19" s="3" t="s">
        <v>218</v>
      </c>
      <c r="C19" s="2">
        <v>540.0</v>
      </c>
      <c r="D19" s="2" t="s">
        <v>265</v>
      </c>
      <c r="E19" s="36">
        <v>1.629608757881E12</v>
      </c>
      <c r="F19" s="2" t="b">
        <f t="shared" si="2"/>
        <v>1</v>
      </c>
      <c r="G19" s="3" t="s">
        <v>218</v>
      </c>
      <c r="H19" s="2">
        <v>502.0</v>
      </c>
      <c r="I19" s="2" t="s">
        <v>273</v>
      </c>
      <c r="J19" s="36">
        <v>1.62960934428E12</v>
      </c>
      <c r="K19" s="2" t="b">
        <f t="shared" si="3"/>
        <v>1</v>
      </c>
      <c r="L19" s="3" t="s">
        <v>232</v>
      </c>
      <c r="M19" s="2">
        <v>374.0</v>
      </c>
      <c r="N19" s="2" t="s">
        <v>267</v>
      </c>
      <c r="O19" s="36">
        <v>1.629609727406E12</v>
      </c>
      <c r="P19" s="2" t="b">
        <f t="shared" si="4"/>
        <v>1</v>
      </c>
      <c r="Q19" s="3" t="s">
        <v>218</v>
      </c>
      <c r="R19" s="2">
        <v>392.0</v>
      </c>
      <c r="S19" s="2" t="s">
        <v>274</v>
      </c>
      <c r="T19" s="36">
        <v>1.629616211088E12</v>
      </c>
      <c r="U19" s="2" t="b">
        <f t="shared" si="5"/>
        <v>1</v>
      </c>
      <c r="V19" s="3" t="s">
        <v>218</v>
      </c>
      <c r="W19" s="2">
        <v>183.0</v>
      </c>
      <c r="X19" s="2" t="s">
        <v>269</v>
      </c>
      <c r="Y19" s="36">
        <v>1.629616728664E12</v>
      </c>
      <c r="Z19" s="2" t="b">
        <f t="shared" si="6"/>
        <v>1</v>
      </c>
      <c r="AA19" s="3" t="s">
        <v>218</v>
      </c>
      <c r="AB19" s="2">
        <v>401.0</v>
      </c>
      <c r="AC19" s="2" t="s">
        <v>270</v>
      </c>
      <c r="AD19" s="36">
        <v>1.629617383518E12</v>
      </c>
      <c r="AE19" s="2" t="b">
        <f t="shared" si="7"/>
        <v>1</v>
      </c>
      <c r="AF19" s="3" t="s">
        <v>218</v>
      </c>
      <c r="AG19" s="2">
        <v>503.0</v>
      </c>
      <c r="AH19" s="2" t="s">
        <v>271</v>
      </c>
      <c r="AI19" s="36">
        <v>1.62962235566E12</v>
      </c>
      <c r="AJ19" s="2" t="b">
        <f t="shared" si="8"/>
        <v>1</v>
      </c>
      <c r="AK19" s="3" t="s">
        <v>218</v>
      </c>
      <c r="AL19" s="2">
        <v>413.0</v>
      </c>
      <c r="AM19" s="2" t="s">
        <v>272</v>
      </c>
      <c r="AN19" s="36">
        <v>1.629623102445E12</v>
      </c>
      <c r="AO19" s="2" t="b">
        <f t="shared" si="9"/>
        <v>1</v>
      </c>
      <c r="AP19" s="3" t="s">
        <v>255</v>
      </c>
      <c r="AQ19" s="2">
        <v>247.0</v>
      </c>
      <c r="AR19" s="2" t="s">
        <v>260</v>
      </c>
      <c r="AS19" s="36">
        <v>1.62962356787E12</v>
      </c>
    </row>
    <row r="20">
      <c r="A20" s="2" t="b">
        <f t="shared" si="1"/>
        <v>1</v>
      </c>
      <c r="B20" s="3" t="s">
        <v>218</v>
      </c>
      <c r="C20" s="2">
        <v>117.0</v>
      </c>
      <c r="D20" s="2" t="s">
        <v>265</v>
      </c>
      <c r="E20" s="36">
        <v>1.629608757996E12</v>
      </c>
      <c r="F20" s="2" t="b">
        <f t="shared" si="2"/>
        <v>1</v>
      </c>
      <c r="G20" s="3" t="s">
        <v>218</v>
      </c>
      <c r="H20" s="2">
        <v>126.0</v>
      </c>
      <c r="I20" s="2" t="s">
        <v>273</v>
      </c>
      <c r="J20" s="36">
        <v>1.629609344409E12</v>
      </c>
      <c r="K20" s="2" t="b">
        <f t="shared" si="3"/>
        <v>1</v>
      </c>
      <c r="L20" s="3" t="s">
        <v>236</v>
      </c>
      <c r="M20" s="2">
        <v>456.0</v>
      </c>
      <c r="N20" s="2" t="s">
        <v>267</v>
      </c>
      <c r="O20" s="36">
        <v>1.629609727848E12</v>
      </c>
      <c r="P20" s="2" t="b">
        <f t="shared" si="4"/>
        <v>1</v>
      </c>
      <c r="Q20" s="3" t="s">
        <v>218</v>
      </c>
      <c r="R20" s="2">
        <v>118.0</v>
      </c>
      <c r="S20" s="2" t="s">
        <v>274</v>
      </c>
      <c r="T20" s="36">
        <v>1.629616211206E12</v>
      </c>
      <c r="U20" s="2" t="b">
        <f t="shared" si="5"/>
        <v>1</v>
      </c>
      <c r="V20" s="3" t="s">
        <v>218</v>
      </c>
      <c r="W20" s="2">
        <v>117.0</v>
      </c>
      <c r="X20" s="2" t="s">
        <v>269</v>
      </c>
      <c r="Y20" s="36">
        <v>1.629616728781E12</v>
      </c>
      <c r="Z20" s="2" t="b">
        <f t="shared" si="6"/>
        <v>1</v>
      </c>
      <c r="AA20" s="3" t="s">
        <v>218</v>
      </c>
      <c r="AB20" s="2">
        <v>134.0</v>
      </c>
      <c r="AC20" s="2" t="s">
        <v>270</v>
      </c>
      <c r="AD20" s="36">
        <v>1.629617383655E12</v>
      </c>
      <c r="AE20" s="2" t="b">
        <f t="shared" si="7"/>
        <v>1</v>
      </c>
      <c r="AF20" s="3" t="s">
        <v>218</v>
      </c>
      <c r="AG20" s="2">
        <v>132.0</v>
      </c>
      <c r="AH20" s="2" t="s">
        <v>271</v>
      </c>
      <c r="AI20" s="36">
        <v>1.629622355793E12</v>
      </c>
      <c r="AJ20" s="2" t="b">
        <f t="shared" si="8"/>
        <v>1</v>
      </c>
      <c r="AK20" s="3" t="s">
        <v>218</v>
      </c>
      <c r="AL20" s="2">
        <v>131.0</v>
      </c>
      <c r="AM20" s="2" t="s">
        <v>272</v>
      </c>
      <c r="AN20" s="36">
        <v>1.62962310258E12</v>
      </c>
      <c r="AO20" s="2" t="b">
        <f t="shared" si="9"/>
        <v>1</v>
      </c>
      <c r="AP20" s="3" t="s">
        <v>242</v>
      </c>
      <c r="AQ20" s="2">
        <v>174.0</v>
      </c>
      <c r="AR20" s="2" t="s">
        <v>275</v>
      </c>
      <c r="AS20" s="36">
        <v>1.629623568041E12</v>
      </c>
    </row>
    <row r="21">
      <c r="A21" s="2" t="b">
        <f t="shared" si="1"/>
        <v>1</v>
      </c>
      <c r="B21" s="3" t="s">
        <v>242</v>
      </c>
      <c r="C21" s="2">
        <v>212.0</v>
      </c>
      <c r="D21" s="2" t="s">
        <v>276</v>
      </c>
      <c r="E21" s="36">
        <v>1.62960875821E12</v>
      </c>
      <c r="F21" s="2" t="b">
        <f t="shared" si="2"/>
        <v>1</v>
      </c>
      <c r="G21" s="3" t="s">
        <v>242</v>
      </c>
      <c r="H21" s="2">
        <v>244.0</v>
      </c>
      <c r="I21" s="2" t="s">
        <v>273</v>
      </c>
      <c r="J21" s="36">
        <v>1.629609344649E12</v>
      </c>
      <c r="K21" s="2" t="b">
        <f t="shared" si="3"/>
        <v>1</v>
      </c>
      <c r="L21" s="3" t="s">
        <v>242</v>
      </c>
      <c r="M21" s="2">
        <v>138.0</v>
      </c>
      <c r="N21" s="2" t="s">
        <v>267</v>
      </c>
      <c r="O21" s="36">
        <v>1.629609727986E12</v>
      </c>
      <c r="P21" s="2" t="b">
        <f t="shared" si="4"/>
        <v>1</v>
      </c>
      <c r="Q21" s="3" t="s">
        <v>242</v>
      </c>
      <c r="R21" s="2">
        <v>271.0</v>
      </c>
      <c r="S21" s="2" t="s">
        <v>274</v>
      </c>
      <c r="T21" s="36">
        <v>1.629616211489E12</v>
      </c>
      <c r="U21" s="2" t="b">
        <f t="shared" si="5"/>
        <v>1</v>
      </c>
      <c r="V21" s="3" t="s">
        <v>250</v>
      </c>
      <c r="W21" s="2">
        <v>150.0</v>
      </c>
      <c r="X21" s="2" t="s">
        <v>269</v>
      </c>
      <c r="Y21" s="36">
        <v>1.62961672893E12</v>
      </c>
      <c r="Z21" s="2" t="b">
        <f t="shared" si="6"/>
        <v>1</v>
      </c>
      <c r="AA21" s="3" t="s">
        <v>242</v>
      </c>
      <c r="AB21" s="2">
        <v>220.0</v>
      </c>
      <c r="AC21" s="2" t="s">
        <v>270</v>
      </c>
      <c r="AD21" s="36">
        <v>1.629617383875E12</v>
      </c>
      <c r="AE21" s="2" t="b">
        <f t="shared" si="7"/>
        <v>1</v>
      </c>
      <c r="AF21" s="3" t="s">
        <v>242</v>
      </c>
      <c r="AG21" s="2">
        <v>212.0</v>
      </c>
      <c r="AH21" s="2" t="s">
        <v>277</v>
      </c>
      <c r="AI21" s="36">
        <v>1.629622356005E12</v>
      </c>
      <c r="AJ21" s="2" t="b">
        <f t="shared" si="8"/>
        <v>1</v>
      </c>
      <c r="AK21" s="3" t="s">
        <v>242</v>
      </c>
      <c r="AL21" s="2">
        <v>226.0</v>
      </c>
      <c r="AM21" s="2" t="s">
        <v>272</v>
      </c>
      <c r="AN21" s="36">
        <v>1.629623102801E12</v>
      </c>
      <c r="AO21" s="2" t="b">
        <f t="shared" si="9"/>
        <v>0</v>
      </c>
      <c r="AP21" s="3" t="s">
        <v>244</v>
      </c>
      <c r="AQ21" s="2">
        <v>659.0</v>
      </c>
      <c r="AR21" s="2" t="s">
        <v>275</v>
      </c>
      <c r="AS21" s="36">
        <v>1.629623568701E12</v>
      </c>
    </row>
    <row r="22">
      <c r="A22" s="2" t="b">
        <f t="shared" si="1"/>
        <v>1</v>
      </c>
      <c r="B22" s="3" t="s">
        <v>257</v>
      </c>
      <c r="C22" s="2">
        <v>181.0</v>
      </c>
      <c r="D22" s="2" t="s">
        <v>276</v>
      </c>
      <c r="E22" s="36">
        <v>1.629608758393E12</v>
      </c>
      <c r="F22" s="2" t="b">
        <f t="shared" si="2"/>
        <v>1</v>
      </c>
      <c r="G22" s="3" t="s">
        <v>257</v>
      </c>
      <c r="H22" s="2">
        <v>174.0</v>
      </c>
      <c r="I22" s="2" t="s">
        <v>273</v>
      </c>
      <c r="J22" s="36">
        <v>1.629609344825E12</v>
      </c>
      <c r="K22" s="2" t="b">
        <f t="shared" si="3"/>
        <v>1</v>
      </c>
      <c r="L22" s="3" t="s">
        <v>232</v>
      </c>
      <c r="M22" s="2">
        <v>209.0</v>
      </c>
      <c r="N22" s="2" t="s">
        <v>278</v>
      </c>
      <c r="O22" s="36">
        <v>1.629609728195E12</v>
      </c>
      <c r="P22" s="2" t="b">
        <f t="shared" si="4"/>
        <v>1</v>
      </c>
      <c r="Q22" s="3" t="s">
        <v>257</v>
      </c>
      <c r="R22" s="2">
        <v>172.0</v>
      </c>
      <c r="S22" s="2" t="s">
        <v>274</v>
      </c>
      <c r="T22" s="36">
        <v>1.629616211645E12</v>
      </c>
      <c r="U22" s="2" t="b">
        <f t="shared" si="5"/>
        <v>0</v>
      </c>
      <c r="V22" s="3" t="s">
        <v>244</v>
      </c>
      <c r="W22" s="2">
        <v>143.0</v>
      </c>
      <c r="X22" s="2" t="s">
        <v>279</v>
      </c>
      <c r="Y22" s="36">
        <v>1.629616729073E12</v>
      </c>
      <c r="Z22" s="2" t="b">
        <f t="shared" si="6"/>
        <v>1</v>
      </c>
      <c r="AA22" s="3" t="s">
        <v>257</v>
      </c>
      <c r="AB22" s="2">
        <v>183.0</v>
      </c>
      <c r="AC22" s="2" t="s">
        <v>280</v>
      </c>
      <c r="AD22" s="36">
        <v>1.629617384053E12</v>
      </c>
      <c r="AE22" s="2" t="b">
        <f t="shared" si="7"/>
        <v>1</v>
      </c>
      <c r="AF22" s="3" t="s">
        <v>257</v>
      </c>
      <c r="AG22" s="2">
        <v>206.0</v>
      </c>
      <c r="AH22" s="2" t="s">
        <v>277</v>
      </c>
      <c r="AI22" s="36">
        <v>1.629622356212E12</v>
      </c>
      <c r="AJ22" s="2" t="b">
        <f t="shared" si="8"/>
        <v>1</v>
      </c>
      <c r="AK22" s="3" t="s">
        <v>257</v>
      </c>
      <c r="AL22" s="2">
        <v>189.0</v>
      </c>
      <c r="AM22" s="2" t="s">
        <v>272</v>
      </c>
      <c r="AN22" s="36">
        <v>1.629623102993E12</v>
      </c>
      <c r="AO22" s="2" t="b">
        <f t="shared" si="9"/>
        <v>1</v>
      </c>
      <c r="AP22" s="3" t="s">
        <v>250</v>
      </c>
      <c r="AQ22" s="2">
        <v>869.0</v>
      </c>
      <c r="AR22" s="2" t="s">
        <v>281</v>
      </c>
      <c r="AS22" s="36">
        <v>1.62962356957E12</v>
      </c>
    </row>
    <row r="23">
      <c r="A23" s="2" t="b">
        <f t="shared" si="1"/>
        <v>1</v>
      </c>
      <c r="B23" s="3" t="s">
        <v>221</v>
      </c>
      <c r="C23" s="2">
        <v>143.0</v>
      </c>
      <c r="D23" s="2" t="s">
        <v>276</v>
      </c>
      <c r="E23" s="36">
        <v>1.629608758539E12</v>
      </c>
      <c r="F23" s="2" t="b">
        <f t="shared" si="2"/>
        <v>1</v>
      </c>
      <c r="G23" s="3" t="s">
        <v>221</v>
      </c>
      <c r="H23" s="2">
        <v>169.0</v>
      </c>
      <c r="I23" s="2" t="s">
        <v>273</v>
      </c>
      <c r="J23" s="36">
        <v>1.629609344996E12</v>
      </c>
      <c r="K23" s="2" t="b">
        <f t="shared" si="3"/>
        <v>1</v>
      </c>
      <c r="L23" s="3" t="s">
        <v>230</v>
      </c>
      <c r="M23" s="2">
        <v>109.0</v>
      </c>
      <c r="N23" s="2" t="s">
        <v>278</v>
      </c>
      <c r="O23" s="36">
        <v>1.629609728304E12</v>
      </c>
      <c r="P23" s="2" t="b">
        <f t="shared" si="4"/>
        <v>1</v>
      </c>
      <c r="Q23" s="3" t="s">
        <v>221</v>
      </c>
      <c r="R23" s="2">
        <v>201.0</v>
      </c>
      <c r="S23" s="2" t="s">
        <v>274</v>
      </c>
      <c r="T23" s="36">
        <v>1.629616211847E12</v>
      </c>
      <c r="U23" s="2" t="b">
        <f t="shared" si="5"/>
        <v>1</v>
      </c>
      <c r="V23" s="3" t="s">
        <v>242</v>
      </c>
      <c r="W23" s="2">
        <v>108.0</v>
      </c>
      <c r="X23" s="2" t="s">
        <v>279</v>
      </c>
      <c r="Y23" s="36">
        <v>1.629616729181E12</v>
      </c>
      <c r="Z23" s="2" t="b">
        <f t="shared" si="6"/>
        <v>1</v>
      </c>
      <c r="AA23" s="3" t="s">
        <v>221</v>
      </c>
      <c r="AB23" s="2">
        <v>167.0</v>
      </c>
      <c r="AC23" s="2" t="s">
        <v>280</v>
      </c>
      <c r="AD23" s="36">
        <v>1.629617384229E12</v>
      </c>
      <c r="AE23" s="2" t="b">
        <f t="shared" si="7"/>
        <v>1</v>
      </c>
      <c r="AF23" s="3" t="s">
        <v>221</v>
      </c>
      <c r="AG23" s="2">
        <v>182.0</v>
      </c>
      <c r="AH23" s="2" t="s">
        <v>277</v>
      </c>
      <c r="AI23" s="36">
        <v>1.629622356395E12</v>
      </c>
      <c r="AJ23" s="2" t="b">
        <f t="shared" si="8"/>
        <v>1</v>
      </c>
      <c r="AK23" s="3" t="s">
        <v>221</v>
      </c>
      <c r="AL23" s="2">
        <v>137.0</v>
      </c>
      <c r="AM23" s="2" t="s">
        <v>282</v>
      </c>
      <c r="AN23" s="36">
        <v>1.629623103129E12</v>
      </c>
      <c r="AO23" s="2" t="b">
        <f t="shared" si="9"/>
        <v>1</v>
      </c>
      <c r="AP23" s="3" t="s">
        <v>218</v>
      </c>
      <c r="AQ23" s="2">
        <v>476.0</v>
      </c>
      <c r="AR23" s="2" t="s">
        <v>283</v>
      </c>
      <c r="AS23" s="36">
        <v>1.629623570047E12</v>
      </c>
    </row>
    <row r="24">
      <c r="A24" s="2" t="b">
        <f t="shared" si="1"/>
        <v>1</v>
      </c>
      <c r="B24" s="3" t="s">
        <v>221</v>
      </c>
      <c r="C24" s="2">
        <v>142.0</v>
      </c>
      <c r="D24" s="2" t="s">
        <v>276</v>
      </c>
      <c r="E24" s="36">
        <v>1.629608758676E12</v>
      </c>
      <c r="F24" s="2" t="b">
        <f t="shared" si="2"/>
        <v>1</v>
      </c>
      <c r="G24" s="3" t="s">
        <v>221</v>
      </c>
      <c r="H24" s="2">
        <v>161.0</v>
      </c>
      <c r="I24" s="2" t="s">
        <v>284</v>
      </c>
      <c r="J24" s="36">
        <v>1.629609345154E12</v>
      </c>
      <c r="K24" s="2" t="b">
        <f t="shared" si="3"/>
        <v>1</v>
      </c>
      <c r="L24" s="3" t="s">
        <v>221</v>
      </c>
      <c r="M24" s="2">
        <v>175.0</v>
      </c>
      <c r="N24" s="2" t="s">
        <v>278</v>
      </c>
      <c r="O24" s="36">
        <v>1.629609728479E12</v>
      </c>
      <c r="P24" s="2" t="b">
        <f t="shared" si="4"/>
        <v>1</v>
      </c>
      <c r="Q24" s="3" t="s">
        <v>221</v>
      </c>
      <c r="R24" s="2">
        <v>134.0</v>
      </c>
      <c r="S24" s="2" t="s">
        <v>274</v>
      </c>
      <c r="T24" s="36">
        <v>1.629616211981E12</v>
      </c>
      <c r="U24" s="2" t="b">
        <f t="shared" si="5"/>
        <v>1</v>
      </c>
      <c r="V24" s="3" t="s">
        <v>232</v>
      </c>
      <c r="W24" s="2">
        <v>501.0</v>
      </c>
      <c r="X24" s="2" t="s">
        <v>279</v>
      </c>
      <c r="Y24" s="36">
        <v>1.629616729683E12</v>
      </c>
      <c r="Z24" s="2" t="b">
        <f t="shared" si="6"/>
        <v>1</v>
      </c>
      <c r="AA24" s="3" t="s">
        <v>221</v>
      </c>
      <c r="AB24" s="2">
        <v>161.0</v>
      </c>
      <c r="AC24" s="2" t="s">
        <v>280</v>
      </c>
      <c r="AD24" s="36">
        <v>1.629617384384E12</v>
      </c>
      <c r="AE24" s="2" t="b">
        <f t="shared" si="7"/>
        <v>1</v>
      </c>
      <c r="AF24" s="3" t="s">
        <v>219</v>
      </c>
      <c r="AG24" s="2">
        <v>163.0</v>
      </c>
      <c r="AH24" s="2" t="s">
        <v>277</v>
      </c>
      <c r="AI24" s="36">
        <v>1.629622356554E12</v>
      </c>
      <c r="AJ24" s="2" t="b">
        <f t="shared" si="8"/>
        <v>1</v>
      </c>
      <c r="AK24" s="3" t="s">
        <v>221</v>
      </c>
      <c r="AL24" s="2">
        <v>418.0</v>
      </c>
      <c r="AM24" s="2" t="s">
        <v>282</v>
      </c>
      <c r="AN24" s="36">
        <v>1.629623103547E12</v>
      </c>
      <c r="AO24" s="2" t="b">
        <f t="shared" si="9"/>
        <v>1</v>
      </c>
      <c r="AP24" s="3" t="s">
        <v>218</v>
      </c>
      <c r="AQ24" s="2">
        <v>126.0</v>
      </c>
      <c r="AR24" s="2" t="s">
        <v>283</v>
      </c>
      <c r="AS24" s="36">
        <v>1.629623570171E12</v>
      </c>
    </row>
    <row r="25">
      <c r="A25" s="2" t="b">
        <f t="shared" si="1"/>
        <v>1</v>
      </c>
      <c r="B25" s="3" t="s">
        <v>232</v>
      </c>
      <c r="C25" s="2">
        <v>202.0</v>
      </c>
      <c r="D25" s="2" t="s">
        <v>276</v>
      </c>
      <c r="E25" s="36">
        <v>1.62960875888E12</v>
      </c>
      <c r="F25" s="2" t="b">
        <f t="shared" si="2"/>
        <v>1</v>
      </c>
      <c r="G25" s="3" t="s">
        <v>232</v>
      </c>
      <c r="H25" s="2">
        <v>197.0</v>
      </c>
      <c r="I25" s="2" t="s">
        <v>284</v>
      </c>
      <c r="J25" s="36">
        <v>1.62960934535E12</v>
      </c>
      <c r="K25" s="2" t="b">
        <f t="shared" si="3"/>
        <v>1</v>
      </c>
      <c r="L25" s="3" t="s">
        <v>255</v>
      </c>
      <c r="M25" s="2">
        <v>43.0</v>
      </c>
      <c r="N25" s="2" t="s">
        <v>278</v>
      </c>
      <c r="O25" s="36">
        <v>1.629609728521E12</v>
      </c>
      <c r="P25" s="2" t="b">
        <f t="shared" si="4"/>
        <v>1</v>
      </c>
      <c r="Q25" s="3" t="s">
        <v>232</v>
      </c>
      <c r="R25" s="2">
        <v>175.0</v>
      </c>
      <c r="S25" s="2" t="s">
        <v>285</v>
      </c>
      <c r="T25" s="36">
        <v>1.629616212158E12</v>
      </c>
      <c r="U25" s="2" t="b">
        <f t="shared" si="5"/>
        <v>1</v>
      </c>
      <c r="V25" s="3" t="s">
        <v>230</v>
      </c>
      <c r="W25" s="2">
        <v>108.0</v>
      </c>
      <c r="X25" s="2" t="s">
        <v>279</v>
      </c>
      <c r="Y25" s="36">
        <v>1.629616729789E12</v>
      </c>
      <c r="Z25" s="2" t="b">
        <f t="shared" si="6"/>
        <v>1</v>
      </c>
      <c r="AA25" s="3" t="s">
        <v>232</v>
      </c>
      <c r="AB25" s="2">
        <v>205.0</v>
      </c>
      <c r="AC25" s="2" t="s">
        <v>280</v>
      </c>
      <c r="AD25" s="36">
        <v>1.629617384588E12</v>
      </c>
      <c r="AE25" s="2" t="b">
        <f t="shared" si="7"/>
        <v>1</v>
      </c>
      <c r="AF25" s="3" t="s">
        <v>232</v>
      </c>
      <c r="AG25" s="2">
        <v>209.0</v>
      </c>
      <c r="AH25" s="2" t="s">
        <v>277</v>
      </c>
      <c r="AI25" s="36">
        <v>1.629622356766E12</v>
      </c>
      <c r="AJ25" s="2" t="b">
        <f t="shared" si="8"/>
        <v>1</v>
      </c>
      <c r="AK25" s="3" t="s">
        <v>232</v>
      </c>
      <c r="AL25" s="2">
        <v>236.0</v>
      </c>
      <c r="AM25" s="2" t="s">
        <v>282</v>
      </c>
      <c r="AN25" s="36">
        <v>1.629623103783E12</v>
      </c>
      <c r="AO25" s="2" t="b">
        <f t="shared" si="9"/>
        <v>1</v>
      </c>
      <c r="AP25" s="3" t="s">
        <v>242</v>
      </c>
      <c r="AQ25" s="2">
        <v>228.0</v>
      </c>
      <c r="AR25" s="2" t="s">
        <v>283</v>
      </c>
      <c r="AS25" s="36">
        <v>1.629623570398E12</v>
      </c>
    </row>
    <row r="26">
      <c r="A26" s="2" t="b">
        <f t="shared" si="1"/>
        <v>1</v>
      </c>
      <c r="B26" s="3" t="s">
        <v>242</v>
      </c>
      <c r="C26" s="2">
        <v>128.0</v>
      </c>
      <c r="D26" s="2" t="s">
        <v>286</v>
      </c>
      <c r="E26" s="36">
        <v>1.629608759005E12</v>
      </c>
      <c r="F26" s="2" t="b">
        <f t="shared" si="2"/>
        <v>1</v>
      </c>
      <c r="G26" s="3" t="s">
        <v>242</v>
      </c>
      <c r="H26" s="2">
        <v>138.0</v>
      </c>
      <c r="I26" s="2" t="s">
        <v>284</v>
      </c>
      <c r="J26" s="36">
        <v>1.62960934549E12</v>
      </c>
      <c r="K26" s="2" t="b">
        <f t="shared" si="3"/>
        <v>1</v>
      </c>
      <c r="L26" s="3" t="s">
        <v>242</v>
      </c>
      <c r="M26" s="2">
        <v>215.0</v>
      </c>
      <c r="N26" s="2" t="s">
        <v>278</v>
      </c>
      <c r="O26" s="36">
        <v>1.629609728736E12</v>
      </c>
      <c r="P26" s="2" t="b">
        <f t="shared" si="4"/>
        <v>1</v>
      </c>
      <c r="Q26" s="3" t="s">
        <v>242</v>
      </c>
      <c r="R26" s="2">
        <v>96.0</v>
      </c>
      <c r="S26" s="2" t="s">
        <v>285</v>
      </c>
      <c r="T26" s="36">
        <v>1.629616212252E12</v>
      </c>
      <c r="U26" s="2" t="b">
        <f t="shared" si="5"/>
        <v>1</v>
      </c>
      <c r="V26" s="3" t="s">
        <v>221</v>
      </c>
      <c r="W26" s="2">
        <v>136.0</v>
      </c>
      <c r="X26" s="2" t="s">
        <v>279</v>
      </c>
      <c r="Y26" s="36">
        <v>1.62961672993E12</v>
      </c>
      <c r="Z26" s="2" t="b">
        <f t="shared" si="6"/>
        <v>1</v>
      </c>
      <c r="AA26" s="3" t="s">
        <v>242</v>
      </c>
      <c r="AB26" s="2">
        <v>105.0</v>
      </c>
      <c r="AC26" s="2" t="s">
        <v>280</v>
      </c>
      <c r="AD26" s="36">
        <v>1.629617384692E12</v>
      </c>
      <c r="AE26" s="2" t="b">
        <f t="shared" si="7"/>
        <v>1</v>
      </c>
      <c r="AF26" s="3" t="s">
        <v>242</v>
      </c>
      <c r="AG26" s="2">
        <v>123.0</v>
      </c>
      <c r="AH26" s="2" t="s">
        <v>277</v>
      </c>
      <c r="AI26" s="36">
        <v>1.629622356898E12</v>
      </c>
      <c r="AJ26" s="2" t="b">
        <f t="shared" si="8"/>
        <v>1</v>
      </c>
      <c r="AK26" s="3" t="s">
        <v>242</v>
      </c>
      <c r="AL26" s="2">
        <v>87.0</v>
      </c>
      <c r="AM26" s="2" t="s">
        <v>282</v>
      </c>
      <c r="AN26" s="36">
        <v>1.629623103869E12</v>
      </c>
      <c r="AO26" s="2" t="b">
        <f t="shared" si="9"/>
        <v>1</v>
      </c>
      <c r="AP26" s="3" t="s">
        <v>257</v>
      </c>
      <c r="AQ26" s="2">
        <v>181.0</v>
      </c>
      <c r="AR26" s="2" t="s">
        <v>283</v>
      </c>
      <c r="AS26" s="36">
        <v>1.62962357058E12</v>
      </c>
    </row>
    <row r="27">
      <c r="A27" s="2" t="b">
        <f t="shared" si="1"/>
        <v>1</v>
      </c>
      <c r="B27" s="3" t="s">
        <v>287</v>
      </c>
      <c r="C27" s="2">
        <v>239.0</v>
      </c>
      <c r="D27" s="2" t="s">
        <v>286</v>
      </c>
      <c r="E27" s="36">
        <v>1.629608759246E12</v>
      </c>
      <c r="F27" s="2" t="b">
        <f t="shared" si="2"/>
        <v>1</v>
      </c>
      <c r="G27" s="3" t="s">
        <v>287</v>
      </c>
      <c r="H27" s="2">
        <v>288.0</v>
      </c>
      <c r="I27" s="2" t="s">
        <v>284</v>
      </c>
      <c r="J27" s="36">
        <v>1.62960934578E12</v>
      </c>
      <c r="K27" s="2" t="b">
        <f t="shared" si="3"/>
        <v>0</v>
      </c>
      <c r="L27" s="3" t="s">
        <v>244</v>
      </c>
      <c r="M27" s="2">
        <v>468.0</v>
      </c>
      <c r="N27" s="2" t="s">
        <v>288</v>
      </c>
      <c r="O27" s="36">
        <v>1.629609729205E12</v>
      </c>
      <c r="P27" s="2" t="b">
        <f t="shared" si="4"/>
        <v>1</v>
      </c>
      <c r="Q27" s="3" t="s">
        <v>287</v>
      </c>
      <c r="R27" s="2">
        <v>239.0</v>
      </c>
      <c r="S27" s="2" t="s">
        <v>285</v>
      </c>
      <c r="T27" s="36">
        <v>1.629616212494E12</v>
      </c>
      <c r="U27" s="2" t="b">
        <f t="shared" si="5"/>
        <v>1</v>
      </c>
      <c r="V27" s="3" t="s">
        <v>255</v>
      </c>
      <c r="W27" s="2">
        <v>82.0</v>
      </c>
      <c r="X27" s="2" t="s">
        <v>289</v>
      </c>
      <c r="Y27" s="36">
        <v>1.629616730006E12</v>
      </c>
      <c r="Z27" s="2" t="b">
        <f t="shared" si="6"/>
        <v>1</v>
      </c>
      <c r="AA27" s="3" t="s">
        <v>287</v>
      </c>
      <c r="AB27" s="2">
        <v>264.0</v>
      </c>
      <c r="AC27" s="2" t="s">
        <v>280</v>
      </c>
      <c r="AD27" s="36">
        <v>1.629617384957E12</v>
      </c>
      <c r="AE27" s="2" t="b">
        <f t="shared" si="7"/>
        <v>1</v>
      </c>
      <c r="AF27" s="3" t="s">
        <v>287</v>
      </c>
      <c r="AG27" s="2">
        <v>269.0</v>
      </c>
      <c r="AH27" s="2" t="s">
        <v>290</v>
      </c>
      <c r="AI27" s="36">
        <v>1.629622357154E12</v>
      </c>
      <c r="AJ27" s="2" t="b">
        <f t="shared" si="8"/>
        <v>1</v>
      </c>
      <c r="AK27" s="3" t="s">
        <v>287</v>
      </c>
      <c r="AL27" s="2">
        <v>246.0</v>
      </c>
      <c r="AM27" s="2" t="s">
        <v>291</v>
      </c>
      <c r="AN27" s="36">
        <v>1.629623104119E12</v>
      </c>
      <c r="AO27" s="2" t="b">
        <f t="shared" si="9"/>
        <v>1</v>
      </c>
      <c r="AP27" s="3" t="s">
        <v>221</v>
      </c>
      <c r="AQ27" s="2">
        <v>162.0</v>
      </c>
      <c r="AR27" s="2" t="s">
        <v>283</v>
      </c>
      <c r="AS27" s="36">
        <v>1.629623570747E12</v>
      </c>
    </row>
    <row r="28">
      <c r="A28" s="2" t="b">
        <f t="shared" si="1"/>
        <v>1</v>
      </c>
      <c r="B28" s="3" t="s">
        <v>292</v>
      </c>
      <c r="C28" s="2">
        <v>177.0</v>
      </c>
      <c r="D28" s="2" t="s">
        <v>286</v>
      </c>
      <c r="E28" s="36">
        <v>1.629608759418E12</v>
      </c>
      <c r="F28" s="2" t="b">
        <f t="shared" si="2"/>
        <v>1</v>
      </c>
      <c r="G28" s="3" t="s">
        <v>292</v>
      </c>
      <c r="H28" s="2">
        <v>197.0</v>
      </c>
      <c r="I28" s="2" t="s">
        <v>284</v>
      </c>
      <c r="J28" s="36">
        <v>1.629609345974E12</v>
      </c>
      <c r="K28" s="2" t="b">
        <f t="shared" si="3"/>
        <v>1</v>
      </c>
      <c r="L28" s="3" t="s">
        <v>250</v>
      </c>
      <c r="M28" s="2">
        <v>1919.0</v>
      </c>
      <c r="N28" s="2" t="s">
        <v>293</v>
      </c>
      <c r="O28" s="36">
        <v>1.629609731139E12</v>
      </c>
      <c r="P28" s="2" t="b">
        <f t="shared" si="4"/>
        <v>1</v>
      </c>
      <c r="Q28" s="3" t="s">
        <v>292</v>
      </c>
      <c r="R28" s="2">
        <v>177.0</v>
      </c>
      <c r="S28" s="2" t="s">
        <v>285</v>
      </c>
      <c r="T28" s="36">
        <v>1.629616212666E12</v>
      </c>
      <c r="U28" s="2" t="b">
        <f t="shared" si="5"/>
        <v>1</v>
      </c>
      <c r="V28" s="3" t="s">
        <v>242</v>
      </c>
      <c r="W28" s="2">
        <v>231.0</v>
      </c>
      <c r="X28" s="2" t="s">
        <v>289</v>
      </c>
      <c r="Y28" s="36">
        <v>1.629616730254E12</v>
      </c>
      <c r="Z28" s="2" t="b">
        <f t="shared" si="6"/>
        <v>1</v>
      </c>
      <c r="AA28" s="3" t="s">
        <v>292</v>
      </c>
      <c r="AB28" s="2">
        <v>209.0</v>
      </c>
      <c r="AC28" s="2" t="s">
        <v>294</v>
      </c>
      <c r="AD28" s="36">
        <v>1.629617385168E12</v>
      </c>
      <c r="AE28" s="2" t="b">
        <f t="shared" si="7"/>
        <v>1</v>
      </c>
      <c r="AF28" s="3" t="s">
        <v>292</v>
      </c>
      <c r="AG28" s="2">
        <v>227.0</v>
      </c>
      <c r="AH28" s="2" t="s">
        <v>290</v>
      </c>
      <c r="AI28" s="36">
        <v>1.629622357384E12</v>
      </c>
      <c r="AJ28" s="2" t="b">
        <f t="shared" si="8"/>
        <v>1</v>
      </c>
      <c r="AK28" s="3" t="s">
        <v>292</v>
      </c>
      <c r="AL28" s="2">
        <v>201.0</v>
      </c>
      <c r="AM28" s="2" t="s">
        <v>291</v>
      </c>
      <c r="AN28" s="36">
        <v>1.629623104321E12</v>
      </c>
      <c r="AO28" s="2" t="b">
        <f t="shared" si="9"/>
        <v>1</v>
      </c>
      <c r="AP28" s="3" t="s">
        <v>221</v>
      </c>
      <c r="AQ28" s="2">
        <v>148.0</v>
      </c>
      <c r="AR28" s="2" t="s">
        <v>283</v>
      </c>
      <c r="AS28" s="36">
        <v>1.62962357089E12</v>
      </c>
    </row>
    <row r="29">
      <c r="A29" s="2" t="b">
        <f t="shared" si="1"/>
        <v>1</v>
      </c>
      <c r="B29" s="3" t="s">
        <v>295</v>
      </c>
      <c r="C29" s="2">
        <v>162.0</v>
      </c>
      <c r="D29" s="2" t="s">
        <v>286</v>
      </c>
      <c r="E29" s="36">
        <v>1.629608759585E12</v>
      </c>
      <c r="F29" s="2" t="b">
        <f t="shared" si="2"/>
        <v>1</v>
      </c>
      <c r="G29" s="3" t="s">
        <v>295</v>
      </c>
      <c r="H29" s="2">
        <v>131.0</v>
      </c>
      <c r="I29" s="2" t="s">
        <v>296</v>
      </c>
      <c r="J29" s="36">
        <v>1.629609346105E12</v>
      </c>
      <c r="K29" s="2" t="b">
        <f t="shared" si="3"/>
        <v>1</v>
      </c>
      <c r="L29" s="3" t="s">
        <v>218</v>
      </c>
      <c r="M29" s="2">
        <v>569.0</v>
      </c>
      <c r="N29" s="2" t="s">
        <v>293</v>
      </c>
      <c r="O29" s="36">
        <v>1.629609731694E12</v>
      </c>
      <c r="P29" s="2" t="b">
        <f t="shared" si="4"/>
        <v>1</v>
      </c>
      <c r="Q29" s="3" t="s">
        <v>295</v>
      </c>
      <c r="R29" s="2">
        <v>124.0</v>
      </c>
      <c r="S29" s="2" t="s">
        <v>285</v>
      </c>
      <c r="T29" s="36">
        <v>1.629616212794E12</v>
      </c>
      <c r="U29" s="2" t="b">
        <f t="shared" si="5"/>
        <v>0</v>
      </c>
      <c r="V29" s="3" t="s">
        <v>244</v>
      </c>
      <c r="W29" s="2">
        <v>1918.0</v>
      </c>
      <c r="X29" s="2" t="s">
        <v>297</v>
      </c>
      <c r="Y29" s="36">
        <v>1.629616732162E12</v>
      </c>
      <c r="Z29" s="2" t="b">
        <f t="shared" si="6"/>
        <v>1</v>
      </c>
      <c r="AA29" s="3" t="s">
        <v>295</v>
      </c>
      <c r="AB29" s="2">
        <v>169.0</v>
      </c>
      <c r="AC29" s="2" t="s">
        <v>294</v>
      </c>
      <c r="AD29" s="36">
        <v>1.629617385336E12</v>
      </c>
      <c r="AE29" s="2" t="b">
        <f t="shared" si="7"/>
        <v>1</v>
      </c>
      <c r="AF29" s="3" t="s">
        <v>295</v>
      </c>
      <c r="AG29" s="2">
        <v>150.0</v>
      </c>
      <c r="AH29" s="2" t="s">
        <v>290</v>
      </c>
      <c r="AI29" s="36">
        <v>1.629622357536E12</v>
      </c>
      <c r="AJ29" s="2" t="b">
        <f t="shared" si="8"/>
        <v>1</v>
      </c>
      <c r="AK29" s="3" t="s">
        <v>295</v>
      </c>
      <c r="AL29" s="2">
        <v>164.0</v>
      </c>
      <c r="AM29" s="2" t="s">
        <v>291</v>
      </c>
      <c r="AN29" s="36">
        <v>1.629623104482E12</v>
      </c>
      <c r="AO29" s="2" t="b">
        <f t="shared" si="9"/>
        <v>1</v>
      </c>
      <c r="AP29" s="3" t="s">
        <v>232</v>
      </c>
      <c r="AQ29" s="2">
        <v>186.0</v>
      </c>
      <c r="AR29" s="2" t="s">
        <v>298</v>
      </c>
      <c r="AS29" s="36">
        <v>1.629623571076E12</v>
      </c>
    </row>
    <row r="30">
      <c r="A30" s="2" t="b">
        <f t="shared" si="1"/>
        <v>1</v>
      </c>
      <c r="B30" s="3" t="s">
        <v>242</v>
      </c>
      <c r="C30" s="2">
        <v>203.0</v>
      </c>
      <c r="D30" s="2" t="s">
        <v>286</v>
      </c>
      <c r="E30" s="36">
        <v>1.629608759798E12</v>
      </c>
      <c r="F30" s="2" t="b">
        <f t="shared" si="2"/>
        <v>1</v>
      </c>
      <c r="G30" s="3" t="s">
        <v>242</v>
      </c>
      <c r="H30" s="2">
        <v>222.0</v>
      </c>
      <c r="I30" s="2" t="s">
        <v>296</v>
      </c>
      <c r="J30" s="36">
        <v>1.629609346326E12</v>
      </c>
      <c r="K30" s="2" t="b">
        <f t="shared" si="3"/>
        <v>1</v>
      </c>
      <c r="L30" s="3" t="s">
        <v>218</v>
      </c>
      <c r="M30" s="2">
        <v>116.0</v>
      </c>
      <c r="N30" s="2" t="s">
        <v>293</v>
      </c>
      <c r="O30" s="36">
        <v>1.629609731811E12</v>
      </c>
      <c r="P30" s="2" t="b">
        <f t="shared" si="4"/>
        <v>1</v>
      </c>
      <c r="Q30" s="3" t="s">
        <v>242</v>
      </c>
      <c r="R30" s="2">
        <v>214.0</v>
      </c>
      <c r="S30" s="2" t="s">
        <v>299</v>
      </c>
      <c r="T30" s="36">
        <v>1.629616213008E12</v>
      </c>
      <c r="U30" s="2" t="b">
        <f t="shared" si="5"/>
        <v>1</v>
      </c>
      <c r="V30" s="3" t="s">
        <v>250</v>
      </c>
      <c r="W30" s="2">
        <v>1081.0</v>
      </c>
      <c r="X30" s="2" t="s">
        <v>300</v>
      </c>
      <c r="Y30" s="36">
        <v>1.629616733242E12</v>
      </c>
      <c r="Z30" s="2" t="b">
        <f t="shared" si="6"/>
        <v>1</v>
      </c>
      <c r="AA30" s="3" t="s">
        <v>242</v>
      </c>
      <c r="AB30" s="2">
        <v>203.0</v>
      </c>
      <c r="AC30" s="2" t="s">
        <v>294</v>
      </c>
      <c r="AD30" s="36">
        <v>1.629617385538E12</v>
      </c>
      <c r="AE30" s="2" t="b">
        <f t="shared" si="7"/>
        <v>1</v>
      </c>
      <c r="AF30" s="3" t="s">
        <v>242</v>
      </c>
      <c r="AG30" s="2">
        <v>231.0</v>
      </c>
      <c r="AH30" s="2" t="s">
        <v>290</v>
      </c>
      <c r="AI30" s="36">
        <v>1.629622357765E12</v>
      </c>
      <c r="AJ30" s="2" t="b">
        <f t="shared" si="8"/>
        <v>1</v>
      </c>
      <c r="AK30" s="3" t="s">
        <v>242</v>
      </c>
      <c r="AL30" s="2">
        <v>285.0</v>
      </c>
      <c r="AM30" s="2" t="s">
        <v>291</v>
      </c>
      <c r="AN30" s="36">
        <v>1.629623104767E12</v>
      </c>
      <c r="AO30" s="2" t="b">
        <f t="shared" si="9"/>
        <v>1</v>
      </c>
      <c r="AP30" s="3" t="s">
        <v>242</v>
      </c>
      <c r="AQ30" s="2">
        <v>102.0</v>
      </c>
      <c r="AR30" s="2" t="s">
        <v>298</v>
      </c>
      <c r="AS30" s="36">
        <v>1.629623571179E12</v>
      </c>
    </row>
    <row r="31">
      <c r="A31" s="2" t="b">
        <f t="shared" si="1"/>
        <v>1</v>
      </c>
      <c r="B31" s="3" t="s">
        <v>301</v>
      </c>
      <c r="C31" s="2">
        <v>587.0</v>
      </c>
      <c r="D31" s="2" t="s">
        <v>302</v>
      </c>
      <c r="E31" s="36">
        <v>1.629608760373E12</v>
      </c>
      <c r="F31" s="2" t="b">
        <f t="shared" si="2"/>
        <v>1</v>
      </c>
      <c r="G31" s="3" t="s">
        <v>301</v>
      </c>
      <c r="H31" s="2">
        <v>265.0</v>
      </c>
      <c r="I31" s="2" t="s">
        <v>296</v>
      </c>
      <c r="J31" s="36">
        <v>1.62960934659E12</v>
      </c>
      <c r="K31" s="2" t="b">
        <f t="shared" si="3"/>
        <v>1</v>
      </c>
      <c r="L31" s="3" t="s">
        <v>242</v>
      </c>
      <c r="M31" s="2">
        <v>238.0</v>
      </c>
      <c r="N31" s="2" t="s">
        <v>303</v>
      </c>
      <c r="O31" s="36">
        <v>1.629609732047E12</v>
      </c>
      <c r="P31" s="2" t="b">
        <f t="shared" si="4"/>
        <v>1</v>
      </c>
      <c r="Q31" s="3" t="s">
        <v>301</v>
      </c>
      <c r="R31" s="2">
        <v>709.0</v>
      </c>
      <c r="S31" s="2" t="s">
        <v>299</v>
      </c>
      <c r="T31" s="36">
        <v>1.629616213717E12</v>
      </c>
      <c r="U31" s="2" t="b">
        <f t="shared" si="5"/>
        <v>1</v>
      </c>
      <c r="V31" s="3" t="s">
        <v>218</v>
      </c>
      <c r="W31" s="2">
        <v>643.0</v>
      </c>
      <c r="X31" s="2" t="s">
        <v>300</v>
      </c>
      <c r="Y31" s="36">
        <v>1.629616733882E12</v>
      </c>
      <c r="Z31" s="2" t="b">
        <f t="shared" si="6"/>
        <v>1</v>
      </c>
      <c r="AA31" s="3" t="s">
        <v>301</v>
      </c>
      <c r="AB31" s="2">
        <v>541.0</v>
      </c>
      <c r="AC31" s="2" t="s">
        <v>304</v>
      </c>
      <c r="AD31" s="36">
        <v>1.629617386078E12</v>
      </c>
      <c r="AE31" s="2" t="b">
        <f t="shared" si="7"/>
        <v>1</v>
      </c>
      <c r="AF31" s="3" t="s">
        <v>301</v>
      </c>
      <c r="AG31" s="2">
        <v>145.0</v>
      </c>
      <c r="AH31" s="2" t="s">
        <v>290</v>
      </c>
      <c r="AI31" s="36">
        <v>1.629622357911E12</v>
      </c>
      <c r="AJ31" s="2" t="b">
        <f t="shared" si="8"/>
        <v>1</v>
      </c>
      <c r="AK31" s="3" t="s">
        <v>301</v>
      </c>
      <c r="AL31" s="2">
        <v>203.0</v>
      </c>
      <c r="AM31" s="2" t="s">
        <v>291</v>
      </c>
      <c r="AN31" s="36">
        <v>1.629623104969E12</v>
      </c>
      <c r="AO31" s="2" t="b">
        <f t="shared" si="9"/>
        <v>1</v>
      </c>
      <c r="AP31" s="3" t="s">
        <v>287</v>
      </c>
      <c r="AQ31" s="2">
        <v>247.0</v>
      </c>
      <c r="AR31" s="2" t="s">
        <v>298</v>
      </c>
      <c r="AS31" s="36">
        <v>1.629623571425E12</v>
      </c>
    </row>
    <row r="32">
      <c r="A32" s="2" t="b">
        <f t="shared" si="1"/>
        <v>1</v>
      </c>
      <c r="B32" s="3" t="s">
        <v>232</v>
      </c>
      <c r="C32" s="2">
        <v>134.0</v>
      </c>
      <c r="D32" s="2" t="s">
        <v>302</v>
      </c>
      <c r="E32" s="36">
        <v>1.629608760508E12</v>
      </c>
      <c r="F32" s="2" t="b">
        <f t="shared" si="2"/>
        <v>1</v>
      </c>
      <c r="G32" s="3" t="s">
        <v>232</v>
      </c>
      <c r="H32" s="2">
        <v>139.0</v>
      </c>
      <c r="I32" s="2" t="s">
        <v>296</v>
      </c>
      <c r="J32" s="36">
        <v>1.629609346731E12</v>
      </c>
      <c r="K32" s="2" t="b">
        <f t="shared" si="3"/>
        <v>1</v>
      </c>
      <c r="L32" s="3" t="s">
        <v>257</v>
      </c>
      <c r="M32" s="2">
        <v>180.0</v>
      </c>
      <c r="N32" s="2" t="s">
        <v>303</v>
      </c>
      <c r="O32" s="36">
        <v>1.629609732242E12</v>
      </c>
      <c r="P32" s="2" t="b">
        <f t="shared" si="4"/>
        <v>1</v>
      </c>
      <c r="Q32" s="3" t="s">
        <v>232</v>
      </c>
      <c r="R32" s="2">
        <v>249.0</v>
      </c>
      <c r="S32" s="2" t="s">
        <v>299</v>
      </c>
      <c r="T32" s="36">
        <v>1.629616213966E12</v>
      </c>
      <c r="U32" s="2" t="b">
        <f t="shared" si="5"/>
        <v>1</v>
      </c>
      <c r="V32" s="3" t="s">
        <v>218</v>
      </c>
      <c r="W32" s="2">
        <v>110.0</v>
      </c>
      <c r="X32" s="2" t="s">
        <v>300</v>
      </c>
      <c r="Y32" s="36">
        <v>1.629616733988E12</v>
      </c>
      <c r="Z32" s="2" t="b">
        <f t="shared" si="6"/>
        <v>1</v>
      </c>
      <c r="AA32" s="3" t="s">
        <v>232</v>
      </c>
      <c r="AB32" s="2">
        <v>258.0</v>
      </c>
      <c r="AC32" s="2" t="s">
        <v>304</v>
      </c>
      <c r="AD32" s="36">
        <v>1.629617386338E12</v>
      </c>
      <c r="AE32" s="2" t="b">
        <f t="shared" si="7"/>
        <v>1</v>
      </c>
      <c r="AF32" s="3" t="s">
        <v>232</v>
      </c>
      <c r="AG32" s="2">
        <v>168.0</v>
      </c>
      <c r="AH32" s="2" t="s">
        <v>305</v>
      </c>
      <c r="AI32" s="36">
        <v>1.629622358081E12</v>
      </c>
      <c r="AJ32" s="2" t="b">
        <f t="shared" si="8"/>
        <v>1</v>
      </c>
      <c r="AK32" s="3" t="s">
        <v>232</v>
      </c>
      <c r="AL32" s="2">
        <v>260.0</v>
      </c>
      <c r="AM32" s="2" t="s">
        <v>306</v>
      </c>
      <c r="AN32" s="36">
        <v>1.629623105228E12</v>
      </c>
      <c r="AO32" s="2" t="b">
        <f t="shared" si="9"/>
        <v>1</v>
      </c>
      <c r="AP32" s="3" t="s">
        <v>292</v>
      </c>
      <c r="AQ32" s="2">
        <v>185.0</v>
      </c>
      <c r="AR32" s="2" t="s">
        <v>298</v>
      </c>
      <c r="AS32" s="36">
        <v>1.629623571611E12</v>
      </c>
    </row>
    <row r="33">
      <c r="A33" s="2" t="b">
        <f t="shared" si="1"/>
        <v>1</v>
      </c>
      <c r="B33" s="3" t="s">
        <v>242</v>
      </c>
      <c r="C33" s="2">
        <v>1042.0</v>
      </c>
      <c r="D33" s="2" t="s">
        <v>307</v>
      </c>
      <c r="E33" s="36">
        <v>1.629608761549E12</v>
      </c>
      <c r="F33" s="2" t="b">
        <f t="shared" si="2"/>
        <v>1</v>
      </c>
      <c r="G33" s="3" t="s">
        <v>242</v>
      </c>
      <c r="H33" s="2">
        <v>262.0</v>
      </c>
      <c r="I33" s="2" t="s">
        <v>296</v>
      </c>
      <c r="J33" s="36">
        <v>1.629609346993E12</v>
      </c>
      <c r="K33" s="2" t="b">
        <f t="shared" si="3"/>
        <v>1</v>
      </c>
      <c r="L33" s="3" t="s">
        <v>221</v>
      </c>
      <c r="M33" s="2">
        <v>168.0</v>
      </c>
      <c r="N33" s="2" t="s">
        <v>303</v>
      </c>
      <c r="O33" s="36">
        <v>1.629609732394E12</v>
      </c>
      <c r="P33" s="2" t="b">
        <f t="shared" si="4"/>
        <v>1</v>
      </c>
      <c r="Q33" s="37" t="s">
        <v>242</v>
      </c>
      <c r="R33" s="2">
        <v>122.0</v>
      </c>
      <c r="S33" s="2" t="s">
        <v>308</v>
      </c>
      <c r="T33" s="36">
        <v>1.629616214102E12</v>
      </c>
      <c r="U33" s="2" t="b">
        <f t="shared" si="5"/>
        <v>1</v>
      </c>
      <c r="V33" s="3" t="s">
        <v>242</v>
      </c>
      <c r="W33" s="2">
        <v>252.0</v>
      </c>
      <c r="X33" s="2" t="s">
        <v>309</v>
      </c>
      <c r="Y33" s="36">
        <v>1.629616734243E12</v>
      </c>
      <c r="Z33" s="2" t="b">
        <f t="shared" si="6"/>
        <v>1</v>
      </c>
      <c r="AA33" s="3" t="s">
        <v>242</v>
      </c>
      <c r="AB33" s="2">
        <v>139.0</v>
      </c>
      <c r="AC33" s="2" t="s">
        <v>304</v>
      </c>
      <c r="AD33" s="36">
        <v>1.629617386474E12</v>
      </c>
      <c r="AE33" s="2" t="b">
        <f t="shared" si="7"/>
        <v>1</v>
      </c>
      <c r="AF33" s="3" t="s">
        <v>242</v>
      </c>
      <c r="AG33" s="2">
        <v>281.0</v>
      </c>
      <c r="AH33" s="2" t="s">
        <v>305</v>
      </c>
      <c r="AI33" s="36">
        <v>1.629622358357E12</v>
      </c>
      <c r="AJ33" s="2" t="b">
        <f t="shared" si="8"/>
        <v>1</v>
      </c>
      <c r="AK33" s="3" t="s">
        <v>242</v>
      </c>
      <c r="AL33" s="2">
        <v>197.0</v>
      </c>
      <c r="AM33" s="2" t="s">
        <v>306</v>
      </c>
      <c r="AN33" s="36">
        <v>1.629623105426E12</v>
      </c>
      <c r="AO33" s="2" t="b">
        <f t="shared" si="9"/>
        <v>1</v>
      </c>
      <c r="AP33" s="3" t="s">
        <v>295</v>
      </c>
      <c r="AQ33" s="2">
        <v>142.0</v>
      </c>
      <c r="AR33" s="2" t="s">
        <v>298</v>
      </c>
      <c r="AS33" s="36">
        <v>1.629623571752E12</v>
      </c>
    </row>
    <row r="34">
      <c r="A34" s="2" t="b">
        <f t="shared" si="1"/>
        <v>0</v>
      </c>
      <c r="B34" s="3" t="s">
        <v>310</v>
      </c>
      <c r="C34" s="2">
        <v>816.0</v>
      </c>
      <c r="D34" s="2" t="s">
        <v>311</v>
      </c>
      <c r="E34" s="36">
        <v>1.629608762371E12</v>
      </c>
      <c r="F34" s="2" t="b">
        <f t="shared" si="2"/>
        <v>0</v>
      </c>
      <c r="G34" s="3" t="s">
        <v>310</v>
      </c>
      <c r="H34" s="2">
        <v>692.0</v>
      </c>
      <c r="I34" s="2" t="s">
        <v>312</v>
      </c>
      <c r="J34" s="36">
        <v>1.629609347684E12</v>
      </c>
      <c r="K34" s="2" t="b">
        <f t="shared" si="3"/>
        <v>1</v>
      </c>
      <c r="L34" s="3" t="s">
        <v>221</v>
      </c>
      <c r="M34" s="2">
        <v>163.0</v>
      </c>
      <c r="N34" s="2" t="s">
        <v>303</v>
      </c>
      <c r="O34" s="36">
        <v>1.629609732556E12</v>
      </c>
      <c r="P34" s="2" t="b">
        <f t="shared" si="4"/>
        <v>1</v>
      </c>
      <c r="Q34" s="37" t="s">
        <v>313</v>
      </c>
      <c r="R34" s="2">
        <v>563.0</v>
      </c>
      <c r="S34" s="2" t="s">
        <v>308</v>
      </c>
      <c r="T34" s="36">
        <v>1.629616214648E12</v>
      </c>
      <c r="U34" s="2" t="b">
        <f t="shared" si="5"/>
        <v>1</v>
      </c>
      <c r="V34" s="3" t="s">
        <v>257</v>
      </c>
      <c r="W34" s="2">
        <v>266.0</v>
      </c>
      <c r="X34" s="2" t="s">
        <v>309</v>
      </c>
      <c r="Y34" s="36">
        <v>1.62961673451E12</v>
      </c>
      <c r="Z34" s="2" t="b">
        <f t="shared" si="6"/>
        <v>0</v>
      </c>
      <c r="AA34" s="3" t="s">
        <v>310</v>
      </c>
      <c r="AB34" s="2">
        <v>488.0</v>
      </c>
      <c r="AC34" s="2" t="s">
        <v>304</v>
      </c>
      <c r="AD34" s="36">
        <v>1.629617386964E12</v>
      </c>
      <c r="AE34" s="2" t="b">
        <f t="shared" si="7"/>
        <v>0</v>
      </c>
      <c r="AF34" s="3" t="s">
        <v>310</v>
      </c>
      <c r="AG34" s="2">
        <v>2556.0</v>
      </c>
      <c r="AH34" s="2" t="s">
        <v>314</v>
      </c>
      <c r="AI34" s="36">
        <v>1.629622360915E12</v>
      </c>
      <c r="AJ34" s="2" t="b">
        <f t="shared" si="8"/>
        <v>0</v>
      </c>
      <c r="AK34" s="3" t="s">
        <v>310</v>
      </c>
      <c r="AL34" s="2">
        <v>439.0</v>
      </c>
      <c r="AM34" s="2" t="s">
        <v>306</v>
      </c>
      <c r="AN34" s="36">
        <v>1.629623105863E12</v>
      </c>
      <c r="AO34" s="2" t="b">
        <f t="shared" si="9"/>
        <v>1</v>
      </c>
      <c r="AP34" s="3" t="s">
        <v>242</v>
      </c>
      <c r="AQ34" s="2">
        <v>402.0</v>
      </c>
      <c r="AR34" s="2" t="s">
        <v>315</v>
      </c>
      <c r="AS34" s="36">
        <v>1.629623572157E12</v>
      </c>
    </row>
    <row r="35">
      <c r="A35" s="2" t="b">
        <f t="shared" si="1"/>
        <v>0</v>
      </c>
      <c r="B35" s="3" t="s">
        <v>208</v>
      </c>
      <c r="C35" s="2">
        <v>117.0</v>
      </c>
      <c r="D35" s="2" t="s">
        <v>311</v>
      </c>
      <c r="E35" s="36">
        <v>1.629608762482E12</v>
      </c>
      <c r="F35" s="2" t="b">
        <f t="shared" si="2"/>
        <v>0</v>
      </c>
      <c r="G35" s="3" t="s">
        <v>208</v>
      </c>
      <c r="H35" s="2">
        <v>218.0</v>
      </c>
      <c r="I35" s="2" t="s">
        <v>312</v>
      </c>
      <c r="J35" s="36">
        <v>1.629609347903E12</v>
      </c>
      <c r="K35" s="2" t="b">
        <f t="shared" si="3"/>
        <v>1</v>
      </c>
      <c r="L35" s="3" t="s">
        <v>232</v>
      </c>
      <c r="M35" s="2">
        <v>199.0</v>
      </c>
      <c r="N35" s="2" t="s">
        <v>303</v>
      </c>
      <c r="O35" s="36">
        <v>1.629609732778E12</v>
      </c>
      <c r="P35" s="2" t="b">
        <f t="shared" si="4"/>
        <v>1</v>
      </c>
      <c r="Q35" s="37" t="s">
        <v>301</v>
      </c>
      <c r="R35" s="2">
        <v>152.0</v>
      </c>
      <c r="S35" s="2" t="s">
        <v>308</v>
      </c>
      <c r="T35" s="36">
        <v>1.629616214815E12</v>
      </c>
      <c r="U35" s="2" t="b">
        <f t="shared" si="5"/>
        <v>1</v>
      </c>
      <c r="V35" s="3" t="s">
        <v>221</v>
      </c>
      <c r="W35" s="2">
        <v>200.0</v>
      </c>
      <c r="X35" s="2" t="s">
        <v>309</v>
      </c>
      <c r="Y35" s="36">
        <v>1.629616734709E12</v>
      </c>
      <c r="Z35" s="2" t="b">
        <f t="shared" si="6"/>
        <v>0</v>
      </c>
      <c r="AA35" s="3" t="s">
        <v>208</v>
      </c>
      <c r="AB35" s="2">
        <v>126.0</v>
      </c>
      <c r="AC35" s="2" t="s">
        <v>316</v>
      </c>
      <c r="AD35" s="36">
        <v>1.629617387093E12</v>
      </c>
      <c r="AE35" s="2" t="b">
        <f t="shared" si="7"/>
        <v>0</v>
      </c>
      <c r="AF35" s="3" t="s">
        <v>208</v>
      </c>
      <c r="AG35" s="2">
        <v>117.0</v>
      </c>
      <c r="AH35" s="2" t="s">
        <v>317</v>
      </c>
      <c r="AI35" s="36">
        <v>1.629622361031E12</v>
      </c>
      <c r="AJ35" s="2" t="b">
        <f t="shared" si="8"/>
        <v>0</v>
      </c>
      <c r="AK35" s="3" t="s">
        <v>208</v>
      </c>
      <c r="AL35" s="2">
        <v>137.0</v>
      </c>
      <c r="AM35" s="2" t="s">
        <v>318</v>
      </c>
      <c r="AN35" s="36">
        <v>1.629623106002E12</v>
      </c>
      <c r="AO35" s="2" t="b">
        <f t="shared" si="9"/>
        <v>1</v>
      </c>
      <c r="AP35" s="3" t="s">
        <v>301</v>
      </c>
      <c r="AQ35" s="2">
        <v>242.0</v>
      </c>
      <c r="AR35" s="2" t="s">
        <v>315</v>
      </c>
      <c r="AS35" s="36">
        <v>1.629623572395E12</v>
      </c>
    </row>
    <row r="36">
      <c r="A36" s="2" t="b">
        <f t="shared" si="1"/>
        <v>0</v>
      </c>
      <c r="B36" s="3" t="s">
        <v>244</v>
      </c>
      <c r="C36" s="2">
        <v>109.0</v>
      </c>
      <c r="D36" s="2" t="s">
        <v>311</v>
      </c>
      <c r="E36" s="36">
        <v>1.629608762593E12</v>
      </c>
      <c r="F36" s="2" t="b">
        <f t="shared" si="2"/>
        <v>0</v>
      </c>
      <c r="G36" s="3" t="s">
        <v>244</v>
      </c>
      <c r="H36" s="2">
        <v>100.0</v>
      </c>
      <c r="I36" s="2" t="s">
        <v>319</v>
      </c>
      <c r="J36" s="36">
        <v>1.629609348005E12</v>
      </c>
      <c r="K36" s="2" t="b">
        <f t="shared" si="3"/>
        <v>1</v>
      </c>
      <c r="L36" s="3" t="s">
        <v>242</v>
      </c>
      <c r="M36" s="2">
        <v>95.0</v>
      </c>
      <c r="N36" s="2" t="s">
        <v>303</v>
      </c>
      <c r="O36" s="36">
        <v>1.629609732854E12</v>
      </c>
      <c r="P36" s="2" t="b">
        <f t="shared" si="4"/>
        <v>1</v>
      </c>
      <c r="Q36" s="37" t="s">
        <v>224</v>
      </c>
      <c r="R36" s="2">
        <v>83.0</v>
      </c>
      <c r="S36" s="2" t="s">
        <v>308</v>
      </c>
      <c r="T36" s="36">
        <v>1.629616214886E12</v>
      </c>
      <c r="U36" s="2" t="b">
        <f t="shared" si="5"/>
        <v>1</v>
      </c>
      <c r="V36" s="3" t="s">
        <v>219</v>
      </c>
      <c r="W36" s="2">
        <v>168.0</v>
      </c>
      <c r="X36" s="2" t="s">
        <v>309</v>
      </c>
      <c r="Y36" s="36">
        <v>1.629616734878E12</v>
      </c>
      <c r="Z36" s="2" t="b">
        <f t="shared" si="6"/>
        <v>0</v>
      </c>
      <c r="AA36" s="3" t="s">
        <v>244</v>
      </c>
      <c r="AB36" s="2">
        <v>101.0</v>
      </c>
      <c r="AC36" s="2" t="s">
        <v>316</v>
      </c>
      <c r="AD36" s="36">
        <v>1.62961738719E12</v>
      </c>
      <c r="AE36" s="2" t="b">
        <f t="shared" si="7"/>
        <v>0</v>
      </c>
      <c r="AF36" s="3" t="s">
        <v>244</v>
      </c>
      <c r="AG36" s="2">
        <v>133.0</v>
      </c>
      <c r="AH36" s="2" t="s">
        <v>317</v>
      </c>
      <c r="AI36" s="36">
        <v>1.629622361179E12</v>
      </c>
      <c r="AJ36" s="2" t="b">
        <f t="shared" si="8"/>
        <v>0</v>
      </c>
      <c r="AK36" s="3" t="s">
        <v>244</v>
      </c>
      <c r="AL36" s="2">
        <v>89.0</v>
      </c>
      <c r="AM36" s="2" t="s">
        <v>318</v>
      </c>
      <c r="AN36" s="36">
        <v>1.62962310609E12</v>
      </c>
      <c r="AO36" s="2" t="b">
        <f t="shared" si="9"/>
        <v>1</v>
      </c>
      <c r="AP36" s="3" t="s">
        <v>242</v>
      </c>
      <c r="AQ36" s="2">
        <v>537.0</v>
      </c>
      <c r="AR36" s="2" t="s">
        <v>315</v>
      </c>
      <c r="AS36" s="36">
        <v>1.629623572933E12</v>
      </c>
    </row>
    <row r="37">
      <c r="A37" s="2" t="b">
        <f t="shared" si="1"/>
        <v>0</v>
      </c>
      <c r="B37" s="3" t="s">
        <v>320</v>
      </c>
      <c r="C37" s="2">
        <v>117.0</v>
      </c>
      <c r="D37" s="2" t="s">
        <v>311</v>
      </c>
      <c r="E37" s="36">
        <v>1.629608762709E12</v>
      </c>
      <c r="F37" s="2" t="b">
        <f t="shared" si="2"/>
        <v>0</v>
      </c>
      <c r="G37" s="3" t="s">
        <v>320</v>
      </c>
      <c r="H37" s="2">
        <v>134.0</v>
      </c>
      <c r="I37" s="2" t="s">
        <v>319</v>
      </c>
      <c r="J37" s="36">
        <v>1.629609348138E12</v>
      </c>
      <c r="K37" s="2" t="b">
        <f t="shared" si="3"/>
        <v>1</v>
      </c>
      <c r="L37" s="3" t="s">
        <v>287</v>
      </c>
      <c r="M37" s="2">
        <v>280.0</v>
      </c>
      <c r="N37" s="2" t="s">
        <v>321</v>
      </c>
      <c r="O37" s="36">
        <v>1.629609733131E12</v>
      </c>
      <c r="P37" s="2" t="b">
        <f t="shared" si="4"/>
        <v>1</v>
      </c>
      <c r="Q37" s="37" t="s">
        <v>322</v>
      </c>
      <c r="R37" s="2">
        <v>164.0</v>
      </c>
      <c r="S37" s="2" t="s">
        <v>323</v>
      </c>
      <c r="T37" s="36">
        <v>1.629616215054E12</v>
      </c>
      <c r="U37" s="2" t="b">
        <f t="shared" si="5"/>
        <v>1</v>
      </c>
      <c r="V37" s="3" t="s">
        <v>221</v>
      </c>
      <c r="W37" s="2">
        <v>461.0</v>
      </c>
      <c r="X37" s="2" t="s">
        <v>324</v>
      </c>
      <c r="Y37" s="36">
        <v>1.629616735339E12</v>
      </c>
      <c r="Z37" s="2" t="b">
        <f t="shared" si="6"/>
        <v>0</v>
      </c>
      <c r="AA37" s="3" t="s">
        <v>320</v>
      </c>
      <c r="AB37" s="2">
        <v>134.0</v>
      </c>
      <c r="AC37" s="2" t="s">
        <v>316</v>
      </c>
      <c r="AD37" s="36">
        <v>1.629617387324E12</v>
      </c>
      <c r="AE37" s="2" t="b">
        <f t="shared" si="7"/>
        <v>0</v>
      </c>
      <c r="AF37" s="3" t="s">
        <v>320</v>
      </c>
      <c r="AG37" s="2">
        <v>126.0</v>
      </c>
      <c r="AH37" s="2" t="s">
        <v>317</v>
      </c>
      <c r="AI37" s="36">
        <v>1.629622361288E12</v>
      </c>
      <c r="AJ37" s="2" t="b">
        <f t="shared" si="8"/>
        <v>0</v>
      </c>
      <c r="AK37" s="3" t="s">
        <v>320</v>
      </c>
      <c r="AL37" s="2">
        <v>134.0</v>
      </c>
      <c r="AM37" s="2" t="s">
        <v>318</v>
      </c>
      <c r="AN37" s="36">
        <v>1.629623106224E12</v>
      </c>
      <c r="AO37" s="2" t="b">
        <f t="shared" si="9"/>
        <v>0</v>
      </c>
      <c r="AP37" s="3" t="s">
        <v>208</v>
      </c>
      <c r="AQ37" s="2">
        <v>592.0</v>
      </c>
      <c r="AR37" s="2" t="s">
        <v>325</v>
      </c>
      <c r="AS37" s="36">
        <v>1.629623573526E12</v>
      </c>
    </row>
    <row r="38">
      <c r="A38" s="2" t="b">
        <f t="shared" si="1"/>
        <v>0</v>
      </c>
      <c r="B38" s="3" t="s">
        <v>326</v>
      </c>
      <c r="C38" s="2">
        <v>212.0</v>
      </c>
      <c r="D38" s="2" t="s">
        <v>311</v>
      </c>
      <c r="E38" s="36">
        <v>1.629608762921E12</v>
      </c>
      <c r="F38" s="2" t="b">
        <f t="shared" si="2"/>
        <v>0</v>
      </c>
      <c r="G38" s="3" t="s">
        <v>326</v>
      </c>
      <c r="H38" s="2">
        <v>300.0</v>
      </c>
      <c r="I38" s="2" t="s">
        <v>319</v>
      </c>
      <c r="J38" s="36">
        <v>1.629609348437E12</v>
      </c>
      <c r="K38" s="2" t="b">
        <f t="shared" si="3"/>
        <v>1</v>
      </c>
      <c r="L38" s="3" t="s">
        <v>292</v>
      </c>
      <c r="M38" s="2">
        <v>197.0</v>
      </c>
      <c r="N38" s="2" t="s">
        <v>321</v>
      </c>
      <c r="O38" s="36">
        <v>1.629609733327E12</v>
      </c>
      <c r="P38" s="2" t="b">
        <f t="shared" si="4"/>
        <v>1</v>
      </c>
      <c r="Q38" s="37" t="s">
        <v>224</v>
      </c>
      <c r="R38" s="2">
        <v>349.0</v>
      </c>
      <c r="S38" s="2" t="s">
        <v>323</v>
      </c>
      <c r="T38" s="36">
        <v>1.629616215406E12</v>
      </c>
      <c r="U38" s="2" t="b">
        <f t="shared" si="5"/>
        <v>1</v>
      </c>
      <c r="V38" s="3" t="s">
        <v>221</v>
      </c>
      <c r="W38" s="2">
        <v>521.0</v>
      </c>
      <c r="X38" s="2" t="s">
        <v>324</v>
      </c>
      <c r="Y38" s="36">
        <v>1.629616735859E12</v>
      </c>
      <c r="Z38" s="2" t="b">
        <f t="shared" si="6"/>
        <v>0</v>
      </c>
      <c r="AA38" s="3" t="s">
        <v>326</v>
      </c>
      <c r="AB38" s="2">
        <v>243.0</v>
      </c>
      <c r="AC38" s="2" t="s">
        <v>316</v>
      </c>
      <c r="AD38" s="36">
        <v>1.629617387567E12</v>
      </c>
      <c r="AE38" s="2" t="b">
        <f t="shared" si="7"/>
        <v>0</v>
      </c>
      <c r="AF38" s="3" t="s">
        <v>326</v>
      </c>
      <c r="AG38" s="2">
        <v>276.0</v>
      </c>
      <c r="AH38" s="2" t="s">
        <v>317</v>
      </c>
      <c r="AI38" s="36">
        <v>1.629622361566E12</v>
      </c>
      <c r="AJ38" s="2" t="b">
        <f t="shared" si="8"/>
        <v>0</v>
      </c>
      <c r="AK38" s="3" t="s">
        <v>326</v>
      </c>
      <c r="AL38" s="2">
        <v>267.0</v>
      </c>
      <c r="AM38" s="2" t="s">
        <v>318</v>
      </c>
      <c r="AN38" s="36">
        <v>1.629623106492E12</v>
      </c>
      <c r="AO38" s="2" t="b">
        <f t="shared" si="9"/>
        <v>0</v>
      </c>
      <c r="AP38" s="3" t="s">
        <v>326</v>
      </c>
      <c r="AQ38" s="2">
        <v>260.0</v>
      </c>
      <c r="AR38" s="2" t="s">
        <v>325</v>
      </c>
      <c r="AS38" s="36">
        <v>1.629623573786E12</v>
      </c>
    </row>
    <row r="39">
      <c r="A39" s="2" t="b">
        <f t="shared" si="1"/>
        <v>1</v>
      </c>
      <c r="B39" s="3" t="s">
        <v>242</v>
      </c>
      <c r="C39" s="2">
        <v>617.0</v>
      </c>
      <c r="D39" s="2" t="s">
        <v>327</v>
      </c>
      <c r="E39" s="36">
        <v>1.629608763537E12</v>
      </c>
      <c r="F39" s="2" t="b">
        <f t="shared" si="2"/>
        <v>1</v>
      </c>
      <c r="G39" s="3" t="s">
        <v>242</v>
      </c>
      <c r="H39" s="2">
        <v>104.0</v>
      </c>
      <c r="I39" s="2" t="s">
        <v>319</v>
      </c>
      <c r="J39" s="36">
        <v>1.629609348541E12</v>
      </c>
      <c r="K39" s="2" t="b">
        <f t="shared" si="3"/>
        <v>1</v>
      </c>
      <c r="L39" s="3" t="s">
        <v>295</v>
      </c>
      <c r="M39" s="2">
        <v>155.0</v>
      </c>
      <c r="N39" s="2" t="s">
        <v>321</v>
      </c>
      <c r="O39" s="36">
        <v>1.629609733484E12</v>
      </c>
      <c r="P39" s="2" t="b">
        <f t="shared" si="4"/>
        <v>1</v>
      </c>
      <c r="Q39" s="37" t="s">
        <v>301</v>
      </c>
      <c r="R39" s="2">
        <v>124.0</v>
      </c>
      <c r="S39" s="2" t="s">
        <v>323</v>
      </c>
      <c r="T39" s="36">
        <v>1.629616215535E12</v>
      </c>
      <c r="U39" s="2" t="b">
        <f t="shared" si="5"/>
        <v>1</v>
      </c>
      <c r="V39" s="3" t="s">
        <v>232</v>
      </c>
      <c r="W39" s="2">
        <v>247.0</v>
      </c>
      <c r="X39" s="2" t="s">
        <v>328</v>
      </c>
      <c r="Y39" s="36">
        <v>1.629616736107E12</v>
      </c>
      <c r="Z39" s="2" t="b">
        <f t="shared" si="6"/>
        <v>1</v>
      </c>
      <c r="AA39" s="3" t="s">
        <v>242</v>
      </c>
      <c r="AB39" s="2">
        <v>136.0</v>
      </c>
      <c r="AC39" s="2" t="s">
        <v>316</v>
      </c>
      <c r="AD39" s="36">
        <v>1.629617387703E12</v>
      </c>
      <c r="AE39" s="2" t="b">
        <f t="shared" si="7"/>
        <v>1</v>
      </c>
      <c r="AF39" s="3" t="s">
        <v>242</v>
      </c>
      <c r="AG39" s="2">
        <v>238.0</v>
      </c>
      <c r="AH39" s="2" t="s">
        <v>317</v>
      </c>
      <c r="AI39" s="36">
        <v>1.629622361804E12</v>
      </c>
      <c r="AJ39" s="2" t="b">
        <f t="shared" si="8"/>
        <v>1</v>
      </c>
      <c r="AK39" s="3" t="s">
        <v>242</v>
      </c>
      <c r="AL39" s="2">
        <v>182.0</v>
      </c>
      <c r="AM39" s="2" t="s">
        <v>318</v>
      </c>
      <c r="AN39" s="36">
        <v>1.629623106674E12</v>
      </c>
      <c r="AO39" s="2" t="b">
        <f t="shared" si="9"/>
        <v>1</v>
      </c>
      <c r="AP39" s="3" t="s">
        <v>242</v>
      </c>
      <c r="AQ39" s="2">
        <v>145.0</v>
      </c>
      <c r="AR39" s="2" t="s">
        <v>325</v>
      </c>
      <c r="AS39" s="36">
        <v>1.629623573931E12</v>
      </c>
    </row>
    <row r="40">
      <c r="A40" s="2" t="b">
        <f t="shared" si="1"/>
        <v>0</v>
      </c>
      <c r="B40" s="3" t="s">
        <v>329</v>
      </c>
      <c r="C40" s="2">
        <v>376.0</v>
      </c>
      <c r="D40" s="2" t="s">
        <v>327</v>
      </c>
      <c r="E40" s="36">
        <v>1.629608763913E12</v>
      </c>
      <c r="F40" s="2" t="b">
        <f t="shared" si="2"/>
        <v>0</v>
      </c>
      <c r="G40" s="3" t="s">
        <v>329</v>
      </c>
      <c r="H40" s="2">
        <v>1997.0</v>
      </c>
      <c r="I40" s="2" t="s">
        <v>330</v>
      </c>
      <c r="J40" s="36">
        <v>1.629609350543E12</v>
      </c>
      <c r="K40" s="2" t="b">
        <f t="shared" si="3"/>
        <v>1</v>
      </c>
      <c r="L40" s="3" t="s">
        <v>242</v>
      </c>
      <c r="M40" s="2">
        <v>257.0</v>
      </c>
      <c r="N40" s="2" t="s">
        <v>321</v>
      </c>
      <c r="O40" s="36">
        <v>1.62960973374E12</v>
      </c>
      <c r="P40" s="2" t="b">
        <f t="shared" si="4"/>
        <v>1</v>
      </c>
      <c r="Q40" s="37" t="s">
        <v>257</v>
      </c>
      <c r="R40" s="2">
        <v>200.0</v>
      </c>
      <c r="S40" s="2" t="s">
        <v>323</v>
      </c>
      <c r="T40" s="36">
        <v>1.629616215722E12</v>
      </c>
      <c r="U40" s="2" t="b">
        <f t="shared" si="5"/>
        <v>1</v>
      </c>
      <c r="V40" s="3" t="s">
        <v>242</v>
      </c>
      <c r="W40" s="2">
        <v>106.0</v>
      </c>
      <c r="X40" s="2" t="s">
        <v>328</v>
      </c>
      <c r="Y40" s="36">
        <v>1.629616736238E12</v>
      </c>
      <c r="Z40" s="2" t="b">
        <f t="shared" si="6"/>
        <v>0</v>
      </c>
      <c r="AA40" s="3" t="s">
        <v>329</v>
      </c>
      <c r="AB40" s="2">
        <v>951.0</v>
      </c>
      <c r="AC40" s="2" t="s">
        <v>331</v>
      </c>
      <c r="AD40" s="36">
        <v>1.629617388655E12</v>
      </c>
      <c r="AE40" s="2" t="b">
        <f t="shared" si="7"/>
        <v>0</v>
      </c>
      <c r="AF40" s="3" t="s">
        <v>332</v>
      </c>
      <c r="AG40" s="2">
        <v>725.0</v>
      </c>
      <c r="AH40" s="2" t="s">
        <v>333</v>
      </c>
      <c r="AI40" s="36">
        <v>1.62962236253E12</v>
      </c>
      <c r="AJ40" s="2" t="b">
        <f t="shared" si="8"/>
        <v>0</v>
      </c>
      <c r="AK40" s="3" t="s">
        <v>334</v>
      </c>
      <c r="AL40" s="2">
        <v>1418.0</v>
      </c>
      <c r="AM40" s="2" t="s">
        <v>335</v>
      </c>
      <c r="AN40" s="36">
        <v>1.62962310809E12</v>
      </c>
      <c r="AO40" s="2" t="b">
        <f t="shared" si="9"/>
        <v>0</v>
      </c>
      <c r="AP40" s="3" t="s">
        <v>310</v>
      </c>
      <c r="AQ40" s="2">
        <v>876.0</v>
      </c>
      <c r="AR40" s="2" t="s">
        <v>336</v>
      </c>
      <c r="AS40" s="36">
        <v>1.629623574806E12</v>
      </c>
    </row>
    <row r="41">
      <c r="A41" s="2" t="b">
        <f t="shared" si="1"/>
        <v>1</v>
      </c>
      <c r="B41" s="3" t="s">
        <v>337</v>
      </c>
      <c r="C41" s="2">
        <v>309.0</v>
      </c>
      <c r="D41" s="2" t="s">
        <v>338</v>
      </c>
      <c r="E41" s="36">
        <v>1.629608764229E12</v>
      </c>
      <c r="F41" s="2" t="b">
        <f t="shared" si="2"/>
        <v>1</v>
      </c>
      <c r="G41" s="3" t="s">
        <v>337</v>
      </c>
      <c r="H41" s="2">
        <v>310.0</v>
      </c>
      <c r="I41" s="2" t="s">
        <v>330</v>
      </c>
      <c r="J41" s="36">
        <v>1.629609350846E12</v>
      </c>
      <c r="K41" s="2" t="b">
        <f t="shared" si="3"/>
        <v>1</v>
      </c>
      <c r="L41" s="3" t="s">
        <v>301</v>
      </c>
      <c r="M41" s="2">
        <v>1031.0</v>
      </c>
      <c r="N41" s="2" t="s">
        <v>339</v>
      </c>
      <c r="O41" s="36">
        <v>1.629609734788E12</v>
      </c>
      <c r="P41" s="2" t="b">
        <f t="shared" si="4"/>
        <v>1</v>
      </c>
      <c r="Q41" s="37" t="s">
        <v>301</v>
      </c>
      <c r="R41" s="2">
        <v>228.0</v>
      </c>
      <c r="S41" s="2" t="s">
        <v>323</v>
      </c>
      <c r="T41" s="36">
        <v>1.629616215953E12</v>
      </c>
      <c r="U41" s="2" t="b">
        <f t="shared" si="5"/>
        <v>1</v>
      </c>
      <c r="V41" s="3" t="s">
        <v>287</v>
      </c>
      <c r="W41" s="2">
        <v>287.0</v>
      </c>
      <c r="X41" s="2" t="s">
        <v>328</v>
      </c>
      <c r="Y41" s="36">
        <v>1.6296167365E12</v>
      </c>
      <c r="Z41" s="2" t="b">
        <f t="shared" si="6"/>
        <v>1</v>
      </c>
      <c r="AA41" s="3" t="s">
        <v>337</v>
      </c>
      <c r="AB41" s="2">
        <v>301.0</v>
      </c>
      <c r="AC41" s="2" t="s">
        <v>331</v>
      </c>
      <c r="AD41" s="36">
        <v>1.629617388956E12</v>
      </c>
      <c r="AE41" s="2" t="b">
        <f t="shared" si="7"/>
        <v>1</v>
      </c>
      <c r="AF41" s="3" t="s">
        <v>340</v>
      </c>
      <c r="AG41" s="2">
        <v>420.0</v>
      </c>
      <c r="AH41" s="2" t="s">
        <v>333</v>
      </c>
      <c r="AI41" s="36">
        <v>1.629622362949E12</v>
      </c>
      <c r="AJ41" s="2" t="b">
        <f t="shared" si="8"/>
        <v>1</v>
      </c>
      <c r="AK41" s="3" t="s">
        <v>340</v>
      </c>
      <c r="AL41" s="2">
        <v>593.0</v>
      </c>
      <c r="AM41" s="2" t="s">
        <v>335</v>
      </c>
      <c r="AN41" s="36">
        <v>1.629623108685E12</v>
      </c>
      <c r="AO41" s="2" t="b">
        <f t="shared" si="9"/>
        <v>0</v>
      </c>
      <c r="AP41" s="3" t="s">
        <v>208</v>
      </c>
      <c r="AQ41" s="2">
        <v>125.0</v>
      </c>
      <c r="AR41" s="2" t="s">
        <v>336</v>
      </c>
      <c r="AS41" s="36">
        <v>1.629623574932E12</v>
      </c>
    </row>
    <row r="42">
      <c r="A42" s="2" t="b">
        <f t="shared" si="1"/>
        <v>1</v>
      </c>
      <c r="B42" s="3" t="s">
        <v>337</v>
      </c>
      <c r="C42" s="2">
        <v>151.0</v>
      </c>
      <c r="D42" s="2" t="s">
        <v>338</v>
      </c>
      <c r="E42" s="36">
        <v>1.629608764371E12</v>
      </c>
      <c r="F42" s="2" t="b">
        <f t="shared" si="2"/>
        <v>1</v>
      </c>
      <c r="G42" s="3" t="s">
        <v>341</v>
      </c>
      <c r="H42" s="2">
        <v>168.0</v>
      </c>
      <c r="I42" s="2" t="s">
        <v>342</v>
      </c>
      <c r="J42" s="36">
        <v>1.629609351017E12</v>
      </c>
      <c r="K42" s="2" t="b">
        <f t="shared" si="3"/>
        <v>1</v>
      </c>
      <c r="L42" s="3" t="s">
        <v>232</v>
      </c>
      <c r="M42" s="2">
        <v>76.0</v>
      </c>
      <c r="N42" s="2" t="s">
        <v>339</v>
      </c>
      <c r="O42" s="36">
        <v>1.629609734847E12</v>
      </c>
      <c r="P42" s="2" t="b">
        <f t="shared" si="4"/>
        <v>1</v>
      </c>
      <c r="Q42" s="37" t="s">
        <v>313</v>
      </c>
      <c r="R42" s="2">
        <v>160.0</v>
      </c>
      <c r="S42" s="2" t="s">
        <v>343</v>
      </c>
      <c r="T42" s="36">
        <v>1.62961621611E12</v>
      </c>
      <c r="U42" s="2" t="b">
        <f t="shared" si="5"/>
        <v>1</v>
      </c>
      <c r="V42" s="3" t="s">
        <v>292</v>
      </c>
      <c r="W42" s="2">
        <v>234.0</v>
      </c>
      <c r="X42" s="2" t="s">
        <v>328</v>
      </c>
      <c r="Y42" s="36">
        <v>1.629616736733E12</v>
      </c>
      <c r="Z42" s="2" t="b">
        <f t="shared" si="6"/>
        <v>1</v>
      </c>
      <c r="AA42" s="3" t="s">
        <v>344</v>
      </c>
      <c r="AB42" s="2">
        <v>536.0</v>
      </c>
      <c r="AC42" s="2" t="s">
        <v>345</v>
      </c>
      <c r="AD42" s="36">
        <v>1.629617389492E12</v>
      </c>
      <c r="AE42" s="2" t="b">
        <f t="shared" si="7"/>
        <v>1</v>
      </c>
      <c r="AF42" s="3" t="s">
        <v>346</v>
      </c>
      <c r="AG42" s="2">
        <v>199.0</v>
      </c>
      <c r="AH42" s="2" t="s">
        <v>347</v>
      </c>
      <c r="AI42" s="36">
        <v>1.629622363147E12</v>
      </c>
      <c r="AJ42" s="2" t="b">
        <f t="shared" si="8"/>
        <v>1</v>
      </c>
      <c r="AK42" s="3" t="s">
        <v>348</v>
      </c>
      <c r="AL42" s="2">
        <v>134.0</v>
      </c>
      <c r="AM42" s="2" t="s">
        <v>335</v>
      </c>
      <c r="AN42" s="36">
        <v>1.62962310882E12</v>
      </c>
      <c r="AO42" s="2" t="b">
        <f t="shared" si="9"/>
        <v>0</v>
      </c>
      <c r="AP42" s="3" t="s">
        <v>244</v>
      </c>
      <c r="AQ42" s="2">
        <v>92.0</v>
      </c>
      <c r="AR42" s="2" t="s">
        <v>349</v>
      </c>
      <c r="AS42" s="36">
        <v>1.629623575022E12</v>
      </c>
    </row>
    <row r="43">
      <c r="A43" s="2" t="b">
        <f t="shared" si="1"/>
        <v>1</v>
      </c>
      <c r="B43" s="3" t="s">
        <v>242</v>
      </c>
      <c r="C43" s="2">
        <v>804.0</v>
      </c>
      <c r="D43" s="2" t="s">
        <v>350</v>
      </c>
      <c r="E43" s="36">
        <v>1.629608765175E12</v>
      </c>
      <c r="F43" s="2" t="b">
        <f t="shared" si="2"/>
        <v>1</v>
      </c>
      <c r="G43" s="3" t="s">
        <v>242</v>
      </c>
      <c r="H43" s="2">
        <v>452.0</v>
      </c>
      <c r="I43" s="2" t="s">
        <v>342</v>
      </c>
      <c r="J43" s="36">
        <v>1.629609351468E12</v>
      </c>
      <c r="K43" s="2" t="b">
        <f t="shared" si="3"/>
        <v>1</v>
      </c>
      <c r="L43" s="3" t="s">
        <v>242</v>
      </c>
      <c r="M43" s="2">
        <v>330.0</v>
      </c>
      <c r="N43" s="2" t="s">
        <v>351</v>
      </c>
      <c r="O43" s="36">
        <v>1.629609735178E12</v>
      </c>
      <c r="P43" s="2" t="b">
        <f t="shared" si="4"/>
        <v>1</v>
      </c>
      <c r="Q43" s="3" t="s">
        <v>242</v>
      </c>
      <c r="R43" s="2">
        <v>300.0</v>
      </c>
      <c r="S43" s="2" t="s">
        <v>343</v>
      </c>
      <c r="T43" s="36">
        <v>1.629616216409E12</v>
      </c>
      <c r="U43" s="2" t="b">
        <f t="shared" si="5"/>
        <v>1</v>
      </c>
      <c r="V43" s="3" t="s">
        <v>295</v>
      </c>
      <c r="W43" s="2">
        <v>134.0</v>
      </c>
      <c r="X43" s="2" t="s">
        <v>328</v>
      </c>
      <c r="Y43" s="36">
        <v>1.629616736867E12</v>
      </c>
      <c r="Z43" s="2" t="b">
        <f t="shared" si="6"/>
        <v>1</v>
      </c>
      <c r="AA43" s="3" t="s">
        <v>242</v>
      </c>
      <c r="AB43" s="2">
        <v>1047.0</v>
      </c>
      <c r="AC43" s="2" t="s">
        <v>352</v>
      </c>
      <c r="AD43" s="36">
        <v>1.629617390541E12</v>
      </c>
      <c r="AE43" s="2" t="b">
        <f t="shared" si="7"/>
        <v>1</v>
      </c>
      <c r="AF43" s="3" t="s">
        <v>242</v>
      </c>
      <c r="AG43" s="2">
        <v>653.0</v>
      </c>
      <c r="AH43" s="2" t="s">
        <v>347</v>
      </c>
      <c r="AI43" s="36">
        <v>1.629622363801E12</v>
      </c>
      <c r="AJ43" s="2" t="b">
        <f t="shared" si="8"/>
        <v>1</v>
      </c>
      <c r="AK43" s="3" t="s">
        <v>242</v>
      </c>
      <c r="AL43" s="2">
        <v>480.0</v>
      </c>
      <c r="AM43" s="2" t="s">
        <v>353</v>
      </c>
      <c r="AN43" s="36">
        <v>1.6296231093E12</v>
      </c>
      <c r="AO43" s="2" t="b">
        <f t="shared" si="9"/>
        <v>0</v>
      </c>
      <c r="AP43" s="3" t="s">
        <v>320</v>
      </c>
      <c r="AQ43" s="2">
        <v>134.0</v>
      </c>
      <c r="AR43" s="2" t="s">
        <v>349</v>
      </c>
      <c r="AS43" s="36">
        <v>1.629623575156E12</v>
      </c>
    </row>
    <row r="44">
      <c r="A44" s="2" t="b">
        <f t="shared" si="1"/>
        <v>1</v>
      </c>
      <c r="B44" s="3" t="s">
        <v>301</v>
      </c>
      <c r="C44" s="2">
        <v>1840.0</v>
      </c>
      <c r="D44" s="2" t="s">
        <v>354</v>
      </c>
      <c r="E44" s="36">
        <v>1.629608767018E12</v>
      </c>
      <c r="F44" s="2" t="b">
        <f t="shared" si="2"/>
        <v>1</v>
      </c>
      <c r="G44" s="3" t="s">
        <v>301</v>
      </c>
      <c r="H44" s="2">
        <v>604.0</v>
      </c>
      <c r="I44" s="2" t="s">
        <v>355</v>
      </c>
      <c r="J44" s="36">
        <v>1.629609352071E12</v>
      </c>
      <c r="K44" s="2" t="b">
        <f t="shared" si="3"/>
        <v>0</v>
      </c>
      <c r="L44" s="3" t="s">
        <v>310</v>
      </c>
      <c r="M44" s="2">
        <v>832.0</v>
      </c>
      <c r="N44" s="2" t="s">
        <v>356</v>
      </c>
      <c r="O44" s="36">
        <v>1.629609736015E12</v>
      </c>
      <c r="P44" s="2" t="b">
        <f t="shared" si="4"/>
        <v>0</v>
      </c>
      <c r="Q44" s="3" t="s">
        <v>310</v>
      </c>
      <c r="R44" s="2">
        <v>793.0</v>
      </c>
      <c r="S44" s="2" t="s">
        <v>357</v>
      </c>
      <c r="T44" s="36">
        <v>1.629616217201E12</v>
      </c>
      <c r="U44" s="2" t="b">
        <f t="shared" si="5"/>
        <v>1</v>
      </c>
      <c r="V44" s="3" t="s">
        <v>242</v>
      </c>
      <c r="W44" s="2">
        <v>342.0</v>
      </c>
      <c r="X44" s="2" t="s">
        <v>358</v>
      </c>
      <c r="Y44" s="36">
        <v>1.629616737226E12</v>
      </c>
      <c r="Z44" s="2" t="b">
        <f t="shared" si="6"/>
        <v>1</v>
      </c>
      <c r="AA44" s="3" t="s">
        <v>301</v>
      </c>
      <c r="AB44" s="2">
        <v>255.0</v>
      </c>
      <c r="AC44" s="2" t="s">
        <v>352</v>
      </c>
      <c r="AD44" s="36">
        <v>1.629617390793E12</v>
      </c>
      <c r="AE44" s="2" t="b">
        <f t="shared" si="7"/>
        <v>1</v>
      </c>
      <c r="AF44" s="3" t="s">
        <v>301</v>
      </c>
      <c r="AG44" s="2">
        <v>1257.0</v>
      </c>
      <c r="AH44" s="2" t="s">
        <v>359</v>
      </c>
      <c r="AI44" s="36">
        <v>1.629622365058E12</v>
      </c>
      <c r="AJ44" s="2" t="b">
        <f t="shared" si="8"/>
        <v>1</v>
      </c>
      <c r="AK44" s="3" t="s">
        <v>301</v>
      </c>
      <c r="AL44" s="2">
        <v>1625.0</v>
      </c>
      <c r="AM44" s="2" t="s">
        <v>360</v>
      </c>
      <c r="AN44" s="36">
        <v>1.629623110923E12</v>
      </c>
      <c r="AO44" s="2" t="b">
        <f t="shared" si="9"/>
        <v>0</v>
      </c>
      <c r="AP44" s="3" t="s">
        <v>326</v>
      </c>
      <c r="AQ44" s="2">
        <v>226.0</v>
      </c>
      <c r="AR44" s="2" t="s">
        <v>349</v>
      </c>
      <c r="AS44" s="36">
        <v>1.629623575383E12</v>
      </c>
    </row>
    <row r="45">
      <c r="A45" s="2" t="b">
        <f t="shared" si="1"/>
        <v>1</v>
      </c>
      <c r="B45" s="3" t="s">
        <v>232</v>
      </c>
      <c r="C45" s="2">
        <v>260.0</v>
      </c>
      <c r="D45" s="2" t="s">
        <v>354</v>
      </c>
      <c r="E45" s="36">
        <v>1.629608767281E12</v>
      </c>
      <c r="F45" s="2" t="b">
        <f t="shared" si="2"/>
        <v>1</v>
      </c>
      <c r="G45" s="3" t="s">
        <v>232</v>
      </c>
      <c r="H45" s="2">
        <v>313.0</v>
      </c>
      <c r="I45" s="2" t="s">
        <v>355</v>
      </c>
      <c r="J45" s="36">
        <v>1.6296093524E12</v>
      </c>
      <c r="K45" s="2" t="b">
        <f t="shared" si="3"/>
        <v>0</v>
      </c>
      <c r="L45" s="3" t="s">
        <v>208</v>
      </c>
      <c r="M45" s="2">
        <v>151.0</v>
      </c>
      <c r="N45" s="2" t="s">
        <v>356</v>
      </c>
      <c r="O45" s="36">
        <v>1.62960973616E12</v>
      </c>
      <c r="P45" s="2" t="b">
        <f t="shared" si="4"/>
        <v>0</v>
      </c>
      <c r="Q45" s="3" t="s">
        <v>208</v>
      </c>
      <c r="R45" s="2">
        <v>135.0</v>
      </c>
      <c r="S45" s="2" t="s">
        <v>357</v>
      </c>
      <c r="T45" s="36">
        <v>1.62961621734E12</v>
      </c>
      <c r="U45" s="2" t="b">
        <f t="shared" si="5"/>
        <v>1</v>
      </c>
      <c r="V45" s="3" t="s">
        <v>301</v>
      </c>
      <c r="W45" s="2">
        <v>747.0</v>
      </c>
      <c r="X45" s="2" t="s">
        <v>358</v>
      </c>
      <c r="Y45" s="36">
        <v>1.629616737958E12</v>
      </c>
      <c r="Z45" s="2" t="b">
        <f t="shared" si="6"/>
        <v>1</v>
      </c>
      <c r="AA45" s="3" t="s">
        <v>232</v>
      </c>
      <c r="AB45" s="2">
        <v>237.0</v>
      </c>
      <c r="AC45" s="2" t="s">
        <v>361</v>
      </c>
      <c r="AD45" s="36">
        <v>1.629617391029E12</v>
      </c>
      <c r="AE45" s="2" t="b">
        <f t="shared" si="7"/>
        <v>1</v>
      </c>
      <c r="AF45" s="3" t="s">
        <v>232</v>
      </c>
      <c r="AG45" s="2">
        <v>274.0</v>
      </c>
      <c r="AH45" s="2" t="s">
        <v>359</v>
      </c>
      <c r="AI45" s="36">
        <v>1.629622365332E12</v>
      </c>
      <c r="AJ45" s="2" t="b">
        <f t="shared" si="8"/>
        <v>1</v>
      </c>
      <c r="AK45" s="3" t="s">
        <v>232</v>
      </c>
      <c r="AL45" s="2">
        <v>288.0</v>
      </c>
      <c r="AM45" s="2" t="s">
        <v>362</v>
      </c>
      <c r="AN45" s="36">
        <v>1.629623111212E12</v>
      </c>
      <c r="AO45" s="2" t="b">
        <f t="shared" si="9"/>
        <v>1</v>
      </c>
      <c r="AP45" s="3" t="s">
        <v>242</v>
      </c>
      <c r="AQ45" s="2">
        <v>160.0</v>
      </c>
      <c r="AR45" s="2" t="s">
        <v>349</v>
      </c>
      <c r="AS45" s="36">
        <v>1.629623575541E12</v>
      </c>
    </row>
    <row r="46">
      <c r="A46" s="2" t="b">
        <f t="shared" si="1"/>
        <v>1</v>
      </c>
      <c r="B46" s="3" t="s">
        <v>242</v>
      </c>
      <c r="C46" s="2">
        <v>104.0</v>
      </c>
      <c r="D46" s="2" t="s">
        <v>354</v>
      </c>
      <c r="E46" s="36">
        <v>1.629608767381E12</v>
      </c>
      <c r="F46" s="2" t="b">
        <f t="shared" si="2"/>
        <v>1</v>
      </c>
      <c r="G46" s="3" t="s">
        <v>242</v>
      </c>
      <c r="H46" s="2">
        <v>106.0</v>
      </c>
      <c r="I46" s="2" t="s">
        <v>355</v>
      </c>
      <c r="J46" s="36">
        <v>1.62960935249E12</v>
      </c>
      <c r="K46" s="2" t="b">
        <f t="shared" si="3"/>
        <v>0</v>
      </c>
      <c r="L46" s="3" t="s">
        <v>244</v>
      </c>
      <c r="M46" s="2">
        <v>303.0</v>
      </c>
      <c r="N46" s="2" t="s">
        <v>356</v>
      </c>
      <c r="O46" s="36">
        <v>1.629609736474E12</v>
      </c>
      <c r="P46" s="2" t="b">
        <f t="shared" si="4"/>
        <v>0</v>
      </c>
      <c r="Q46" s="3" t="s">
        <v>244</v>
      </c>
      <c r="R46" s="2">
        <v>125.0</v>
      </c>
      <c r="S46" s="2" t="s">
        <v>357</v>
      </c>
      <c r="T46" s="36">
        <v>1.629616217465E12</v>
      </c>
      <c r="U46" s="2" t="b">
        <f t="shared" si="5"/>
        <v>1</v>
      </c>
      <c r="V46" s="3" t="s">
        <v>232</v>
      </c>
      <c r="W46" s="2">
        <v>40.0</v>
      </c>
      <c r="X46" s="2" t="s">
        <v>358</v>
      </c>
      <c r="Y46" s="36">
        <v>1.629616737994E12</v>
      </c>
      <c r="Z46" s="2" t="b">
        <f t="shared" si="6"/>
        <v>1</v>
      </c>
      <c r="AA46" s="3" t="s">
        <v>242</v>
      </c>
      <c r="AB46" s="2">
        <v>148.0</v>
      </c>
      <c r="AC46" s="2" t="s">
        <v>361</v>
      </c>
      <c r="AD46" s="36">
        <v>1.629617391179E12</v>
      </c>
      <c r="AE46" s="2" t="b">
        <f t="shared" si="7"/>
        <v>1</v>
      </c>
      <c r="AF46" s="3" t="s">
        <v>242</v>
      </c>
      <c r="AG46" s="2">
        <v>150.0</v>
      </c>
      <c r="AH46" s="2" t="s">
        <v>359</v>
      </c>
      <c r="AI46" s="36">
        <v>1.629622365484E12</v>
      </c>
      <c r="AJ46" s="2" t="b">
        <f t="shared" si="8"/>
        <v>1</v>
      </c>
      <c r="AK46" s="3" t="s">
        <v>242</v>
      </c>
      <c r="AL46" s="2">
        <v>139.0</v>
      </c>
      <c r="AM46" s="2" t="s">
        <v>362</v>
      </c>
      <c r="AN46" s="36">
        <v>1.629623111379E12</v>
      </c>
      <c r="AO46" s="2" t="b">
        <f t="shared" si="9"/>
        <v>0</v>
      </c>
      <c r="AP46" s="3" t="s">
        <v>332</v>
      </c>
      <c r="AQ46" s="2">
        <v>677.0</v>
      </c>
      <c r="AR46" s="2" t="s">
        <v>363</v>
      </c>
      <c r="AS46" s="36">
        <v>1.629623576224E12</v>
      </c>
    </row>
    <row r="47">
      <c r="A47" s="2" t="b">
        <f t="shared" si="1"/>
        <v>1</v>
      </c>
      <c r="B47" s="3" t="s">
        <v>348</v>
      </c>
      <c r="C47" s="2">
        <v>4874.0</v>
      </c>
      <c r="D47" s="2" t="s">
        <v>364</v>
      </c>
      <c r="E47" s="36">
        <v>1.629608772257E12</v>
      </c>
      <c r="F47" s="2" t="b">
        <f t="shared" si="2"/>
        <v>1</v>
      </c>
      <c r="G47" s="3" t="s">
        <v>365</v>
      </c>
      <c r="H47" s="2">
        <v>5750.0</v>
      </c>
      <c r="I47" s="2" t="s">
        <v>366</v>
      </c>
      <c r="J47" s="36">
        <v>1.629609358242E12</v>
      </c>
      <c r="K47" s="2" t="b">
        <f t="shared" si="3"/>
        <v>0</v>
      </c>
      <c r="L47" s="3" t="s">
        <v>320</v>
      </c>
      <c r="M47" s="2">
        <v>208.0</v>
      </c>
      <c r="N47" s="2" t="s">
        <v>356</v>
      </c>
      <c r="O47" s="36">
        <v>1.629609736669E12</v>
      </c>
      <c r="P47" s="2" t="b">
        <f t="shared" si="4"/>
        <v>0</v>
      </c>
      <c r="Q47" s="3" t="s">
        <v>320</v>
      </c>
      <c r="R47" s="2">
        <v>127.0</v>
      </c>
      <c r="S47" s="2" t="s">
        <v>357</v>
      </c>
      <c r="T47" s="36">
        <v>1.629616217596E12</v>
      </c>
      <c r="U47" s="2" t="b">
        <f t="shared" si="5"/>
        <v>1</v>
      </c>
      <c r="V47" s="3" t="s">
        <v>242</v>
      </c>
      <c r="W47" s="2">
        <v>297.0</v>
      </c>
      <c r="X47" s="2" t="s">
        <v>367</v>
      </c>
      <c r="Y47" s="36">
        <v>1.629616738293E12</v>
      </c>
      <c r="Z47" s="2" t="b">
        <f t="shared" si="6"/>
        <v>1</v>
      </c>
      <c r="AA47" s="3" t="s">
        <v>341</v>
      </c>
      <c r="AB47" s="2">
        <v>3550.0</v>
      </c>
      <c r="AC47" s="2" t="s">
        <v>368</v>
      </c>
      <c r="AD47" s="36">
        <v>1.629617394737E12</v>
      </c>
      <c r="AE47" s="2" t="b">
        <f t="shared" si="7"/>
        <v>1</v>
      </c>
      <c r="AF47" s="3" t="s">
        <v>346</v>
      </c>
      <c r="AG47" s="2">
        <v>3322.0</v>
      </c>
      <c r="AH47" s="2" t="s">
        <v>369</v>
      </c>
      <c r="AI47" s="36">
        <v>1.629622368805E12</v>
      </c>
      <c r="AJ47" s="2" t="b">
        <f t="shared" si="8"/>
        <v>1</v>
      </c>
      <c r="AK47" s="3" t="s">
        <v>340</v>
      </c>
      <c r="AL47" s="2">
        <v>4128.0</v>
      </c>
      <c r="AM47" s="2" t="s">
        <v>370</v>
      </c>
      <c r="AN47" s="36">
        <v>1.629623115492E12</v>
      </c>
      <c r="AO47" s="2" t="b">
        <f t="shared" si="9"/>
        <v>1</v>
      </c>
      <c r="AP47" s="3" t="s">
        <v>340</v>
      </c>
      <c r="AQ47" s="2">
        <v>411.0</v>
      </c>
      <c r="AR47" s="2" t="s">
        <v>363</v>
      </c>
      <c r="AS47" s="36">
        <v>1.62962357663E12</v>
      </c>
    </row>
    <row r="48">
      <c r="A48" s="2" t="b">
        <f t="shared" si="1"/>
        <v>1</v>
      </c>
      <c r="B48" s="3" t="s">
        <v>371</v>
      </c>
      <c r="C48" s="2">
        <v>2536.0</v>
      </c>
      <c r="D48" s="2" t="s">
        <v>372</v>
      </c>
      <c r="E48" s="36">
        <v>1.629608774791E12</v>
      </c>
      <c r="F48" s="2" t="b">
        <f t="shared" si="2"/>
        <v>1</v>
      </c>
      <c r="G48" s="3" t="s">
        <v>371</v>
      </c>
      <c r="H48" s="2">
        <v>1356.0</v>
      </c>
      <c r="I48" s="2" t="s">
        <v>373</v>
      </c>
      <c r="J48" s="36">
        <v>1.629609359599E12</v>
      </c>
      <c r="K48" s="2" t="b">
        <f t="shared" si="3"/>
        <v>0</v>
      </c>
      <c r="L48" s="3" t="s">
        <v>326</v>
      </c>
      <c r="M48" s="2">
        <v>242.0</v>
      </c>
      <c r="N48" s="2" t="s">
        <v>356</v>
      </c>
      <c r="O48" s="36">
        <v>1.629609736914E12</v>
      </c>
      <c r="P48" s="2" t="b">
        <f t="shared" si="4"/>
        <v>0</v>
      </c>
      <c r="Q48" s="3" t="s">
        <v>326</v>
      </c>
      <c r="R48" s="2">
        <v>218.0</v>
      </c>
      <c r="S48" s="2" t="s">
        <v>357</v>
      </c>
      <c r="T48" s="36">
        <v>1.629616217807E12</v>
      </c>
      <c r="U48" s="2" t="b">
        <f t="shared" si="5"/>
        <v>0</v>
      </c>
      <c r="V48" s="3" t="s">
        <v>310</v>
      </c>
      <c r="W48" s="2">
        <v>699.0</v>
      </c>
      <c r="X48" s="2" t="s">
        <v>367</v>
      </c>
      <c r="Y48" s="36">
        <v>1.629616738992E12</v>
      </c>
      <c r="Z48" s="2" t="b">
        <f t="shared" si="6"/>
        <v>1</v>
      </c>
      <c r="AA48" s="3" t="s">
        <v>371</v>
      </c>
      <c r="AB48" s="2">
        <v>980.0</v>
      </c>
      <c r="AC48" s="2" t="s">
        <v>374</v>
      </c>
      <c r="AD48" s="36">
        <v>1.629617395711E12</v>
      </c>
      <c r="AE48" s="2" t="b">
        <f t="shared" si="7"/>
        <v>1</v>
      </c>
      <c r="AF48" s="3" t="s">
        <v>371</v>
      </c>
      <c r="AG48" s="2">
        <v>955.0</v>
      </c>
      <c r="AH48" s="2" t="s">
        <v>375</v>
      </c>
      <c r="AI48" s="36">
        <v>1.629622369757E12</v>
      </c>
      <c r="AJ48" s="2" t="b">
        <f t="shared" si="8"/>
        <v>1</v>
      </c>
      <c r="AK48" s="3" t="s">
        <v>371</v>
      </c>
      <c r="AL48" s="2">
        <v>1039.0</v>
      </c>
      <c r="AM48" s="2" t="s">
        <v>376</v>
      </c>
      <c r="AN48" s="36">
        <v>1.62962311652E12</v>
      </c>
      <c r="AO48" s="2" t="b">
        <f t="shared" si="9"/>
        <v>1</v>
      </c>
      <c r="AP48" s="3" t="s">
        <v>341</v>
      </c>
      <c r="AQ48" s="2">
        <v>216.0</v>
      </c>
      <c r="AR48" s="2" t="s">
        <v>363</v>
      </c>
      <c r="AS48" s="36">
        <v>1.629623576845E12</v>
      </c>
    </row>
    <row r="49">
      <c r="A49" s="2" t="b">
        <f t="shared" si="1"/>
        <v>1</v>
      </c>
      <c r="B49" s="3" t="s">
        <v>337</v>
      </c>
      <c r="C49" s="2">
        <v>585.0</v>
      </c>
      <c r="D49" s="2" t="s">
        <v>377</v>
      </c>
      <c r="E49" s="36">
        <v>1.629608775377E12</v>
      </c>
      <c r="F49" s="2" t="b">
        <f t="shared" si="2"/>
        <v>1</v>
      </c>
      <c r="G49" s="3" t="s">
        <v>340</v>
      </c>
      <c r="H49" s="2">
        <v>368.0</v>
      </c>
      <c r="I49" s="2" t="s">
        <v>373</v>
      </c>
      <c r="J49" s="36">
        <v>1.629609359967E12</v>
      </c>
      <c r="K49" s="2" t="b">
        <f t="shared" si="3"/>
        <v>1</v>
      </c>
      <c r="L49" s="3" t="s">
        <v>242</v>
      </c>
      <c r="M49" s="2">
        <v>663.0</v>
      </c>
      <c r="N49" s="2" t="s">
        <v>378</v>
      </c>
      <c r="O49" s="36">
        <v>1.629609737577E12</v>
      </c>
      <c r="P49" s="2" t="b">
        <f t="shared" si="4"/>
        <v>1</v>
      </c>
      <c r="Q49" s="3" t="s">
        <v>242</v>
      </c>
      <c r="R49" s="2">
        <v>110.0</v>
      </c>
      <c r="S49" s="2" t="s">
        <v>357</v>
      </c>
      <c r="T49" s="36">
        <v>1.629616217918E12</v>
      </c>
      <c r="U49" s="2" t="b">
        <f t="shared" si="5"/>
        <v>0</v>
      </c>
      <c r="V49" s="3" t="s">
        <v>208</v>
      </c>
      <c r="W49" s="2">
        <v>126.0</v>
      </c>
      <c r="X49" s="2" t="s">
        <v>379</v>
      </c>
      <c r="Y49" s="36">
        <v>1.62961673912E12</v>
      </c>
      <c r="Z49" s="2" t="b">
        <f t="shared" si="6"/>
        <v>1</v>
      </c>
      <c r="AA49" s="3" t="s">
        <v>340</v>
      </c>
      <c r="AB49" s="2">
        <v>367.0</v>
      </c>
      <c r="AC49" s="2" t="s">
        <v>380</v>
      </c>
      <c r="AD49" s="36">
        <v>1.629617396078E12</v>
      </c>
      <c r="AE49" s="2" t="b">
        <f t="shared" si="7"/>
        <v>1</v>
      </c>
      <c r="AF49" s="3" t="s">
        <v>337</v>
      </c>
      <c r="AG49" s="2">
        <v>284.0</v>
      </c>
      <c r="AH49" s="2" t="s">
        <v>381</v>
      </c>
      <c r="AI49" s="36">
        <v>1.629622370044E12</v>
      </c>
      <c r="AJ49" s="2" t="b">
        <f t="shared" si="8"/>
        <v>1</v>
      </c>
      <c r="AK49" s="3" t="s">
        <v>340</v>
      </c>
      <c r="AL49" s="2">
        <v>292.0</v>
      </c>
      <c r="AM49" s="2" t="s">
        <v>376</v>
      </c>
      <c r="AN49" s="36">
        <v>1.629623116814E12</v>
      </c>
      <c r="AO49" s="2" t="b">
        <f t="shared" si="9"/>
        <v>1</v>
      </c>
      <c r="AP49" s="3" t="s">
        <v>242</v>
      </c>
      <c r="AQ49" s="2">
        <v>302.0</v>
      </c>
      <c r="AR49" s="2" t="s">
        <v>382</v>
      </c>
      <c r="AS49" s="36">
        <v>1.629623577149E12</v>
      </c>
    </row>
    <row r="50">
      <c r="A50" s="2" t="b">
        <f t="shared" si="1"/>
        <v>1</v>
      </c>
      <c r="B50" s="3" t="s">
        <v>383</v>
      </c>
      <c r="C50" s="2">
        <v>62.0</v>
      </c>
      <c r="D50" s="2" t="s">
        <v>377</v>
      </c>
      <c r="E50" s="36">
        <v>1.62960877544E12</v>
      </c>
      <c r="F50" s="2" t="b">
        <f t="shared" si="2"/>
        <v>1</v>
      </c>
      <c r="G50" s="3" t="s">
        <v>383</v>
      </c>
      <c r="H50" s="2">
        <v>85.0</v>
      </c>
      <c r="I50" s="2" t="s">
        <v>384</v>
      </c>
      <c r="J50" s="36">
        <v>1.62960936006E12</v>
      </c>
      <c r="K50" s="2" t="b">
        <f t="shared" si="3"/>
        <v>0</v>
      </c>
      <c r="L50" s="3" t="s">
        <v>332</v>
      </c>
      <c r="M50" s="2">
        <v>701.0</v>
      </c>
      <c r="N50" s="2" t="s">
        <v>385</v>
      </c>
      <c r="O50" s="36">
        <v>1.629609738278E12</v>
      </c>
      <c r="P50" s="2" t="b">
        <f t="shared" si="4"/>
        <v>0</v>
      </c>
      <c r="Q50" s="3" t="s">
        <v>332</v>
      </c>
      <c r="R50" s="2">
        <v>1772.0</v>
      </c>
      <c r="S50" s="2" t="s">
        <v>386</v>
      </c>
      <c r="T50" s="36">
        <v>1.62961621969E12</v>
      </c>
      <c r="U50" s="2" t="b">
        <f t="shared" si="5"/>
        <v>0</v>
      </c>
      <c r="V50" s="3" t="s">
        <v>320</v>
      </c>
      <c r="W50" s="2">
        <v>276.0</v>
      </c>
      <c r="X50" s="2" t="s">
        <v>379</v>
      </c>
      <c r="Y50" s="36">
        <v>1.629616739394E12</v>
      </c>
      <c r="Z50" s="2" t="b">
        <f t="shared" si="6"/>
        <v>1</v>
      </c>
      <c r="AA50" s="3" t="s">
        <v>371</v>
      </c>
      <c r="AB50" s="2">
        <v>457.0</v>
      </c>
      <c r="AC50" s="2" t="s">
        <v>380</v>
      </c>
      <c r="AD50" s="36">
        <v>1.629617396548E12</v>
      </c>
      <c r="AE50" s="2" t="b">
        <f t="shared" si="7"/>
        <v>1</v>
      </c>
      <c r="AF50" s="3" t="s">
        <v>383</v>
      </c>
      <c r="AG50" s="2">
        <v>86.0</v>
      </c>
      <c r="AH50" s="2" t="s">
        <v>381</v>
      </c>
      <c r="AI50" s="36">
        <v>1.62962237013E12</v>
      </c>
      <c r="AJ50" s="2" t="b">
        <f t="shared" si="8"/>
        <v>1</v>
      </c>
      <c r="AK50" s="3" t="s">
        <v>383</v>
      </c>
      <c r="AL50" s="2">
        <v>62.0</v>
      </c>
      <c r="AM50" s="2" t="s">
        <v>376</v>
      </c>
      <c r="AN50" s="36">
        <v>1.629623116883E12</v>
      </c>
      <c r="AO50" s="2" t="b">
        <f t="shared" si="9"/>
        <v>1</v>
      </c>
      <c r="AP50" s="3" t="s">
        <v>301</v>
      </c>
      <c r="AQ50" s="2">
        <v>962.0</v>
      </c>
      <c r="AR50" s="2" t="s">
        <v>387</v>
      </c>
      <c r="AS50" s="36">
        <v>1.629623578112E12</v>
      </c>
    </row>
    <row r="51">
      <c r="A51" s="2" t="b">
        <f t="shared" si="1"/>
        <v>1</v>
      </c>
      <c r="B51" s="3" t="s">
        <v>242</v>
      </c>
      <c r="C51" s="2">
        <v>261.0</v>
      </c>
      <c r="D51" s="2" t="s">
        <v>377</v>
      </c>
      <c r="E51" s="36">
        <v>1.6296087757E12</v>
      </c>
      <c r="F51" s="2" t="b">
        <f t="shared" si="2"/>
        <v>1</v>
      </c>
      <c r="G51" s="3" t="s">
        <v>242</v>
      </c>
      <c r="H51" s="2">
        <v>996.0</v>
      </c>
      <c r="I51" s="2" t="s">
        <v>388</v>
      </c>
      <c r="J51" s="36">
        <v>1.629609361045E12</v>
      </c>
      <c r="K51" s="2" t="b">
        <f t="shared" si="3"/>
        <v>1</v>
      </c>
      <c r="L51" s="3" t="s">
        <v>337</v>
      </c>
      <c r="M51" s="2">
        <v>243.0</v>
      </c>
      <c r="N51" s="2" t="s">
        <v>385</v>
      </c>
      <c r="O51" s="36">
        <v>1.629609738523E12</v>
      </c>
      <c r="P51" s="2" t="b">
        <f t="shared" si="4"/>
        <v>1</v>
      </c>
      <c r="Q51" s="3" t="s">
        <v>337</v>
      </c>
      <c r="R51" s="2">
        <v>309.0</v>
      </c>
      <c r="S51" s="2" t="s">
        <v>386</v>
      </c>
      <c r="T51" s="36">
        <v>1.629616219998E12</v>
      </c>
      <c r="U51" s="2" t="b">
        <f t="shared" si="5"/>
        <v>0</v>
      </c>
      <c r="V51" s="3" t="s">
        <v>208</v>
      </c>
      <c r="W51" s="2">
        <v>503.0</v>
      </c>
      <c r="X51" s="2" t="s">
        <v>379</v>
      </c>
      <c r="Y51" s="36">
        <v>1.629616739897E12</v>
      </c>
      <c r="Z51" s="2" t="b">
        <f t="shared" si="6"/>
        <v>1</v>
      </c>
      <c r="AA51" s="3" t="s">
        <v>346</v>
      </c>
      <c r="AB51" s="2">
        <v>246.0</v>
      </c>
      <c r="AC51" s="2" t="s">
        <v>380</v>
      </c>
      <c r="AD51" s="36">
        <v>1.629617396785E12</v>
      </c>
      <c r="AE51" s="2" t="b">
        <f t="shared" si="7"/>
        <v>1</v>
      </c>
      <c r="AF51" s="3" t="s">
        <v>242</v>
      </c>
      <c r="AG51" s="2">
        <v>555.0</v>
      </c>
      <c r="AH51" s="2" t="s">
        <v>381</v>
      </c>
      <c r="AI51" s="36">
        <v>1.629622370684E12</v>
      </c>
      <c r="AJ51" s="2" t="b">
        <f t="shared" si="8"/>
        <v>1</v>
      </c>
      <c r="AK51" s="3" t="s">
        <v>242</v>
      </c>
      <c r="AL51" s="2">
        <v>294.0</v>
      </c>
      <c r="AM51" s="2" t="s">
        <v>389</v>
      </c>
      <c r="AN51" s="36">
        <v>1.629623117168E12</v>
      </c>
      <c r="AO51" s="2" t="b">
        <f t="shared" si="9"/>
        <v>1</v>
      </c>
      <c r="AP51" s="3" t="s">
        <v>232</v>
      </c>
      <c r="AQ51" s="2">
        <v>234.0</v>
      </c>
      <c r="AR51" s="2" t="s">
        <v>387</v>
      </c>
      <c r="AS51" s="36">
        <v>1.629623578347E12</v>
      </c>
    </row>
    <row r="52">
      <c r="A52" s="2" t="b">
        <f t="shared" si="1"/>
        <v>1</v>
      </c>
      <c r="B52" s="3" t="s">
        <v>390</v>
      </c>
      <c r="C52" s="2">
        <v>590.0</v>
      </c>
      <c r="D52" s="2" t="s">
        <v>391</v>
      </c>
      <c r="E52" s="36">
        <v>1.629608776289E12</v>
      </c>
      <c r="F52" s="2" t="b">
        <f t="shared" si="2"/>
        <v>1</v>
      </c>
      <c r="G52" s="3" t="s">
        <v>390</v>
      </c>
      <c r="H52" s="2">
        <v>248.0</v>
      </c>
      <c r="I52" s="2" t="s">
        <v>388</v>
      </c>
      <c r="J52" s="36">
        <v>1.629609361293E12</v>
      </c>
      <c r="K52" s="2" t="b">
        <f t="shared" si="3"/>
        <v>1</v>
      </c>
      <c r="L52" s="3" t="s">
        <v>383</v>
      </c>
      <c r="M52" s="2">
        <v>402.0</v>
      </c>
      <c r="N52" s="2" t="s">
        <v>385</v>
      </c>
      <c r="O52" s="36">
        <v>1.629609738923E12</v>
      </c>
      <c r="P52" s="2" t="b">
        <f t="shared" si="4"/>
        <v>1</v>
      </c>
      <c r="Q52" s="3" t="s">
        <v>348</v>
      </c>
      <c r="R52" s="2">
        <v>327.0</v>
      </c>
      <c r="S52" s="2" t="s">
        <v>392</v>
      </c>
      <c r="T52" s="36">
        <v>1.629616220326E12</v>
      </c>
      <c r="U52" s="2" t="b">
        <f t="shared" si="5"/>
        <v>0</v>
      </c>
      <c r="V52" s="3" t="s">
        <v>244</v>
      </c>
      <c r="W52" s="2">
        <v>292.0</v>
      </c>
      <c r="X52" s="2" t="s">
        <v>393</v>
      </c>
      <c r="Y52" s="36">
        <v>1.629616740189E12</v>
      </c>
      <c r="Z52" s="2" t="b">
        <f t="shared" si="6"/>
        <v>1</v>
      </c>
      <c r="AA52" s="3" t="s">
        <v>383</v>
      </c>
      <c r="AB52" s="2">
        <v>129.0</v>
      </c>
      <c r="AC52" s="2" t="s">
        <v>380</v>
      </c>
      <c r="AD52" s="36">
        <v>1.629617396911E12</v>
      </c>
      <c r="AE52" s="2" t="b">
        <f t="shared" si="7"/>
        <v>1</v>
      </c>
      <c r="AF52" s="3" t="s">
        <v>292</v>
      </c>
      <c r="AG52" s="2">
        <v>1385.0</v>
      </c>
      <c r="AH52" s="2" t="s">
        <v>394</v>
      </c>
      <c r="AI52" s="36">
        <v>1.62962237207E12</v>
      </c>
      <c r="AJ52" s="2" t="b">
        <f t="shared" si="8"/>
        <v>1</v>
      </c>
      <c r="AK52" s="3" t="s">
        <v>292</v>
      </c>
      <c r="AL52" s="2">
        <v>1879.0</v>
      </c>
      <c r="AM52" s="2" t="s">
        <v>395</v>
      </c>
      <c r="AN52" s="36">
        <v>1.629623119045E12</v>
      </c>
      <c r="AO52" s="2" t="b">
        <f t="shared" si="9"/>
        <v>1</v>
      </c>
      <c r="AP52" s="3" t="s">
        <v>242</v>
      </c>
      <c r="AQ52" s="2">
        <v>137.0</v>
      </c>
      <c r="AR52" s="2" t="s">
        <v>387</v>
      </c>
      <c r="AS52" s="36">
        <v>1.629623578494E12</v>
      </c>
    </row>
    <row r="53">
      <c r="A53" s="2" t="b">
        <f t="shared" si="1"/>
        <v>1</v>
      </c>
      <c r="B53" s="3" t="s">
        <v>257</v>
      </c>
      <c r="C53" s="2">
        <v>150.0</v>
      </c>
      <c r="D53" s="2" t="s">
        <v>391</v>
      </c>
      <c r="E53" s="36">
        <v>1.629608776438E12</v>
      </c>
      <c r="F53" s="2" t="b">
        <f t="shared" si="2"/>
        <v>1</v>
      </c>
      <c r="G53" s="3" t="s">
        <v>257</v>
      </c>
      <c r="H53" s="2">
        <v>168.0</v>
      </c>
      <c r="I53" s="2" t="s">
        <v>388</v>
      </c>
      <c r="J53" s="36">
        <v>1.62960936146E12</v>
      </c>
      <c r="K53" s="2" t="b">
        <f t="shared" si="3"/>
        <v>1</v>
      </c>
      <c r="L53" s="3" t="s">
        <v>242</v>
      </c>
      <c r="M53" s="2">
        <v>287.0</v>
      </c>
      <c r="N53" s="2" t="s">
        <v>396</v>
      </c>
      <c r="O53" s="36">
        <v>1.62960973921E12</v>
      </c>
      <c r="P53" s="2" t="b">
        <f t="shared" si="4"/>
        <v>1</v>
      </c>
      <c r="Q53" s="3" t="s">
        <v>242</v>
      </c>
      <c r="R53" s="2">
        <v>337.0</v>
      </c>
      <c r="S53" s="2" t="s">
        <v>392</v>
      </c>
      <c r="T53" s="36">
        <v>1.629616220663E12</v>
      </c>
      <c r="U53" s="2" t="b">
        <f t="shared" si="5"/>
        <v>0</v>
      </c>
      <c r="V53" s="3" t="s">
        <v>320</v>
      </c>
      <c r="W53" s="2">
        <v>149.0</v>
      </c>
      <c r="X53" s="2" t="s">
        <v>393</v>
      </c>
      <c r="Y53" s="36">
        <v>1.62961674034E12</v>
      </c>
      <c r="Z53" s="2" t="b">
        <f t="shared" si="6"/>
        <v>1</v>
      </c>
      <c r="AA53" s="3" t="s">
        <v>242</v>
      </c>
      <c r="AB53" s="2">
        <v>262.0</v>
      </c>
      <c r="AC53" s="2" t="s">
        <v>397</v>
      </c>
      <c r="AD53" s="36">
        <v>1.629617397172E12</v>
      </c>
      <c r="AE53" s="2" t="b">
        <f t="shared" si="7"/>
        <v>1</v>
      </c>
      <c r="AF53" s="3" t="s">
        <v>242</v>
      </c>
      <c r="AG53" s="2">
        <v>338.0</v>
      </c>
      <c r="AH53" s="2" t="s">
        <v>394</v>
      </c>
      <c r="AI53" s="36">
        <v>1.629622372409E12</v>
      </c>
      <c r="AJ53" s="2" t="b">
        <f t="shared" si="8"/>
        <v>1</v>
      </c>
      <c r="AK53" s="3" t="s">
        <v>255</v>
      </c>
      <c r="AL53" s="2">
        <v>242.0</v>
      </c>
      <c r="AM53" s="2" t="s">
        <v>395</v>
      </c>
      <c r="AN53" s="36">
        <v>1.629623119286E12</v>
      </c>
      <c r="AO53" s="2" t="b">
        <f t="shared" si="9"/>
        <v>1</v>
      </c>
      <c r="AP53" s="3" t="s">
        <v>398</v>
      </c>
      <c r="AQ53" s="2">
        <v>3795.0</v>
      </c>
      <c r="AR53" s="2" t="s">
        <v>399</v>
      </c>
      <c r="AS53" s="36">
        <v>1.629623582279E12</v>
      </c>
    </row>
    <row r="54">
      <c r="A54" s="2" t="b">
        <f t="shared" si="1"/>
        <v>1</v>
      </c>
      <c r="B54" s="3" t="s">
        <v>242</v>
      </c>
      <c r="C54" s="2">
        <v>221.0</v>
      </c>
      <c r="D54" s="2" t="s">
        <v>391</v>
      </c>
      <c r="E54" s="36">
        <v>1.629608776659E12</v>
      </c>
      <c r="F54" s="2" t="b">
        <f t="shared" si="2"/>
        <v>1</v>
      </c>
      <c r="G54" s="3" t="s">
        <v>242</v>
      </c>
      <c r="H54" s="2">
        <v>263.0</v>
      </c>
      <c r="I54" s="2" t="s">
        <v>388</v>
      </c>
      <c r="J54" s="36">
        <v>1.629609361726E12</v>
      </c>
      <c r="K54" s="2" t="b">
        <f t="shared" si="3"/>
        <v>1</v>
      </c>
      <c r="L54" s="3" t="s">
        <v>301</v>
      </c>
      <c r="M54" s="2">
        <v>773.0</v>
      </c>
      <c r="N54" s="2" t="s">
        <v>396</v>
      </c>
      <c r="O54" s="36">
        <v>1.629609739983E12</v>
      </c>
      <c r="P54" s="2" t="b">
        <f t="shared" si="4"/>
        <v>1</v>
      </c>
      <c r="Q54" s="3" t="s">
        <v>301</v>
      </c>
      <c r="R54" s="2">
        <v>999.0</v>
      </c>
      <c r="S54" s="2" t="s">
        <v>400</v>
      </c>
      <c r="T54" s="36">
        <v>1.629616221661E12</v>
      </c>
      <c r="U54" s="2" t="b">
        <f t="shared" si="5"/>
        <v>0</v>
      </c>
      <c r="V54" s="3" t="s">
        <v>326</v>
      </c>
      <c r="W54" s="2">
        <v>277.0</v>
      </c>
      <c r="X54" s="2" t="s">
        <v>393</v>
      </c>
      <c r="Y54" s="36">
        <v>1.629616740614E12</v>
      </c>
      <c r="Z54" s="2" t="b">
        <f t="shared" si="6"/>
        <v>1</v>
      </c>
      <c r="AA54" s="3" t="s">
        <v>390</v>
      </c>
      <c r="AB54" s="2">
        <v>1552.0</v>
      </c>
      <c r="AC54" s="2" t="s">
        <v>401</v>
      </c>
      <c r="AD54" s="36">
        <v>1.629617398722E12</v>
      </c>
      <c r="AE54" s="2" t="b">
        <f t="shared" si="7"/>
        <v>1</v>
      </c>
      <c r="AF54" s="3" t="s">
        <v>292</v>
      </c>
      <c r="AG54" s="2">
        <v>577.0</v>
      </c>
      <c r="AH54" s="2" t="s">
        <v>394</v>
      </c>
      <c r="AI54" s="36">
        <v>1.629622372999E12</v>
      </c>
      <c r="AJ54" s="2" t="b">
        <f t="shared" si="8"/>
        <v>1</v>
      </c>
      <c r="AK54" s="3" t="s">
        <v>242</v>
      </c>
      <c r="AL54" s="2">
        <v>214.0</v>
      </c>
      <c r="AM54" s="2" t="s">
        <v>395</v>
      </c>
      <c r="AN54" s="36">
        <v>1.629623119501E12</v>
      </c>
      <c r="AO54" s="2" t="b">
        <f t="shared" si="9"/>
        <v>1</v>
      </c>
      <c r="AP54" s="3" t="s">
        <v>371</v>
      </c>
      <c r="AQ54" s="2">
        <v>1054.0</v>
      </c>
      <c r="AR54" s="2" t="s">
        <v>402</v>
      </c>
      <c r="AS54" s="36">
        <v>1.629623583332E12</v>
      </c>
    </row>
    <row r="55">
      <c r="A55" s="2" t="b">
        <f t="shared" si="1"/>
        <v>1</v>
      </c>
      <c r="B55" s="3" t="s">
        <v>292</v>
      </c>
      <c r="C55" s="2">
        <v>440.0</v>
      </c>
      <c r="D55" s="2" t="s">
        <v>403</v>
      </c>
      <c r="E55" s="36">
        <v>1.6296087771E12</v>
      </c>
      <c r="F55" s="2" t="b">
        <f t="shared" si="2"/>
        <v>1</v>
      </c>
      <c r="G55" s="3" t="s">
        <v>292</v>
      </c>
      <c r="H55" s="2">
        <v>1125.0</v>
      </c>
      <c r="I55" s="2" t="s">
        <v>404</v>
      </c>
      <c r="J55" s="36">
        <v>1.629609362849E12</v>
      </c>
      <c r="K55" s="2" t="b">
        <f t="shared" si="3"/>
        <v>1</v>
      </c>
      <c r="L55" s="3" t="s">
        <v>232</v>
      </c>
      <c r="M55" s="2">
        <v>77.0</v>
      </c>
      <c r="N55" s="2" t="s">
        <v>405</v>
      </c>
      <c r="O55" s="36">
        <v>1.629609740074E12</v>
      </c>
      <c r="P55" s="2" t="b">
        <f t="shared" si="4"/>
        <v>1</v>
      </c>
      <c r="Q55" s="3" t="s">
        <v>232</v>
      </c>
      <c r="R55" s="2">
        <v>289.0</v>
      </c>
      <c r="S55" s="2" t="s">
        <v>400</v>
      </c>
      <c r="T55" s="36">
        <v>1.629616221954E12</v>
      </c>
      <c r="U55" s="2" t="b">
        <f t="shared" si="5"/>
        <v>1</v>
      </c>
      <c r="V55" s="3" t="s">
        <v>242</v>
      </c>
      <c r="W55" s="2">
        <v>111.0</v>
      </c>
      <c r="X55" s="2" t="s">
        <v>393</v>
      </c>
      <c r="Y55" s="36">
        <v>1.629616740726E12</v>
      </c>
      <c r="Z55" s="2" t="b">
        <f t="shared" si="6"/>
        <v>1</v>
      </c>
      <c r="AA55" s="3" t="s">
        <v>255</v>
      </c>
      <c r="AB55" s="2">
        <v>193.0</v>
      </c>
      <c r="AC55" s="2" t="s">
        <v>401</v>
      </c>
      <c r="AD55" s="36">
        <v>1.629617398918E12</v>
      </c>
      <c r="AE55" s="2" t="b">
        <f t="shared" si="7"/>
        <v>1</v>
      </c>
      <c r="AF55" s="3" t="s">
        <v>242</v>
      </c>
      <c r="AG55" s="2">
        <v>406.0</v>
      </c>
      <c r="AH55" s="2" t="s">
        <v>406</v>
      </c>
      <c r="AI55" s="36">
        <v>1.629622373412E12</v>
      </c>
      <c r="AJ55" s="2" t="b">
        <f t="shared" si="8"/>
        <v>1</v>
      </c>
      <c r="AK55" s="3" t="s">
        <v>344</v>
      </c>
      <c r="AL55" s="2">
        <v>4638.0</v>
      </c>
      <c r="AM55" s="2" t="s">
        <v>407</v>
      </c>
      <c r="AN55" s="36">
        <v>1.629623124145E12</v>
      </c>
      <c r="AO55" s="2" t="b">
        <f t="shared" si="9"/>
        <v>1</v>
      </c>
      <c r="AP55" s="3" t="s">
        <v>398</v>
      </c>
      <c r="AQ55" s="2">
        <v>2353.0</v>
      </c>
      <c r="AR55" s="2" t="s">
        <v>408</v>
      </c>
      <c r="AS55" s="36">
        <v>1.629623585685E12</v>
      </c>
    </row>
    <row r="56">
      <c r="A56" s="2" t="b">
        <f t="shared" si="1"/>
        <v>1</v>
      </c>
      <c r="B56" s="3" t="s">
        <v>255</v>
      </c>
      <c r="C56" s="2">
        <v>198.0</v>
      </c>
      <c r="D56" s="2" t="s">
        <v>403</v>
      </c>
      <c r="E56" s="36">
        <v>1.629608777315E12</v>
      </c>
      <c r="F56" s="2" t="b">
        <f t="shared" si="2"/>
        <v>1</v>
      </c>
      <c r="G56" s="3" t="s">
        <v>255</v>
      </c>
      <c r="H56" s="2">
        <v>201.0</v>
      </c>
      <c r="I56" s="2" t="s">
        <v>409</v>
      </c>
      <c r="J56" s="36">
        <v>1.629609363049E12</v>
      </c>
      <c r="K56" s="2" t="b">
        <f t="shared" si="3"/>
        <v>1</v>
      </c>
      <c r="L56" s="3" t="s">
        <v>242</v>
      </c>
      <c r="M56" s="2">
        <v>405.0</v>
      </c>
      <c r="N56" s="2" t="s">
        <v>405</v>
      </c>
      <c r="O56" s="36">
        <v>1.629609740465E12</v>
      </c>
      <c r="P56" s="2" t="b">
        <f t="shared" si="4"/>
        <v>1</v>
      </c>
      <c r="Q56" s="3" t="s">
        <v>242</v>
      </c>
      <c r="R56" s="2">
        <v>118.0</v>
      </c>
      <c r="S56" s="2" t="s">
        <v>410</v>
      </c>
      <c r="T56" s="36">
        <v>1.629616222069E12</v>
      </c>
      <c r="U56" s="2" t="b">
        <f t="shared" si="5"/>
        <v>0</v>
      </c>
      <c r="V56" s="3" t="s">
        <v>334</v>
      </c>
      <c r="W56" s="2">
        <v>1353.0</v>
      </c>
      <c r="X56" s="2" t="s">
        <v>411</v>
      </c>
      <c r="Y56" s="36">
        <v>1.629616742081E12</v>
      </c>
      <c r="Z56" s="2" t="b">
        <f t="shared" si="6"/>
        <v>1</v>
      </c>
      <c r="AA56" s="3" t="s">
        <v>390</v>
      </c>
      <c r="AB56" s="2">
        <v>224.0</v>
      </c>
      <c r="AC56" s="2" t="s">
        <v>412</v>
      </c>
      <c r="AD56" s="36">
        <v>1.62961739914E12</v>
      </c>
      <c r="AE56" s="2" t="b">
        <f t="shared" si="7"/>
        <v>1</v>
      </c>
      <c r="AF56" s="3" t="s">
        <v>292</v>
      </c>
      <c r="AG56" s="2">
        <v>445.0</v>
      </c>
      <c r="AH56" s="2" t="s">
        <v>406</v>
      </c>
      <c r="AI56" s="36">
        <v>1.629622373853E12</v>
      </c>
      <c r="AJ56" s="2" t="b">
        <f t="shared" si="8"/>
        <v>1</v>
      </c>
      <c r="AK56" s="3" t="s">
        <v>413</v>
      </c>
      <c r="AL56" s="2">
        <v>1255.0</v>
      </c>
      <c r="AM56" s="2" t="s">
        <v>414</v>
      </c>
      <c r="AN56" s="36">
        <v>1.629623125394E12</v>
      </c>
      <c r="AO56" s="2" t="b">
        <f t="shared" si="9"/>
        <v>1</v>
      </c>
      <c r="AP56" s="3" t="s">
        <v>383</v>
      </c>
      <c r="AQ56" s="2">
        <v>77.0</v>
      </c>
      <c r="AR56" s="2" t="s">
        <v>408</v>
      </c>
      <c r="AS56" s="36">
        <v>1.629623585778E12</v>
      </c>
    </row>
    <row r="57">
      <c r="A57" s="2" t="b">
        <f t="shared" si="1"/>
        <v>1</v>
      </c>
      <c r="B57" s="3" t="s">
        <v>242</v>
      </c>
      <c r="C57" s="2">
        <v>209.0</v>
      </c>
      <c r="D57" s="2" t="s">
        <v>403</v>
      </c>
      <c r="E57" s="36">
        <v>1.62960877751E12</v>
      </c>
      <c r="F57" s="2" t="b">
        <f t="shared" si="2"/>
        <v>1</v>
      </c>
      <c r="G57" s="3" t="s">
        <v>242</v>
      </c>
      <c r="H57" s="2">
        <v>196.0</v>
      </c>
      <c r="I57" s="2" t="s">
        <v>409</v>
      </c>
      <c r="J57" s="36">
        <v>1.629609363245E12</v>
      </c>
      <c r="K57" s="2" t="b">
        <f t="shared" si="3"/>
        <v>1</v>
      </c>
      <c r="L57" s="3" t="s">
        <v>415</v>
      </c>
      <c r="M57" s="2">
        <v>4449.0</v>
      </c>
      <c r="N57" s="2" t="s">
        <v>416</v>
      </c>
      <c r="O57" s="36">
        <v>1.629609744927E12</v>
      </c>
      <c r="P57" s="2" t="b">
        <f t="shared" si="4"/>
        <v>1</v>
      </c>
      <c r="Q57" s="3" t="s">
        <v>341</v>
      </c>
      <c r="R57" s="2">
        <v>8191.0</v>
      </c>
      <c r="S57" s="2" t="s">
        <v>417</v>
      </c>
      <c r="T57" s="36">
        <v>1.629616230261E12</v>
      </c>
      <c r="U57" s="2" t="b">
        <f t="shared" si="5"/>
        <v>1</v>
      </c>
      <c r="V57" s="3" t="s">
        <v>337</v>
      </c>
      <c r="W57" s="2">
        <v>267.0</v>
      </c>
      <c r="X57" s="2" t="s">
        <v>411</v>
      </c>
      <c r="Y57" s="36">
        <v>1.629616742361E12</v>
      </c>
      <c r="Z57" s="2" t="b">
        <f t="shared" si="6"/>
        <v>1</v>
      </c>
      <c r="AA57" s="3" t="s">
        <v>257</v>
      </c>
      <c r="AB57" s="2">
        <v>217.0</v>
      </c>
      <c r="AC57" s="2" t="s">
        <v>412</v>
      </c>
      <c r="AD57" s="36">
        <v>1.629617399355E12</v>
      </c>
      <c r="AE57" s="2" t="b">
        <f t="shared" si="7"/>
        <v>1</v>
      </c>
      <c r="AF57" s="3" t="s">
        <v>255</v>
      </c>
      <c r="AG57" s="2">
        <v>257.0</v>
      </c>
      <c r="AH57" s="2" t="s">
        <v>418</v>
      </c>
      <c r="AI57" s="36">
        <v>1.629622374101E12</v>
      </c>
      <c r="AJ57" s="2" t="b">
        <f t="shared" si="8"/>
        <v>1</v>
      </c>
      <c r="AK57" s="3" t="s">
        <v>340</v>
      </c>
      <c r="AL57" s="2">
        <v>352.0</v>
      </c>
      <c r="AM57" s="2" t="s">
        <v>414</v>
      </c>
      <c r="AN57" s="36">
        <v>1.629623125746E12</v>
      </c>
      <c r="AO57" s="2" t="b">
        <f t="shared" si="9"/>
        <v>1</v>
      </c>
      <c r="AP57" s="3" t="s">
        <v>242</v>
      </c>
      <c r="AQ57" s="2">
        <v>352.0</v>
      </c>
      <c r="AR57" s="2" t="s">
        <v>419</v>
      </c>
      <c r="AS57" s="36">
        <v>1.629623586113E12</v>
      </c>
    </row>
    <row r="58">
      <c r="A58" s="2" t="b">
        <f t="shared" si="1"/>
        <v>1</v>
      </c>
      <c r="B58" s="3" t="s">
        <v>348</v>
      </c>
      <c r="C58" s="2">
        <v>3115.0</v>
      </c>
      <c r="D58" s="2" t="s">
        <v>420</v>
      </c>
      <c r="E58" s="36">
        <v>1.629608780624E12</v>
      </c>
      <c r="F58" s="2" t="b">
        <f t="shared" si="2"/>
        <v>1</v>
      </c>
      <c r="G58" s="3" t="s">
        <v>415</v>
      </c>
      <c r="H58" s="2">
        <v>1837.0</v>
      </c>
      <c r="I58" s="2" t="s">
        <v>421</v>
      </c>
      <c r="J58" s="36">
        <v>1.629609365085E12</v>
      </c>
      <c r="K58" s="2" t="b">
        <f t="shared" si="3"/>
        <v>1</v>
      </c>
      <c r="L58" s="3" t="s">
        <v>371</v>
      </c>
      <c r="M58" s="2">
        <v>1540.0</v>
      </c>
      <c r="N58" s="2" t="s">
        <v>422</v>
      </c>
      <c r="O58" s="36">
        <v>1.629609746455E12</v>
      </c>
      <c r="P58" s="2" t="b">
        <f t="shared" si="4"/>
        <v>1</v>
      </c>
      <c r="Q58" s="3" t="s">
        <v>371</v>
      </c>
      <c r="R58" s="2">
        <v>997.0</v>
      </c>
      <c r="S58" s="2" t="s">
        <v>423</v>
      </c>
      <c r="T58" s="36">
        <v>1.629616231257E12</v>
      </c>
      <c r="U58" s="2" t="b">
        <f t="shared" si="5"/>
        <v>1</v>
      </c>
      <c r="V58" s="3" t="s">
        <v>337</v>
      </c>
      <c r="W58" s="2">
        <v>159.0</v>
      </c>
      <c r="X58" s="2" t="s">
        <v>411</v>
      </c>
      <c r="Y58" s="36">
        <v>1.629616742506E12</v>
      </c>
      <c r="Z58" s="2" t="b">
        <f t="shared" si="6"/>
        <v>1</v>
      </c>
      <c r="AA58" s="3" t="s">
        <v>242</v>
      </c>
      <c r="AB58" s="2">
        <v>181.0</v>
      </c>
      <c r="AC58" s="2" t="s">
        <v>412</v>
      </c>
      <c r="AD58" s="36">
        <v>1.629617399537E12</v>
      </c>
      <c r="AE58" s="2" t="b">
        <f t="shared" si="7"/>
        <v>1</v>
      </c>
      <c r="AF58" s="3" t="s">
        <v>242</v>
      </c>
      <c r="AG58" s="2">
        <v>416.0</v>
      </c>
      <c r="AH58" s="2" t="s">
        <v>418</v>
      </c>
      <c r="AI58" s="36">
        <v>1.629622374509E12</v>
      </c>
      <c r="AJ58" s="2" t="b">
        <f t="shared" si="8"/>
        <v>1</v>
      </c>
      <c r="AK58" s="3" t="s">
        <v>383</v>
      </c>
      <c r="AL58" s="2">
        <v>70.0</v>
      </c>
      <c r="AM58" s="2" t="s">
        <v>414</v>
      </c>
      <c r="AN58" s="36">
        <v>1.629623125816E12</v>
      </c>
      <c r="AO58" s="2" t="b">
        <f t="shared" si="9"/>
        <v>1</v>
      </c>
      <c r="AP58" s="3" t="s">
        <v>292</v>
      </c>
      <c r="AQ58" s="2">
        <v>768.0</v>
      </c>
      <c r="AR58" s="2" t="s">
        <v>419</v>
      </c>
      <c r="AS58" s="36">
        <v>1.629623586882E12</v>
      </c>
    </row>
    <row r="59">
      <c r="A59" s="2" t="b">
        <f t="shared" si="1"/>
        <v>1</v>
      </c>
      <c r="B59" s="3" t="s">
        <v>413</v>
      </c>
      <c r="C59" s="2">
        <v>1290.0</v>
      </c>
      <c r="D59" s="2" t="s">
        <v>424</v>
      </c>
      <c r="E59" s="36">
        <v>1.629608781914E12</v>
      </c>
      <c r="F59" s="2" t="b">
        <f t="shared" si="2"/>
        <v>1</v>
      </c>
      <c r="G59" s="3" t="s">
        <v>413</v>
      </c>
      <c r="H59" s="2">
        <v>1526.0</v>
      </c>
      <c r="I59" s="2" t="s">
        <v>425</v>
      </c>
      <c r="J59" s="36">
        <v>1.629609366611E12</v>
      </c>
      <c r="K59" s="2" t="b">
        <f t="shared" si="3"/>
        <v>1</v>
      </c>
      <c r="L59" s="3" t="s">
        <v>337</v>
      </c>
      <c r="M59" s="2">
        <v>249.0</v>
      </c>
      <c r="N59" s="2" t="s">
        <v>422</v>
      </c>
      <c r="O59" s="36">
        <v>1.629609746703E12</v>
      </c>
      <c r="P59" s="2" t="b">
        <f t="shared" si="4"/>
        <v>1</v>
      </c>
      <c r="Q59" s="3" t="s">
        <v>340</v>
      </c>
      <c r="R59" s="2">
        <v>576.0</v>
      </c>
      <c r="S59" s="2" t="s">
        <v>423</v>
      </c>
      <c r="T59" s="36">
        <v>1.629616231833E12</v>
      </c>
      <c r="U59" s="2" t="b">
        <f t="shared" si="5"/>
        <v>1</v>
      </c>
      <c r="V59" s="3" t="s">
        <v>242</v>
      </c>
      <c r="W59" s="2">
        <v>167.0</v>
      </c>
      <c r="X59" s="2" t="s">
        <v>411</v>
      </c>
      <c r="Y59" s="36">
        <v>1.62961674267E12</v>
      </c>
      <c r="Z59" s="2" t="b">
        <f t="shared" si="6"/>
        <v>1</v>
      </c>
      <c r="AA59" s="3" t="s">
        <v>292</v>
      </c>
      <c r="AB59" s="2">
        <v>538.0</v>
      </c>
      <c r="AC59" s="2" t="s">
        <v>426</v>
      </c>
      <c r="AD59" s="36">
        <v>1.629617400091E12</v>
      </c>
      <c r="AE59" s="2" t="b">
        <f t="shared" si="7"/>
        <v>1</v>
      </c>
      <c r="AF59" s="3" t="s">
        <v>348</v>
      </c>
      <c r="AG59" s="2">
        <v>2029.0</v>
      </c>
      <c r="AH59" s="2" t="s">
        <v>427</v>
      </c>
      <c r="AI59" s="36">
        <v>1.629622376537E12</v>
      </c>
      <c r="AJ59" s="2" t="b">
        <f t="shared" si="8"/>
        <v>1</v>
      </c>
      <c r="AK59" s="3" t="s">
        <v>428</v>
      </c>
      <c r="AL59" s="2">
        <v>285.0</v>
      </c>
      <c r="AM59" s="2" t="s">
        <v>429</v>
      </c>
      <c r="AN59" s="36">
        <v>1.629623126104E12</v>
      </c>
      <c r="AO59" s="2" t="b">
        <f t="shared" si="9"/>
        <v>1</v>
      </c>
      <c r="AP59" s="3" t="s">
        <v>255</v>
      </c>
      <c r="AQ59" s="2">
        <v>158.0</v>
      </c>
      <c r="AR59" s="2" t="s">
        <v>430</v>
      </c>
      <c r="AS59" s="36">
        <v>1.629623587039E12</v>
      </c>
    </row>
    <row r="60">
      <c r="A60" s="2" t="b">
        <f t="shared" si="1"/>
        <v>1</v>
      </c>
      <c r="B60" s="3" t="s">
        <v>346</v>
      </c>
      <c r="C60" s="2">
        <v>385.0</v>
      </c>
      <c r="D60" s="2" t="s">
        <v>431</v>
      </c>
      <c r="E60" s="36">
        <v>1.629608782305E12</v>
      </c>
      <c r="F60" s="2" t="b">
        <f t="shared" si="2"/>
        <v>1</v>
      </c>
      <c r="G60" s="3" t="s">
        <v>340</v>
      </c>
      <c r="H60" s="2">
        <v>382.0</v>
      </c>
      <c r="I60" s="2" t="s">
        <v>425</v>
      </c>
      <c r="J60" s="36">
        <v>1.629609366992E12</v>
      </c>
      <c r="K60" s="2" t="b">
        <f t="shared" si="3"/>
        <v>1</v>
      </c>
      <c r="L60" s="3" t="s">
        <v>383</v>
      </c>
      <c r="M60" s="2">
        <v>131.0</v>
      </c>
      <c r="N60" s="2" t="s">
        <v>422</v>
      </c>
      <c r="O60" s="36">
        <v>1.629609746836E12</v>
      </c>
      <c r="P60" s="2" t="b">
        <f t="shared" si="4"/>
        <v>1</v>
      </c>
      <c r="Q60" s="3" t="s">
        <v>383</v>
      </c>
      <c r="R60" s="2">
        <v>53.0</v>
      </c>
      <c r="S60" s="2" t="s">
        <v>423</v>
      </c>
      <c r="T60" s="36">
        <v>1.629616231887E12</v>
      </c>
      <c r="U60" s="2" t="b">
        <f t="shared" si="5"/>
        <v>1</v>
      </c>
      <c r="V60" s="3" t="s">
        <v>432</v>
      </c>
      <c r="W60" s="2">
        <v>812.0</v>
      </c>
      <c r="X60" s="2" t="s">
        <v>433</v>
      </c>
      <c r="Y60" s="36">
        <v>1.629616743485E12</v>
      </c>
      <c r="Z60" s="2" t="b">
        <f t="shared" si="6"/>
        <v>1</v>
      </c>
      <c r="AA60" s="3" t="s">
        <v>255</v>
      </c>
      <c r="AB60" s="2">
        <v>184.0</v>
      </c>
      <c r="AC60" s="2" t="s">
        <v>426</v>
      </c>
      <c r="AD60" s="36">
        <v>1.629617400262E12</v>
      </c>
      <c r="AE60" s="2" t="b">
        <f t="shared" si="7"/>
        <v>1</v>
      </c>
      <c r="AF60" s="3" t="s">
        <v>413</v>
      </c>
      <c r="AG60" s="2">
        <v>1273.0</v>
      </c>
      <c r="AH60" s="2" t="s">
        <v>434</v>
      </c>
      <c r="AI60" s="36">
        <v>1.62962237781E12</v>
      </c>
      <c r="AJ60" s="2" t="b">
        <f t="shared" si="8"/>
        <v>1</v>
      </c>
      <c r="AN60" s="39"/>
      <c r="AO60" s="2" t="b">
        <f t="shared" si="9"/>
        <v>1</v>
      </c>
      <c r="AP60" s="3" t="s">
        <v>242</v>
      </c>
      <c r="AQ60" s="2">
        <v>171.0</v>
      </c>
      <c r="AR60" s="2" t="s">
        <v>430</v>
      </c>
      <c r="AS60" s="36">
        <v>1.629623587209E12</v>
      </c>
    </row>
    <row r="61">
      <c r="A61" s="2" t="b">
        <f t="shared" si="1"/>
        <v>1</v>
      </c>
      <c r="B61" s="3" t="s">
        <v>383</v>
      </c>
      <c r="C61" s="2">
        <v>79.0</v>
      </c>
      <c r="D61" s="2" t="s">
        <v>431</v>
      </c>
      <c r="E61" s="36">
        <v>1.629608782373E12</v>
      </c>
      <c r="F61" s="2" t="b">
        <f t="shared" si="2"/>
        <v>1</v>
      </c>
      <c r="G61" s="3" t="s">
        <v>383</v>
      </c>
      <c r="H61" s="2">
        <v>86.0</v>
      </c>
      <c r="I61" s="2" t="s">
        <v>435</v>
      </c>
      <c r="J61" s="36">
        <v>1.629609367087E12</v>
      </c>
      <c r="K61" s="2" t="b">
        <f t="shared" si="3"/>
        <v>1</v>
      </c>
      <c r="L61" s="3" t="s">
        <v>242</v>
      </c>
      <c r="M61" s="2">
        <v>294.0</v>
      </c>
      <c r="N61" s="2" t="s">
        <v>436</v>
      </c>
      <c r="O61" s="36">
        <v>1.629609747131E12</v>
      </c>
      <c r="P61" s="2" t="b">
        <f t="shared" si="4"/>
        <v>1</v>
      </c>
      <c r="Q61" s="3" t="s">
        <v>242</v>
      </c>
      <c r="R61" s="2">
        <v>423.0</v>
      </c>
      <c r="S61" s="2" t="s">
        <v>437</v>
      </c>
      <c r="T61" s="36">
        <v>1.629616232312E12</v>
      </c>
      <c r="U61" s="2" t="b">
        <f t="shared" si="5"/>
        <v>1</v>
      </c>
      <c r="V61" s="3" t="s">
        <v>242</v>
      </c>
      <c r="W61" s="2">
        <v>356.0</v>
      </c>
      <c r="X61" s="2" t="s">
        <v>433</v>
      </c>
      <c r="Y61" s="36">
        <v>1.62961674384E12</v>
      </c>
      <c r="Z61" s="2" t="b">
        <f t="shared" si="6"/>
        <v>1</v>
      </c>
      <c r="AA61" s="3" t="s">
        <v>242</v>
      </c>
      <c r="AB61" s="2">
        <v>187.0</v>
      </c>
      <c r="AC61" s="2" t="s">
        <v>426</v>
      </c>
      <c r="AD61" s="36">
        <v>1.629617400464E12</v>
      </c>
      <c r="AE61" s="2" t="b">
        <f t="shared" si="7"/>
        <v>1</v>
      </c>
      <c r="AF61" s="3" t="s">
        <v>340</v>
      </c>
      <c r="AG61" s="2">
        <v>333.0</v>
      </c>
      <c r="AH61" s="2" t="s">
        <v>438</v>
      </c>
      <c r="AI61" s="36">
        <v>1.629622378144E12</v>
      </c>
      <c r="AJ61" s="2" t="b">
        <f t="shared" si="8"/>
        <v>1</v>
      </c>
      <c r="AN61" s="39"/>
      <c r="AO61" s="2" t="b">
        <f t="shared" si="9"/>
        <v>1</v>
      </c>
      <c r="AP61" s="3" t="s">
        <v>348</v>
      </c>
      <c r="AQ61" s="2">
        <v>2113.0</v>
      </c>
      <c r="AR61" s="2" t="s">
        <v>439</v>
      </c>
      <c r="AS61" s="36">
        <v>1.629623589325E12</v>
      </c>
    </row>
    <row r="62">
      <c r="A62" s="2" t="b">
        <f t="shared" si="1"/>
        <v>1</v>
      </c>
      <c r="B62" s="3" t="s">
        <v>428</v>
      </c>
      <c r="C62" s="2">
        <v>408.0</v>
      </c>
      <c r="D62" s="2" t="s">
        <v>431</v>
      </c>
      <c r="E62" s="36">
        <v>1.629608782784E12</v>
      </c>
      <c r="F62" s="2" t="b">
        <f t="shared" si="2"/>
        <v>1</v>
      </c>
      <c r="G62" s="3" t="s">
        <v>428</v>
      </c>
      <c r="H62" s="2">
        <v>475.0</v>
      </c>
      <c r="I62" s="2" t="s">
        <v>435</v>
      </c>
      <c r="J62" s="36">
        <v>1.629609367554E12</v>
      </c>
      <c r="K62" s="2" t="b">
        <f t="shared" si="3"/>
        <v>1</v>
      </c>
      <c r="L62" s="3" t="s">
        <v>390</v>
      </c>
      <c r="M62" s="2">
        <v>815.0</v>
      </c>
      <c r="N62" s="2" t="s">
        <v>436</v>
      </c>
      <c r="O62" s="36">
        <v>1.629609747942E12</v>
      </c>
      <c r="P62" s="2" t="b">
        <f t="shared" si="4"/>
        <v>1</v>
      </c>
      <c r="Q62" s="3" t="s">
        <v>292</v>
      </c>
      <c r="R62" s="2">
        <v>923.0</v>
      </c>
      <c r="S62" s="2" t="s">
        <v>440</v>
      </c>
      <c r="T62" s="36">
        <v>1.629616233231E12</v>
      </c>
      <c r="U62" s="2" t="b">
        <f t="shared" si="5"/>
        <v>1</v>
      </c>
      <c r="V62" s="3" t="s">
        <v>301</v>
      </c>
      <c r="W62" s="2">
        <v>1224.0</v>
      </c>
      <c r="X62" s="2" t="s">
        <v>441</v>
      </c>
      <c r="Y62" s="36">
        <v>1.629616745061E12</v>
      </c>
      <c r="Z62" s="2" t="b">
        <f t="shared" si="6"/>
        <v>1</v>
      </c>
      <c r="AA62" s="3" t="s">
        <v>365</v>
      </c>
      <c r="AB62" s="2">
        <v>1555.0</v>
      </c>
      <c r="AC62" s="2" t="s">
        <v>442</v>
      </c>
      <c r="AD62" s="36">
        <v>1.629617402002E12</v>
      </c>
      <c r="AE62" s="2" t="b">
        <f t="shared" si="7"/>
        <v>1</v>
      </c>
      <c r="AF62" s="3" t="s">
        <v>413</v>
      </c>
      <c r="AG62" s="2">
        <v>380.0</v>
      </c>
      <c r="AH62" s="2" t="s">
        <v>438</v>
      </c>
      <c r="AI62" s="36">
        <v>1.629622378539E12</v>
      </c>
      <c r="AJ62" s="2" t="b">
        <f t="shared" si="8"/>
        <v>1</v>
      </c>
      <c r="AN62" s="39"/>
      <c r="AO62" s="2" t="b">
        <f t="shared" si="9"/>
        <v>1</v>
      </c>
      <c r="AP62" s="3" t="s">
        <v>242</v>
      </c>
      <c r="AQ62" s="2">
        <v>547.0</v>
      </c>
      <c r="AR62" s="2" t="s">
        <v>439</v>
      </c>
      <c r="AS62" s="36">
        <v>1.629623589871E12</v>
      </c>
    </row>
    <row r="63">
      <c r="A63" s="40">
        <f>countif(A3:A62,"FALSE")</f>
        <v>8</v>
      </c>
      <c r="E63" s="39"/>
      <c r="F63" s="40">
        <f>countif(F3:F62,"FALSE")</f>
        <v>8</v>
      </c>
      <c r="J63" s="39"/>
      <c r="K63" s="2" t="b">
        <f t="shared" si="3"/>
        <v>1</v>
      </c>
      <c r="L63" s="3" t="s">
        <v>257</v>
      </c>
      <c r="M63" s="2">
        <v>241.0</v>
      </c>
      <c r="N63" s="2" t="s">
        <v>443</v>
      </c>
      <c r="O63" s="36">
        <v>1.629609748184E12</v>
      </c>
      <c r="P63" s="2" t="b">
        <f t="shared" si="4"/>
        <v>1</v>
      </c>
      <c r="Q63" s="3" t="s">
        <v>255</v>
      </c>
      <c r="R63" s="2">
        <v>233.0</v>
      </c>
      <c r="S63" s="2" t="s">
        <v>440</v>
      </c>
      <c r="T63" s="36">
        <v>1.629616233466E12</v>
      </c>
      <c r="U63" s="2" t="b">
        <f t="shared" si="5"/>
        <v>1</v>
      </c>
      <c r="V63" s="3" t="s">
        <v>232</v>
      </c>
      <c r="W63" s="2">
        <v>253.0</v>
      </c>
      <c r="X63" s="2" t="s">
        <v>441</v>
      </c>
      <c r="Y63" s="36">
        <v>1.629616745318E12</v>
      </c>
      <c r="Z63" s="2" t="b">
        <f t="shared" si="6"/>
        <v>1</v>
      </c>
      <c r="AA63" s="3" t="s">
        <v>413</v>
      </c>
      <c r="AB63" s="2">
        <v>1279.0</v>
      </c>
      <c r="AC63" s="2" t="s">
        <v>444</v>
      </c>
      <c r="AD63" s="36">
        <v>1.629617403286E12</v>
      </c>
      <c r="AE63" s="2" t="b">
        <f t="shared" si="7"/>
        <v>1</v>
      </c>
      <c r="AF63" s="3" t="s">
        <v>346</v>
      </c>
      <c r="AG63" s="2">
        <v>172.0</v>
      </c>
      <c r="AH63" s="2" t="s">
        <v>438</v>
      </c>
      <c r="AI63" s="36">
        <v>1.629622378697E12</v>
      </c>
      <c r="AJ63" s="2" t="b">
        <f t="shared" si="8"/>
        <v>1</v>
      </c>
      <c r="AN63" s="39"/>
      <c r="AO63" s="2" t="b">
        <f t="shared" si="9"/>
        <v>1</v>
      </c>
      <c r="AP63" s="3" t="s">
        <v>415</v>
      </c>
      <c r="AQ63" s="2">
        <v>314.0</v>
      </c>
      <c r="AR63" s="2" t="s">
        <v>445</v>
      </c>
      <c r="AS63" s="36">
        <v>1.629623590186E12</v>
      </c>
    </row>
    <row r="64">
      <c r="E64" s="39"/>
      <c r="J64" s="39"/>
      <c r="K64" s="2" t="b">
        <f t="shared" si="3"/>
        <v>1</v>
      </c>
      <c r="L64" s="3" t="s">
        <v>242</v>
      </c>
      <c r="M64" s="2">
        <v>248.0</v>
      </c>
      <c r="N64" s="2" t="s">
        <v>443</v>
      </c>
      <c r="O64" s="36">
        <v>1.629609748432E12</v>
      </c>
      <c r="P64" s="2" t="b">
        <f t="shared" si="4"/>
        <v>1</v>
      </c>
      <c r="Q64" s="3" t="s">
        <v>242</v>
      </c>
      <c r="R64" s="2">
        <v>222.0</v>
      </c>
      <c r="S64" s="2" t="s">
        <v>440</v>
      </c>
      <c r="T64" s="36">
        <v>1.629616233686E12</v>
      </c>
      <c r="U64" s="2" t="b">
        <f t="shared" si="5"/>
        <v>1</v>
      </c>
      <c r="V64" s="3" t="s">
        <v>242</v>
      </c>
      <c r="W64" s="2">
        <v>122.0</v>
      </c>
      <c r="X64" s="2" t="s">
        <v>441</v>
      </c>
      <c r="Y64" s="36">
        <v>1.629616745438E12</v>
      </c>
      <c r="Z64" s="2" t="b">
        <f t="shared" si="6"/>
        <v>1</v>
      </c>
      <c r="AA64" s="3" t="s">
        <v>340</v>
      </c>
      <c r="AB64" s="2">
        <v>301.0</v>
      </c>
      <c r="AC64" s="2" t="s">
        <v>444</v>
      </c>
      <c r="AD64" s="36">
        <v>1.629617403582E12</v>
      </c>
      <c r="AE64" s="2" t="b">
        <f t="shared" si="7"/>
        <v>1</v>
      </c>
      <c r="AF64" s="3" t="s">
        <v>383</v>
      </c>
      <c r="AG64" s="2">
        <v>162.0</v>
      </c>
      <c r="AH64" s="2" t="s">
        <v>438</v>
      </c>
      <c r="AI64" s="36">
        <v>1.629622378858E12</v>
      </c>
      <c r="AJ64" s="2" t="b">
        <f t="shared" si="8"/>
        <v>1</v>
      </c>
      <c r="AN64" s="39"/>
      <c r="AO64" s="2" t="b">
        <f t="shared" si="9"/>
        <v>1</v>
      </c>
      <c r="AP64" s="3" t="s">
        <v>413</v>
      </c>
      <c r="AQ64" s="2">
        <v>2775.0</v>
      </c>
      <c r="AR64" s="2" t="s">
        <v>446</v>
      </c>
      <c r="AS64" s="36">
        <v>1.629623592959E12</v>
      </c>
    </row>
    <row r="65">
      <c r="E65" s="39"/>
      <c r="J65" s="39"/>
      <c r="K65" s="2" t="b">
        <f t="shared" si="3"/>
        <v>1</v>
      </c>
      <c r="L65" s="3" t="s">
        <v>292</v>
      </c>
      <c r="M65" s="2">
        <v>900.0</v>
      </c>
      <c r="N65" s="2" t="s">
        <v>447</v>
      </c>
      <c r="O65" s="36">
        <v>1.629609749331E12</v>
      </c>
      <c r="P65" s="2" t="b">
        <f t="shared" si="4"/>
        <v>1</v>
      </c>
      <c r="Q65" s="3" t="s">
        <v>365</v>
      </c>
      <c r="R65" s="2">
        <v>1263.0</v>
      </c>
      <c r="S65" s="2" t="s">
        <v>448</v>
      </c>
      <c r="T65" s="36">
        <v>1.629616234953E12</v>
      </c>
      <c r="U65" s="2" t="b">
        <f t="shared" si="5"/>
        <v>1</v>
      </c>
      <c r="V65" s="3" t="s">
        <v>344</v>
      </c>
      <c r="W65" s="2">
        <v>4336.0</v>
      </c>
      <c r="X65" s="2" t="s">
        <v>449</v>
      </c>
      <c r="Y65" s="36">
        <v>1.629616749793E12</v>
      </c>
      <c r="Z65" s="2" t="b">
        <f t="shared" si="6"/>
        <v>1</v>
      </c>
      <c r="AA65" s="3" t="s">
        <v>383</v>
      </c>
      <c r="AB65" s="2">
        <v>69.0</v>
      </c>
      <c r="AC65" s="2" t="s">
        <v>444</v>
      </c>
      <c r="AD65" s="36">
        <v>1.629617403654E12</v>
      </c>
      <c r="AE65" s="2" t="b">
        <f t="shared" si="7"/>
        <v>1</v>
      </c>
      <c r="AF65" s="3" t="s">
        <v>428</v>
      </c>
      <c r="AG65" s="2">
        <v>327.0</v>
      </c>
      <c r="AH65" s="2" t="s">
        <v>450</v>
      </c>
      <c r="AI65" s="36">
        <v>1.629622379185E12</v>
      </c>
      <c r="AJ65" s="2" t="b">
        <f t="shared" si="8"/>
        <v>1</v>
      </c>
      <c r="AN65" s="39"/>
      <c r="AO65" s="2" t="b">
        <f t="shared" si="9"/>
        <v>1</v>
      </c>
      <c r="AP65" s="3" t="s">
        <v>340</v>
      </c>
      <c r="AQ65" s="2">
        <v>312.0</v>
      </c>
      <c r="AR65" s="2" t="s">
        <v>451</v>
      </c>
      <c r="AS65" s="36">
        <v>1.629623593272E12</v>
      </c>
    </row>
    <row r="66">
      <c r="E66" s="39"/>
      <c r="J66" s="39"/>
      <c r="K66" s="2" t="b">
        <f t="shared" si="3"/>
        <v>1</v>
      </c>
      <c r="L66" s="3" t="s">
        <v>255</v>
      </c>
      <c r="M66" s="2">
        <v>242.0</v>
      </c>
      <c r="N66" s="2" t="s">
        <v>447</v>
      </c>
      <c r="O66" s="36">
        <v>1.629609749574E12</v>
      </c>
      <c r="P66" s="2" t="b">
        <f t="shared" si="4"/>
        <v>1</v>
      </c>
      <c r="Q66" s="3" t="s">
        <v>413</v>
      </c>
      <c r="R66" s="2">
        <v>1545.0</v>
      </c>
      <c r="S66" s="2" t="s">
        <v>452</v>
      </c>
      <c r="T66" s="36">
        <v>1.629616236494E12</v>
      </c>
      <c r="U66" s="2" t="b">
        <f t="shared" si="5"/>
        <v>1</v>
      </c>
      <c r="V66" s="3" t="s">
        <v>371</v>
      </c>
      <c r="W66" s="2">
        <v>1122.0</v>
      </c>
      <c r="X66" s="2" t="s">
        <v>453</v>
      </c>
      <c r="Y66" s="36">
        <v>1.629616750909E12</v>
      </c>
      <c r="Z66" s="2" t="b">
        <f t="shared" si="6"/>
        <v>1</v>
      </c>
      <c r="AA66" s="3" t="s">
        <v>428</v>
      </c>
      <c r="AB66" s="2">
        <v>304.0</v>
      </c>
      <c r="AC66" s="2" t="s">
        <v>444</v>
      </c>
      <c r="AD66" s="36">
        <v>1.629617403953E12</v>
      </c>
      <c r="AE66" s="2" t="b">
        <f t="shared" si="7"/>
        <v>1</v>
      </c>
      <c r="AI66" s="39"/>
      <c r="AJ66" s="2" t="b">
        <f t="shared" si="8"/>
        <v>1</v>
      </c>
      <c r="AN66" s="39"/>
      <c r="AO66" s="2" t="b">
        <f t="shared" si="9"/>
        <v>1</v>
      </c>
      <c r="AP66" s="3" t="s">
        <v>383</v>
      </c>
      <c r="AQ66" s="2">
        <v>61.0</v>
      </c>
      <c r="AR66" s="2" t="s">
        <v>451</v>
      </c>
      <c r="AS66" s="36">
        <v>1.629623593336E12</v>
      </c>
    </row>
    <row r="67">
      <c r="E67" s="39"/>
      <c r="J67" s="39"/>
      <c r="K67" s="2" t="b">
        <f t="shared" si="3"/>
        <v>1</v>
      </c>
      <c r="L67" s="3" t="s">
        <v>242</v>
      </c>
      <c r="M67" s="2">
        <v>247.0</v>
      </c>
      <c r="N67" s="2" t="s">
        <v>447</v>
      </c>
      <c r="O67" s="36">
        <v>1.62960974983E12</v>
      </c>
      <c r="P67" s="2" t="b">
        <f t="shared" si="4"/>
        <v>1</v>
      </c>
      <c r="Q67" s="3" t="s">
        <v>340</v>
      </c>
      <c r="R67" s="2">
        <v>376.0</v>
      </c>
      <c r="S67" s="2" t="s">
        <v>452</v>
      </c>
      <c r="T67" s="36">
        <v>1.629616236872E12</v>
      </c>
      <c r="U67" s="2" t="b">
        <f t="shared" si="5"/>
        <v>1</v>
      </c>
      <c r="V67" s="3" t="s">
        <v>346</v>
      </c>
      <c r="W67" s="2">
        <v>477.0</v>
      </c>
      <c r="X67" s="2" t="s">
        <v>454</v>
      </c>
      <c r="Y67" s="36">
        <v>1.629616751372E12</v>
      </c>
      <c r="Z67" s="2" t="b">
        <f t="shared" si="6"/>
        <v>1</v>
      </c>
      <c r="AD67" s="39"/>
      <c r="AE67" s="2" t="b">
        <f t="shared" si="7"/>
        <v>1</v>
      </c>
      <c r="AI67" s="39"/>
      <c r="AJ67" s="2" t="b">
        <f t="shared" si="8"/>
        <v>1</v>
      </c>
      <c r="AN67" s="39"/>
      <c r="AO67" s="2" t="b">
        <f t="shared" si="9"/>
        <v>1</v>
      </c>
      <c r="AP67" s="3" t="s">
        <v>428</v>
      </c>
      <c r="AQ67" s="2">
        <v>334.0</v>
      </c>
      <c r="AR67" s="2" t="s">
        <v>451</v>
      </c>
      <c r="AS67" s="36">
        <v>1.629623593667E12</v>
      </c>
    </row>
    <row r="68">
      <c r="E68" s="39"/>
      <c r="J68" s="39"/>
      <c r="K68" s="2" t="b">
        <f t="shared" si="3"/>
        <v>1</v>
      </c>
      <c r="L68" s="3" t="s">
        <v>415</v>
      </c>
      <c r="M68" s="2">
        <v>2555.0</v>
      </c>
      <c r="N68" s="2" t="s">
        <v>455</v>
      </c>
      <c r="O68" s="36">
        <v>1.629609752391E12</v>
      </c>
      <c r="P68" s="2" t="b">
        <f t="shared" si="4"/>
        <v>1</v>
      </c>
      <c r="Q68" s="3" t="s">
        <v>383</v>
      </c>
      <c r="R68" s="2">
        <v>43.0</v>
      </c>
      <c r="S68" s="2" t="s">
        <v>452</v>
      </c>
      <c r="T68" s="36">
        <v>1.629616236916E12</v>
      </c>
      <c r="U68" s="2" t="b">
        <f t="shared" si="5"/>
        <v>1</v>
      </c>
      <c r="V68" s="3" t="s">
        <v>383</v>
      </c>
      <c r="W68" s="2">
        <v>129.0</v>
      </c>
      <c r="X68" s="2" t="s">
        <v>454</v>
      </c>
      <c r="Y68" s="36">
        <v>1.629616751517E12</v>
      </c>
      <c r="Z68" s="2" t="b">
        <f t="shared" si="6"/>
        <v>1</v>
      </c>
      <c r="AD68" s="39"/>
      <c r="AE68" s="2" t="b">
        <f t="shared" si="7"/>
        <v>1</v>
      </c>
      <c r="AI68" s="39"/>
      <c r="AJ68" s="2" t="b">
        <f t="shared" si="8"/>
        <v>1</v>
      </c>
      <c r="AN68" s="39"/>
      <c r="AO68" s="2" t="b">
        <f t="shared" si="9"/>
        <v>1</v>
      </c>
      <c r="AS68" s="39"/>
    </row>
    <row r="69">
      <c r="E69" s="39"/>
      <c r="J69" s="39"/>
      <c r="K69" s="2" t="b">
        <f t="shared" si="3"/>
        <v>1</v>
      </c>
      <c r="L69" s="3" t="s">
        <v>413</v>
      </c>
      <c r="M69" s="2">
        <v>1499.0</v>
      </c>
      <c r="N69" s="2" t="s">
        <v>456</v>
      </c>
      <c r="O69" s="36">
        <v>1.629609753877E12</v>
      </c>
      <c r="P69" s="2" t="b">
        <f t="shared" si="4"/>
        <v>1</v>
      </c>
      <c r="Q69" s="3" t="s">
        <v>428</v>
      </c>
      <c r="R69" s="2">
        <v>456.0</v>
      </c>
      <c r="S69" s="2" t="s">
        <v>457</v>
      </c>
      <c r="T69" s="36">
        <v>1.629616237398E12</v>
      </c>
      <c r="U69" s="2" t="b">
        <f t="shared" si="5"/>
        <v>1</v>
      </c>
      <c r="V69" s="3" t="s">
        <v>242</v>
      </c>
      <c r="W69" s="2">
        <v>826.0</v>
      </c>
      <c r="X69" s="2" t="s">
        <v>458</v>
      </c>
      <c r="Y69" s="36">
        <v>1.629616752329E12</v>
      </c>
      <c r="Z69" s="2" t="b">
        <f t="shared" si="6"/>
        <v>1</v>
      </c>
      <c r="AD69" s="39"/>
      <c r="AE69" s="2" t="b">
        <f t="shared" si="7"/>
        <v>1</v>
      </c>
      <c r="AI69" s="39"/>
      <c r="AJ69" s="2" t="b">
        <f t="shared" si="8"/>
        <v>1</v>
      </c>
      <c r="AN69" s="39"/>
      <c r="AO69" s="2" t="b">
        <f t="shared" si="9"/>
        <v>1</v>
      </c>
      <c r="AS69" s="39"/>
    </row>
    <row r="70">
      <c r="E70" s="39"/>
      <c r="J70" s="39"/>
      <c r="K70" s="2" t="b">
        <f t="shared" si="3"/>
        <v>1</v>
      </c>
      <c r="L70" s="3" t="s">
        <v>346</v>
      </c>
      <c r="M70" s="2">
        <v>394.0</v>
      </c>
      <c r="N70" s="2" t="s">
        <v>459</v>
      </c>
      <c r="O70" s="36">
        <v>1.629609754269E12</v>
      </c>
      <c r="P70" s="2" t="b">
        <f t="shared" si="4"/>
        <v>1</v>
      </c>
      <c r="T70" s="39"/>
      <c r="U70" s="2" t="b">
        <f t="shared" si="5"/>
        <v>1</v>
      </c>
      <c r="V70" s="3" t="s">
        <v>390</v>
      </c>
      <c r="W70" s="2">
        <v>275.0</v>
      </c>
      <c r="X70" s="2" t="s">
        <v>458</v>
      </c>
      <c r="Y70" s="36">
        <v>1.629616752617E12</v>
      </c>
      <c r="Z70" s="2" t="b">
        <f t="shared" si="6"/>
        <v>1</v>
      </c>
      <c r="AD70" s="39"/>
      <c r="AE70" s="2" t="b">
        <f t="shared" si="7"/>
        <v>1</v>
      </c>
      <c r="AI70" s="39"/>
      <c r="AJ70" s="2" t="b">
        <f t="shared" si="8"/>
        <v>1</v>
      </c>
      <c r="AN70" s="39"/>
      <c r="AO70" s="2" t="b">
        <f t="shared" si="9"/>
        <v>1</v>
      </c>
      <c r="AS70" s="39"/>
    </row>
    <row r="71">
      <c r="E71" s="39"/>
      <c r="J71" s="39"/>
      <c r="K71" s="2" t="b">
        <f t="shared" si="3"/>
        <v>1</v>
      </c>
      <c r="L71" s="3" t="s">
        <v>383</v>
      </c>
      <c r="M71" s="2">
        <v>279.0</v>
      </c>
      <c r="N71" s="2" t="s">
        <v>459</v>
      </c>
      <c r="O71" s="36">
        <v>1.629609754552E12</v>
      </c>
      <c r="P71" s="2" t="b">
        <f t="shared" si="4"/>
        <v>1</v>
      </c>
      <c r="T71" s="39"/>
      <c r="U71" s="2" t="b">
        <f t="shared" si="5"/>
        <v>1</v>
      </c>
      <c r="V71" s="3" t="s">
        <v>257</v>
      </c>
      <c r="W71" s="2">
        <v>199.0</v>
      </c>
      <c r="X71" s="2" t="s">
        <v>458</v>
      </c>
      <c r="Y71" s="36">
        <v>1.629616752803E12</v>
      </c>
      <c r="Z71" s="2" t="b">
        <f t="shared" si="6"/>
        <v>1</v>
      </c>
      <c r="AD71" s="39"/>
      <c r="AE71" s="2" t="b">
        <f t="shared" si="7"/>
        <v>1</v>
      </c>
      <c r="AI71" s="39"/>
      <c r="AJ71" s="2" t="b">
        <f t="shared" si="8"/>
        <v>1</v>
      </c>
      <c r="AN71" s="39"/>
      <c r="AO71" s="2" t="b">
        <f t="shared" si="9"/>
        <v>1</v>
      </c>
      <c r="AS71" s="39"/>
    </row>
    <row r="72">
      <c r="E72" s="39"/>
      <c r="J72" s="39"/>
      <c r="K72" s="2" t="b">
        <f t="shared" si="3"/>
        <v>1</v>
      </c>
      <c r="L72" s="3" t="s">
        <v>428</v>
      </c>
      <c r="M72" s="2">
        <v>393.0</v>
      </c>
      <c r="N72" s="2" t="s">
        <v>459</v>
      </c>
      <c r="O72" s="36">
        <v>1.62960975494E12</v>
      </c>
      <c r="P72" s="2" t="b">
        <f t="shared" si="4"/>
        <v>1</v>
      </c>
      <c r="T72" s="39"/>
      <c r="U72" s="2" t="b">
        <f t="shared" si="5"/>
        <v>1</v>
      </c>
      <c r="V72" s="3" t="s">
        <v>242</v>
      </c>
      <c r="W72" s="2">
        <v>177.0</v>
      </c>
      <c r="X72" s="2" t="s">
        <v>458</v>
      </c>
      <c r="Y72" s="36">
        <v>1.629616752976E12</v>
      </c>
      <c r="Z72" s="2" t="b">
        <f t="shared" si="6"/>
        <v>1</v>
      </c>
      <c r="AD72" s="39"/>
      <c r="AE72" s="2" t="b">
        <f t="shared" si="7"/>
        <v>1</v>
      </c>
      <c r="AI72" s="39"/>
      <c r="AJ72" s="2" t="b">
        <f t="shared" si="8"/>
        <v>1</v>
      </c>
      <c r="AN72" s="39"/>
      <c r="AO72" s="2" t="b">
        <f t="shared" si="9"/>
        <v>1</v>
      </c>
      <c r="AS72" s="39"/>
    </row>
    <row r="73">
      <c r="E73" s="39"/>
      <c r="J73" s="39"/>
      <c r="K73" s="40">
        <f>countif(K3:K72,"FALSE")</f>
        <v>8</v>
      </c>
      <c r="O73" s="39"/>
      <c r="P73" s="2" t="b">
        <f t="shared" si="4"/>
        <v>1</v>
      </c>
      <c r="T73" s="39"/>
      <c r="U73" s="2" t="b">
        <f t="shared" si="5"/>
        <v>1</v>
      </c>
      <c r="V73" s="3" t="s">
        <v>292</v>
      </c>
      <c r="W73" s="2">
        <v>568.0</v>
      </c>
      <c r="X73" s="2" t="s">
        <v>460</v>
      </c>
      <c r="Y73" s="36">
        <v>1.629616753551E12</v>
      </c>
      <c r="Z73" s="2" t="b">
        <f t="shared" si="6"/>
        <v>1</v>
      </c>
      <c r="AD73" s="39"/>
      <c r="AE73" s="2" t="b">
        <f t="shared" si="7"/>
        <v>1</v>
      </c>
      <c r="AI73" s="39"/>
      <c r="AJ73" s="2" t="b">
        <f t="shared" si="8"/>
        <v>1</v>
      </c>
      <c r="AN73" s="39"/>
      <c r="AO73" s="2" t="b">
        <f t="shared" si="9"/>
        <v>1</v>
      </c>
      <c r="AS73" s="39"/>
    </row>
    <row r="74">
      <c r="E74" s="39"/>
      <c r="J74" s="39"/>
      <c r="O74" s="39"/>
      <c r="P74" s="40">
        <f>countif(P3:P72,"FALSE")</f>
        <v>8</v>
      </c>
      <c r="T74" s="39"/>
      <c r="U74" s="2" t="b">
        <f t="shared" si="5"/>
        <v>1</v>
      </c>
      <c r="V74" s="3" t="s">
        <v>255</v>
      </c>
      <c r="W74" s="2">
        <v>176.0</v>
      </c>
      <c r="X74" s="2" t="s">
        <v>460</v>
      </c>
      <c r="Y74" s="36">
        <v>1.629616753724E12</v>
      </c>
      <c r="Z74" s="2" t="b">
        <f t="shared" si="6"/>
        <v>1</v>
      </c>
      <c r="AD74" s="39"/>
      <c r="AE74" s="2" t="b">
        <f t="shared" si="7"/>
        <v>1</v>
      </c>
      <c r="AI74" s="39"/>
      <c r="AN74" s="39"/>
      <c r="AS74" s="39"/>
    </row>
    <row r="75">
      <c r="E75" s="39"/>
      <c r="J75" s="39"/>
      <c r="O75" s="39"/>
      <c r="T75" s="39"/>
      <c r="U75" s="2" t="b">
        <f t="shared" si="5"/>
        <v>1</v>
      </c>
      <c r="V75" s="3" t="s">
        <v>242</v>
      </c>
      <c r="W75" s="2">
        <v>201.0</v>
      </c>
      <c r="X75" s="2" t="s">
        <v>460</v>
      </c>
      <c r="Y75" s="36">
        <v>1.629616753942E12</v>
      </c>
      <c r="Z75" s="2" t="b">
        <f t="shared" si="6"/>
        <v>1</v>
      </c>
      <c r="AD75" s="39"/>
      <c r="AE75" s="2" t="b">
        <f t="shared" si="7"/>
        <v>1</v>
      </c>
      <c r="AI75" s="39"/>
      <c r="AN75" s="39"/>
      <c r="AS75" s="39"/>
    </row>
    <row r="76">
      <c r="E76" s="39"/>
      <c r="J76" s="39"/>
      <c r="O76" s="39"/>
      <c r="T76" s="39"/>
      <c r="U76" s="2" t="b">
        <f t="shared" si="5"/>
        <v>1</v>
      </c>
      <c r="V76" s="3" t="s">
        <v>348</v>
      </c>
      <c r="W76" s="2">
        <v>1907.0</v>
      </c>
      <c r="X76" s="2" t="s">
        <v>461</v>
      </c>
      <c r="Y76" s="36">
        <v>1.629616755833E12</v>
      </c>
      <c r="Z76" s="2" t="b">
        <f t="shared" si="6"/>
        <v>1</v>
      </c>
      <c r="AD76" s="39"/>
      <c r="AE76" s="2" t="b">
        <f t="shared" si="7"/>
        <v>1</v>
      </c>
      <c r="AI76" s="39"/>
      <c r="AN76" s="39"/>
      <c r="AS76" s="39"/>
    </row>
    <row r="77">
      <c r="E77" s="39"/>
      <c r="J77" s="39"/>
      <c r="O77" s="36"/>
      <c r="T77" s="39"/>
      <c r="U77" s="2" t="b">
        <f t="shared" si="5"/>
        <v>1</v>
      </c>
      <c r="V77" s="3" t="s">
        <v>413</v>
      </c>
      <c r="W77" s="2">
        <v>1962.0</v>
      </c>
      <c r="X77" s="2" t="s">
        <v>462</v>
      </c>
      <c r="Y77" s="36">
        <v>1.629616757794E12</v>
      </c>
      <c r="Z77" s="2" t="b">
        <f t="shared" si="6"/>
        <v>1</v>
      </c>
      <c r="AD77" s="39"/>
      <c r="AE77" s="2" t="b">
        <f t="shared" si="7"/>
        <v>1</v>
      </c>
      <c r="AI77" s="39"/>
      <c r="AN77" s="39"/>
      <c r="AS77" s="39"/>
    </row>
    <row r="78">
      <c r="E78" s="39"/>
      <c r="J78" s="39"/>
      <c r="O78" s="39"/>
      <c r="T78" s="39"/>
      <c r="U78" s="2" t="b">
        <f t="shared" si="5"/>
        <v>1</v>
      </c>
      <c r="V78" s="3" t="s">
        <v>340</v>
      </c>
      <c r="W78" s="2">
        <v>389.0</v>
      </c>
      <c r="X78" s="2" t="s">
        <v>463</v>
      </c>
      <c r="Y78" s="36">
        <v>1.629616758185E12</v>
      </c>
      <c r="Z78" s="2" t="b">
        <f t="shared" si="6"/>
        <v>1</v>
      </c>
      <c r="AD78" s="39"/>
      <c r="AE78" s="2" t="b">
        <f t="shared" si="7"/>
        <v>1</v>
      </c>
      <c r="AI78" s="39"/>
      <c r="AN78" s="39"/>
      <c r="AS78" s="39"/>
    </row>
    <row r="79">
      <c r="E79" s="39"/>
      <c r="J79" s="39"/>
      <c r="O79" s="39"/>
      <c r="T79" s="39"/>
      <c r="U79" s="2" t="b">
        <f t="shared" si="5"/>
        <v>1</v>
      </c>
      <c r="V79" s="3" t="s">
        <v>383</v>
      </c>
      <c r="W79" s="2">
        <v>79.0</v>
      </c>
      <c r="X79" s="2" t="s">
        <v>463</v>
      </c>
      <c r="Y79" s="36">
        <v>1.629616758273E12</v>
      </c>
      <c r="Z79" s="2" t="b">
        <f t="shared" si="6"/>
        <v>1</v>
      </c>
      <c r="AD79" s="39"/>
      <c r="AE79" s="2" t="b">
        <f t="shared" si="7"/>
        <v>1</v>
      </c>
      <c r="AI79" s="39"/>
      <c r="AN79" s="39"/>
      <c r="AS79" s="39"/>
    </row>
    <row r="80">
      <c r="E80" s="39"/>
      <c r="J80" s="39"/>
      <c r="O80" s="39"/>
      <c r="T80" s="39"/>
      <c r="U80" s="2" t="b">
        <f t="shared" si="5"/>
        <v>1</v>
      </c>
      <c r="V80" s="3" t="s">
        <v>428</v>
      </c>
      <c r="W80" s="2">
        <v>396.0</v>
      </c>
      <c r="X80" s="2" t="s">
        <v>463</v>
      </c>
      <c r="Y80" s="36">
        <v>1.629616758658E12</v>
      </c>
      <c r="Z80" s="2" t="b">
        <f t="shared" si="6"/>
        <v>1</v>
      </c>
      <c r="AD80" s="39"/>
      <c r="AE80" s="2" t="b">
        <f t="shared" si="7"/>
        <v>1</v>
      </c>
      <c r="AI80" s="39"/>
      <c r="AN80" s="39"/>
      <c r="AS80" s="39"/>
    </row>
    <row r="81">
      <c r="E81" s="39"/>
      <c r="J81" s="39"/>
      <c r="O81" s="39"/>
      <c r="T81" s="39"/>
      <c r="Y81" s="39"/>
      <c r="AD81" s="39"/>
      <c r="AI81" s="39"/>
      <c r="AN81" s="39"/>
      <c r="AS81" s="39"/>
    </row>
    <row r="82">
      <c r="E82" s="39"/>
      <c r="J82" s="39"/>
      <c r="O82" s="39"/>
      <c r="T82" s="39"/>
      <c r="Y82" s="39"/>
      <c r="AD82" s="39"/>
      <c r="AI82" s="39"/>
      <c r="AN82" s="39"/>
      <c r="AS82" s="39"/>
    </row>
    <row r="83">
      <c r="E83" s="39"/>
      <c r="J83" s="39"/>
      <c r="O83" s="39"/>
      <c r="T83" s="39"/>
      <c r="Y83" s="39"/>
      <c r="AD83" s="39"/>
      <c r="AI83" s="39"/>
      <c r="AN83" s="39"/>
      <c r="AS83" s="39"/>
    </row>
    <row r="84">
      <c r="E84" s="39"/>
      <c r="J84" s="39"/>
      <c r="O84" s="39"/>
      <c r="T84" s="39"/>
      <c r="Y84" s="39"/>
      <c r="AD84" s="39"/>
      <c r="AI84" s="39"/>
      <c r="AN84" s="39"/>
      <c r="AS84" s="39"/>
    </row>
    <row r="85">
      <c r="E85" s="39"/>
      <c r="J85" s="39"/>
      <c r="O85" s="39"/>
      <c r="T85" s="39"/>
      <c r="Y85" s="39"/>
      <c r="AD85" s="39"/>
      <c r="AI85" s="39"/>
      <c r="AN85" s="39"/>
      <c r="AS85" s="39"/>
    </row>
    <row r="86">
      <c r="E86" s="39"/>
      <c r="J86" s="39"/>
      <c r="O86" s="39"/>
      <c r="T86" s="39"/>
      <c r="Y86" s="39"/>
      <c r="AD86" s="39"/>
      <c r="AI86" s="39"/>
      <c r="AN86" s="39"/>
      <c r="AS86" s="39"/>
    </row>
    <row r="87">
      <c r="E87" s="39"/>
      <c r="J87" s="39"/>
      <c r="O87" s="39"/>
      <c r="T87" s="39"/>
      <c r="Y87" s="39"/>
      <c r="AD87" s="39"/>
      <c r="AI87" s="39"/>
      <c r="AN87" s="39"/>
      <c r="AS87" s="39"/>
    </row>
    <row r="88">
      <c r="E88" s="39"/>
      <c r="J88" s="39"/>
      <c r="O88" s="39"/>
      <c r="T88" s="39"/>
      <c r="Y88" s="39"/>
      <c r="AD88" s="39"/>
      <c r="AI88" s="39"/>
      <c r="AN88" s="39"/>
      <c r="AS88" s="39"/>
    </row>
    <row r="89">
      <c r="E89" s="39"/>
      <c r="J89" s="39"/>
      <c r="O89" s="39"/>
      <c r="T89" s="39"/>
      <c r="Y89" s="39"/>
      <c r="AD89" s="39"/>
      <c r="AI89" s="39"/>
      <c r="AN89" s="39"/>
      <c r="AS89" s="39"/>
    </row>
    <row r="90">
      <c r="E90" s="39"/>
      <c r="J90" s="39"/>
      <c r="O90" s="39"/>
      <c r="T90" s="39"/>
      <c r="Y90" s="39"/>
      <c r="AD90" s="39"/>
      <c r="AI90" s="39"/>
      <c r="AN90" s="39"/>
      <c r="AS90" s="39"/>
    </row>
    <row r="91">
      <c r="E91" s="39"/>
      <c r="J91" s="39"/>
      <c r="O91" s="39"/>
      <c r="T91" s="39"/>
      <c r="Y91" s="39"/>
      <c r="AD91" s="39"/>
      <c r="AI91" s="39"/>
      <c r="AN91" s="39"/>
      <c r="AS91" s="39"/>
    </row>
    <row r="92">
      <c r="E92" s="39"/>
      <c r="J92" s="39"/>
      <c r="O92" s="39"/>
      <c r="T92" s="39"/>
      <c r="Y92" s="39"/>
      <c r="AD92" s="39"/>
      <c r="AI92" s="39"/>
      <c r="AN92" s="39"/>
      <c r="AS92" s="39"/>
    </row>
    <row r="93">
      <c r="E93" s="39"/>
      <c r="J93" s="39"/>
      <c r="O93" s="39"/>
      <c r="T93" s="39"/>
      <c r="Y93" s="39"/>
      <c r="AD93" s="39"/>
      <c r="AI93" s="39"/>
      <c r="AN93" s="39"/>
      <c r="AS93" s="39"/>
    </row>
    <row r="94">
      <c r="E94" s="39"/>
      <c r="J94" s="39"/>
      <c r="O94" s="39"/>
      <c r="T94" s="39"/>
      <c r="Y94" s="39"/>
      <c r="AD94" s="39"/>
      <c r="AI94" s="39"/>
      <c r="AN94" s="39"/>
      <c r="AS94" s="39"/>
    </row>
    <row r="95">
      <c r="E95" s="39"/>
      <c r="J95" s="39"/>
      <c r="O95" s="39"/>
      <c r="T95" s="39"/>
      <c r="Y95" s="39"/>
      <c r="AD95" s="39"/>
      <c r="AI95" s="39"/>
      <c r="AN95" s="39"/>
      <c r="AS95" s="39"/>
    </row>
    <row r="96">
      <c r="E96" s="39"/>
      <c r="J96" s="39"/>
      <c r="O96" s="39"/>
      <c r="T96" s="39"/>
      <c r="Y96" s="39"/>
      <c r="AD96" s="39"/>
      <c r="AI96" s="39"/>
      <c r="AN96" s="39"/>
      <c r="AS96" s="39"/>
    </row>
    <row r="97">
      <c r="E97" s="39"/>
      <c r="J97" s="39"/>
      <c r="O97" s="39"/>
      <c r="T97" s="39"/>
      <c r="Y97" s="39"/>
      <c r="AD97" s="39"/>
      <c r="AI97" s="39"/>
      <c r="AN97" s="39"/>
      <c r="AS97" s="39"/>
    </row>
    <row r="98">
      <c r="E98" s="39"/>
      <c r="J98" s="39"/>
      <c r="O98" s="39"/>
      <c r="T98" s="39"/>
      <c r="Y98" s="39"/>
      <c r="AD98" s="39"/>
      <c r="AI98" s="39"/>
      <c r="AN98" s="39"/>
      <c r="AS98" s="39"/>
    </row>
    <row r="99">
      <c r="E99" s="39"/>
      <c r="J99" s="39"/>
      <c r="O99" s="39"/>
      <c r="T99" s="39"/>
      <c r="Y99" s="39"/>
      <c r="AD99" s="39"/>
      <c r="AI99" s="39"/>
      <c r="AN99" s="39"/>
      <c r="AS99" s="39"/>
    </row>
    <row r="100">
      <c r="A100" s="11"/>
      <c r="B100" s="41" t="s">
        <v>202</v>
      </c>
      <c r="C100" s="41"/>
      <c r="E100" s="39"/>
      <c r="F100" s="42"/>
      <c r="G100" s="41" t="s">
        <v>202</v>
      </c>
      <c r="H100" s="41"/>
      <c r="J100" s="39"/>
      <c r="K100" s="39"/>
      <c r="L100" s="41" t="s">
        <v>202</v>
      </c>
      <c r="M100" s="41"/>
      <c r="O100" s="39"/>
      <c r="P100" s="42"/>
      <c r="Q100" s="41" t="s">
        <v>202</v>
      </c>
      <c r="R100" s="41"/>
      <c r="T100" s="39"/>
      <c r="U100" s="42"/>
      <c r="V100" s="41" t="s">
        <v>202</v>
      </c>
      <c r="W100" s="41"/>
      <c r="Y100" s="39"/>
      <c r="Z100" s="42"/>
      <c r="AA100" s="41" t="s">
        <v>202</v>
      </c>
      <c r="AB100" s="41"/>
      <c r="AD100" s="39"/>
      <c r="AE100" s="42"/>
      <c r="AF100" s="41" t="s">
        <v>202</v>
      </c>
      <c r="AG100" s="41"/>
      <c r="AI100" s="39"/>
      <c r="AJ100" s="42"/>
      <c r="AK100" s="41" t="s">
        <v>202</v>
      </c>
      <c r="AL100" s="41"/>
      <c r="AN100" s="39"/>
      <c r="AO100" s="42"/>
      <c r="AP100" s="41" t="s">
        <v>202</v>
      </c>
      <c r="AQ100" s="41"/>
      <c r="AS100" s="39"/>
    </row>
    <row r="101">
      <c r="A101" s="43"/>
      <c r="B101" s="21" t="s">
        <v>178</v>
      </c>
      <c r="C101" s="44">
        <f> AVERAGE(C4:C99)</f>
        <v>503.4745763</v>
      </c>
      <c r="E101" s="39"/>
      <c r="F101" s="45"/>
      <c r="G101" s="17" t="s">
        <v>178</v>
      </c>
      <c r="H101" s="44">
        <f> AVERAGE(H4:H99)</f>
        <v>477.779661</v>
      </c>
      <c r="J101" s="39"/>
      <c r="K101" s="39"/>
      <c r="L101" s="17" t="s">
        <v>178</v>
      </c>
      <c r="M101" s="44">
        <f> AVERAGE(M4:M99)</f>
        <v>453.5362319</v>
      </c>
      <c r="O101" s="39"/>
      <c r="P101" s="17"/>
      <c r="Q101" s="17" t="s">
        <v>178</v>
      </c>
      <c r="R101" s="44">
        <f> AVERAGE(R4:R99)</f>
        <v>479.6363636</v>
      </c>
      <c r="T101" s="39"/>
      <c r="U101" s="17"/>
      <c r="V101" s="17" t="s">
        <v>178</v>
      </c>
      <c r="W101" s="44">
        <f> AVERAGE(W4:W99)</f>
        <v>496.974026</v>
      </c>
      <c r="Y101" s="39"/>
      <c r="Z101" s="17"/>
      <c r="AA101" s="17" t="s">
        <v>178</v>
      </c>
      <c r="AB101" s="44">
        <f> AVERAGE(AB4:AB99)</f>
        <v>420.6190476</v>
      </c>
      <c r="AD101" s="39"/>
      <c r="AE101" s="17"/>
      <c r="AF101" s="17" t="s">
        <v>178</v>
      </c>
      <c r="AG101" s="44">
        <f> AVERAGE(AG4:AG99)</f>
        <v>484.1451613</v>
      </c>
      <c r="AI101" s="39"/>
      <c r="AJ101" s="17"/>
      <c r="AK101" s="17" t="s">
        <v>178</v>
      </c>
      <c r="AL101" s="44">
        <f> AVERAGE(AL4:AL99)</f>
        <v>497.0892857</v>
      </c>
      <c r="AN101" s="39"/>
      <c r="AO101" s="17"/>
      <c r="AP101" s="17" t="s">
        <v>178</v>
      </c>
      <c r="AQ101" s="44">
        <f> AVERAGE(AQ4:AQ99)</f>
        <v>453.875</v>
      </c>
      <c r="AS101" s="39"/>
    </row>
    <row r="102">
      <c r="A102" s="43"/>
      <c r="B102" s="21" t="s">
        <v>146</v>
      </c>
      <c r="C102" s="46">
        <f>STDEV(C4:C99)</f>
        <v>808.9813807</v>
      </c>
      <c r="E102" s="39"/>
      <c r="F102" s="45"/>
      <c r="G102" s="21" t="s">
        <v>146</v>
      </c>
      <c r="H102" s="46">
        <f>STDEV(H4:H99)</f>
        <v>816.2402889</v>
      </c>
      <c r="J102" s="39"/>
      <c r="K102" s="39"/>
      <c r="L102" s="21" t="s">
        <v>146</v>
      </c>
      <c r="M102" s="46">
        <f>STDEV(M4:M99)</f>
        <v>656.4906159</v>
      </c>
      <c r="O102" s="39"/>
      <c r="P102" s="21"/>
      <c r="Q102" s="21" t="s">
        <v>146</v>
      </c>
      <c r="R102" s="46">
        <f>STDEV(R4:R99)</f>
        <v>1033.514611</v>
      </c>
      <c r="T102" s="39"/>
      <c r="U102" s="21"/>
      <c r="V102" s="21" t="s">
        <v>146</v>
      </c>
      <c r="W102" s="46">
        <f>STDEV(W4:W99)</f>
        <v>652.1369321</v>
      </c>
      <c r="Y102" s="39"/>
      <c r="Z102" s="21"/>
      <c r="AA102" s="21" t="s">
        <v>146</v>
      </c>
      <c r="AB102" s="46">
        <f>STDEV(AB4:AB99)</f>
        <v>540.9223434</v>
      </c>
      <c r="AD102" s="39"/>
      <c r="AE102" s="21"/>
      <c r="AF102" s="21" t="s">
        <v>146</v>
      </c>
      <c r="AG102" s="46">
        <f>STDEV(AG4:AG99)</f>
        <v>608.209731</v>
      </c>
      <c r="AI102" s="39"/>
      <c r="AJ102" s="21"/>
      <c r="AK102" s="21" t="s">
        <v>146</v>
      </c>
      <c r="AL102" s="46">
        <f>STDEV(AL4:AL99)</f>
        <v>848.5850743</v>
      </c>
      <c r="AN102" s="39"/>
      <c r="AO102" s="21"/>
      <c r="AP102" s="21" t="s">
        <v>146</v>
      </c>
      <c r="AQ102" s="46">
        <f>STDEV(AQ4:AQ99)</f>
        <v>662.9937034</v>
      </c>
      <c r="AS102" s="39"/>
    </row>
    <row r="103">
      <c r="A103" s="43"/>
      <c r="B103" s="21" t="s">
        <v>179</v>
      </c>
      <c r="C103" s="46">
        <f>MEDIAN(C4:C99)</f>
        <v>210</v>
      </c>
      <c r="E103" s="39"/>
      <c r="F103" s="45"/>
      <c r="G103" s="17" t="s">
        <v>179</v>
      </c>
      <c r="H103" s="46">
        <f>MEDIAN(H4:H99)</f>
        <v>218</v>
      </c>
      <c r="J103" s="39"/>
      <c r="K103" s="39"/>
      <c r="L103" s="17" t="s">
        <v>179</v>
      </c>
      <c r="M103" s="46">
        <f>MEDIAN(M4:M99)</f>
        <v>247</v>
      </c>
      <c r="O103" s="39"/>
      <c r="P103" s="17"/>
      <c r="Q103" s="17" t="s">
        <v>179</v>
      </c>
      <c r="R103" s="46">
        <f>MEDIAN(R4:R99)</f>
        <v>216</v>
      </c>
      <c r="T103" s="39"/>
      <c r="U103" s="17"/>
      <c r="V103" s="17" t="s">
        <v>179</v>
      </c>
      <c r="W103" s="46">
        <f>MEDIAN(W4:W99)</f>
        <v>252</v>
      </c>
      <c r="Y103" s="39"/>
      <c r="Z103" s="17"/>
      <c r="AA103" s="17" t="s">
        <v>179</v>
      </c>
      <c r="AB103" s="46">
        <f>MEDIAN(AB4:AB99)</f>
        <v>230</v>
      </c>
      <c r="AD103" s="39"/>
      <c r="AE103" s="17"/>
      <c r="AF103" s="17" t="s">
        <v>179</v>
      </c>
      <c r="AG103" s="46">
        <f>MEDIAN(AG4:AG99)</f>
        <v>247.5</v>
      </c>
      <c r="AI103" s="39"/>
      <c r="AJ103" s="17"/>
      <c r="AK103" s="17" t="s">
        <v>179</v>
      </c>
      <c r="AL103" s="46">
        <f>MEDIAN(AL4:AL99)</f>
        <v>225</v>
      </c>
      <c r="AN103" s="39"/>
      <c r="AO103" s="17"/>
      <c r="AP103" s="17" t="s">
        <v>179</v>
      </c>
      <c r="AQ103" s="46">
        <f>MEDIAN(AQ4:AQ99)</f>
        <v>221</v>
      </c>
      <c r="AS103" s="39"/>
    </row>
    <row r="104">
      <c r="A104" s="43"/>
      <c r="B104" s="21" t="s">
        <v>180</v>
      </c>
      <c r="C104" s="46">
        <f>min(C4:C99)</f>
        <v>62</v>
      </c>
      <c r="E104" s="39"/>
      <c r="F104" s="45"/>
      <c r="G104" s="17" t="s">
        <v>180</v>
      </c>
      <c r="H104" s="46">
        <f>min(H4:H99)</f>
        <v>85</v>
      </c>
      <c r="J104" s="39"/>
      <c r="K104" s="39"/>
      <c r="L104" s="17" t="s">
        <v>180</v>
      </c>
      <c r="M104" s="46">
        <f>min(M4:M99)</f>
        <v>43</v>
      </c>
      <c r="O104" s="39"/>
      <c r="P104" s="17"/>
      <c r="Q104" s="17" t="s">
        <v>180</v>
      </c>
      <c r="R104" s="46">
        <f>min(R4:R99)</f>
        <v>43</v>
      </c>
      <c r="T104" s="39"/>
      <c r="U104" s="17"/>
      <c r="V104" s="17" t="s">
        <v>180</v>
      </c>
      <c r="W104" s="46">
        <f>min(W4:W99)</f>
        <v>40</v>
      </c>
      <c r="Y104" s="39"/>
      <c r="Z104" s="17"/>
      <c r="AA104" s="17" t="s">
        <v>180</v>
      </c>
      <c r="AB104" s="46">
        <f>min(AB4:AB99)</f>
        <v>69</v>
      </c>
      <c r="AD104" s="39"/>
      <c r="AE104" s="17"/>
      <c r="AF104" s="17" t="s">
        <v>180</v>
      </c>
      <c r="AG104" s="46">
        <f>min(AG4:AG99)</f>
        <v>51</v>
      </c>
      <c r="AI104" s="39"/>
      <c r="AJ104" s="17"/>
      <c r="AK104" s="17" t="s">
        <v>180</v>
      </c>
      <c r="AL104" s="46">
        <f>min(AL4:AL99)</f>
        <v>62</v>
      </c>
      <c r="AN104" s="39"/>
      <c r="AO104" s="17"/>
      <c r="AP104" s="17" t="s">
        <v>180</v>
      </c>
      <c r="AQ104" s="46">
        <f>min(AQ4:AQ99)</f>
        <v>61</v>
      </c>
      <c r="AS104" s="39"/>
    </row>
    <row r="105">
      <c r="A105" s="43"/>
      <c r="B105" s="21" t="s">
        <v>181</v>
      </c>
      <c r="C105" s="46">
        <f>max(C4:C99)</f>
        <v>4874</v>
      </c>
      <c r="E105" s="39"/>
      <c r="F105" s="45"/>
      <c r="G105" s="17" t="s">
        <v>181</v>
      </c>
      <c r="H105" s="46">
        <f>max(H4:H99)</f>
        <v>5750</v>
      </c>
      <c r="J105" s="39"/>
      <c r="K105" s="39"/>
      <c r="L105" s="17" t="s">
        <v>181</v>
      </c>
      <c r="M105" s="46">
        <f>max(M4:M99)</f>
        <v>4449</v>
      </c>
      <c r="O105" s="39"/>
      <c r="P105" s="17"/>
      <c r="Q105" s="17" t="s">
        <v>181</v>
      </c>
      <c r="R105" s="46">
        <f>max(R4:R99)</f>
        <v>8191</v>
      </c>
      <c r="T105" s="39"/>
      <c r="U105" s="17"/>
      <c r="V105" s="17" t="s">
        <v>181</v>
      </c>
      <c r="W105" s="46">
        <f>max(W4:W99)</f>
        <v>4336</v>
      </c>
      <c r="Y105" s="39"/>
      <c r="Z105" s="17"/>
      <c r="AA105" s="17" t="s">
        <v>181</v>
      </c>
      <c r="AB105" s="46">
        <f>max(AB4:AB99)</f>
        <v>3550</v>
      </c>
      <c r="AD105" s="39"/>
      <c r="AE105" s="17"/>
      <c r="AF105" s="17" t="s">
        <v>181</v>
      </c>
      <c r="AG105" s="46">
        <f>max(AG4:AG99)</f>
        <v>3322</v>
      </c>
      <c r="AI105" s="39"/>
      <c r="AJ105" s="17"/>
      <c r="AK105" s="17" t="s">
        <v>181</v>
      </c>
      <c r="AL105" s="46">
        <f>max(AL4:AL99)</f>
        <v>4638</v>
      </c>
      <c r="AN105" s="39"/>
      <c r="AO105" s="17"/>
      <c r="AP105" s="17" t="s">
        <v>181</v>
      </c>
      <c r="AQ105" s="46">
        <f>max(AQ4:AQ99)</f>
        <v>3795</v>
      </c>
      <c r="AS105" s="39"/>
    </row>
    <row r="106">
      <c r="A106" s="43"/>
      <c r="B106" s="21" t="s">
        <v>182</v>
      </c>
      <c r="C106" s="46">
        <f>sum(C4:C99)/1000</f>
        <v>29.705</v>
      </c>
      <c r="E106" s="39"/>
      <c r="F106" s="45"/>
      <c r="G106" s="17" t="s">
        <v>182</v>
      </c>
      <c r="H106" s="46">
        <f>sum(H4:H99)/1000</f>
        <v>28.189</v>
      </c>
      <c r="J106" s="39"/>
      <c r="K106" s="39"/>
      <c r="L106" s="17" t="s">
        <v>182</v>
      </c>
      <c r="M106" s="46">
        <f>sum(M4:M99)/1000</f>
        <v>31.294</v>
      </c>
      <c r="O106" s="39"/>
      <c r="P106" s="17"/>
      <c r="Q106" s="17" t="s">
        <v>182</v>
      </c>
      <c r="R106" s="46">
        <f>sum(R4:R99)/1000</f>
        <v>31.656</v>
      </c>
      <c r="T106" s="39"/>
      <c r="U106" s="17"/>
      <c r="V106" s="17" t="s">
        <v>182</v>
      </c>
      <c r="W106" s="46">
        <f>sum(W4:W99)/1000</f>
        <v>38.267</v>
      </c>
      <c r="Y106" s="39"/>
      <c r="Z106" s="17"/>
      <c r="AA106" s="17" t="s">
        <v>182</v>
      </c>
      <c r="AB106" s="46">
        <f>sum(AB4:AB99)/1000</f>
        <v>26.499</v>
      </c>
      <c r="AD106" s="39"/>
      <c r="AE106" s="17"/>
      <c r="AF106" s="17" t="s">
        <v>182</v>
      </c>
      <c r="AG106" s="46">
        <f>sum(AG4:AG99)/1000</f>
        <v>30.017</v>
      </c>
      <c r="AI106" s="39"/>
      <c r="AJ106" s="17"/>
      <c r="AK106" s="17" t="s">
        <v>182</v>
      </c>
      <c r="AL106" s="46">
        <f>sum(AL4:AL99)/1000</f>
        <v>27.837</v>
      </c>
      <c r="AN106" s="39"/>
      <c r="AO106" s="17"/>
      <c r="AP106" s="17" t="s">
        <v>182</v>
      </c>
      <c r="AQ106" s="46">
        <f>sum(AQ4:AQ99)/1000</f>
        <v>29.048</v>
      </c>
      <c r="AS106" s="39"/>
    </row>
    <row r="107">
      <c r="A107" s="43"/>
      <c r="B107" s="21" t="s">
        <v>151</v>
      </c>
      <c r="C107" s="46">
        <f>COUNTA(C4:C99)+1</f>
        <v>60</v>
      </c>
      <c r="E107" s="39"/>
      <c r="F107" s="45"/>
      <c r="G107" s="17" t="s">
        <v>151</v>
      </c>
      <c r="H107" s="46">
        <f>COUNTA(H4:H99)+1</f>
        <v>60</v>
      </c>
      <c r="J107" s="39"/>
      <c r="K107" s="39"/>
      <c r="L107" s="17" t="s">
        <v>151</v>
      </c>
      <c r="M107" s="46">
        <f>COUNTA(M4:M99)+1</f>
        <v>70</v>
      </c>
      <c r="O107" s="39"/>
      <c r="P107" s="17"/>
      <c r="Q107" s="17" t="s">
        <v>151</v>
      </c>
      <c r="R107" s="46">
        <f>COUNTA(R4:R99)+1</f>
        <v>67</v>
      </c>
      <c r="T107" s="39"/>
      <c r="U107" s="17"/>
      <c r="V107" s="17" t="s">
        <v>151</v>
      </c>
      <c r="W107" s="46">
        <f>COUNTA(W4:W99)+1</f>
        <v>78</v>
      </c>
      <c r="Y107" s="39"/>
      <c r="Z107" s="17"/>
      <c r="AA107" s="17" t="s">
        <v>151</v>
      </c>
      <c r="AB107" s="46">
        <f>COUNTA(AB4:AB99)+1</f>
        <v>64</v>
      </c>
      <c r="AD107" s="39"/>
      <c r="AE107" s="17"/>
      <c r="AF107" s="17" t="s">
        <v>151</v>
      </c>
      <c r="AG107" s="46">
        <f>COUNTA(AG4:AG99)+1</f>
        <v>63</v>
      </c>
      <c r="AI107" s="39"/>
      <c r="AJ107" s="17"/>
      <c r="AK107" s="17" t="s">
        <v>151</v>
      </c>
      <c r="AL107" s="46">
        <f>COUNTA(AL4:AL99)+1</f>
        <v>57</v>
      </c>
      <c r="AN107" s="39"/>
      <c r="AO107" s="17"/>
      <c r="AP107" s="17" t="s">
        <v>151</v>
      </c>
      <c r="AQ107" s="46">
        <f>COUNTA(AQ4:AQ99)+1</f>
        <v>65</v>
      </c>
      <c r="AS107" s="39"/>
    </row>
    <row r="108">
      <c r="A108" s="2"/>
      <c r="B108" s="17" t="s">
        <v>183</v>
      </c>
      <c r="C108" s="22">
        <f>C110+C109+C111+C112</f>
        <v>60</v>
      </c>
      <c r="E108" s="39"/>
      <c r="F108" s="2"/>
      <c r="G108" s="47" t="s">
        <v>183</v>
      </c>
      <c r="H108" s="48">
        <f>H110+H109+H111+H112</f>
        <v>60</v>
      </c>
      <c r="J108" s="39"/>
      <c r="L108" s="47" t="s">
        <v>183</v>
      </c>
      <c r="M108" s="48">
        <f>M110+M109+M111+M112</f>
        <v>70</v>
      </c>
      <c r="O108" s="39"/>
      <c r="P108" s="28"/>
      <c r="Q108" s="47" t="s">
        <v>183</v>
      </c>
      <c r="R108" s="48">
        <f>R110+R109+R111+R112</f>
        <v>73</v>
      </c>
      <c r="T108" s="39"/>
      <c r="U108" s="28"/>
      <c r="V108" s="47" t="s">
        <v>183</v>
      </c>
      <c r="W108" s="48">
        <f>W110+W109+W111+W112</f>
        <v>78</v>
      </c>
      <c r="Y108" s="39"/>
      <c r="Z108" s="28"/>
      <c r="AA108" s="47" t="s">
        <v>183</v>
      </c>
      <c r="AB108" s="48">
        <f>AB110+AB109+AB111+AB112</f>
        <v>64</v>
      </c>
      <c r="AD108" s="39"/>
      <c r="AE108" s="28"/>
      <c r="AF108" s="47" t="s">
        <v>183</v>
      </c>
      <c r="AG108" s="48">
        <f>AG110+AG109+AG111+AG112</f>
        <v>69</v>
      </c>
      <c r="AI108" s="39"/>
      <c r="AJ108" s="28"/>
      <c r="AK108" s="47" t="s">
        <v>183</v>
      </c>
      <c r="AL108" s="48">
        <f>AL110+AL109+AL111+AL112</f>
        <v>63</v>
      </c>
      <c r="AN108" s="39"/>
      <c r="AO108" s="28"/>
      <c r="AP108" s="47" t="s">
        <v>183</v>
      </c>
      <c r="AQ108" s="48">
        <f>AQ110+AQ109+AQ111+AQ112</f>
        <v>73</v>
      </c>
      <c r="AS108" s="39"/>
    </row>
    <row r="109">
      <c r="A109" s="2"/>
      <c r="B109" s="27" t="s">
        <v>184</v>
      </c>
      <c r="C109" s="40">
        <f>(C107-60)/2</f>
        <v>0</v>
      </c>
      <c r="E109" s="39"/>
      <c r="F109" s="2"/>
      <c r="G109" s="49" t="s">
        <v>184</v>
      </c>
      <c r="H109" s="50">
        <f>(H107-60)/2</f>
        <v>0</v>
      </c>
      <c r="J109" s="39"/>
      <c r="L109" s="49" t="s">
        <v>184</v>
      </c>
      <c r="M109" s="50">
        <f>(M107-60)/2</f>
        <v>5</v>
      </c>
      <c r="O109" s="39"/>
      <c r="P109" s="2"/>
      <c r="Q109" s="2" t="s">
        <v>197</v>
      </c>
      <c r="R109" s="51">
        <f>(R107-57)/2</f>
        <v>5</v>
      </c>
      <c r="T109" s="39"/>
      <c r="U109" s="2"/>
      <c r="V109" s="2" t="s">
        <v>197</v>
      </c>
      <c r="W109" s="40">
        <f>(W107-60)/2</f>
        <v>9</v>
      </c>
      <c r="Y109" s="39"/>
      <c r="Z109" s="2"/>
      <c r="AA109" s="2" t="s">
        <v>197</v>
      </c>
      <c r="AB109" s="40">
        <f>(AB107-60)/2</f>
        <v>2</v>
      </c>
      <c r="AD109" s="39"/>
      <c r="AE109" s="2"/>
      <c r="AF109" s="2" t="s">
        <v>197</v>
      </c>
      <c r="AG109" s="51">
        <f>(AG107-57)/2</f>
        <v>3</v>
      </c>
      <c r="AI109" s="39"/>
      <c r="AJ109" s="2"/>
      <c r="AK109" s="2" t="s">
        <v>197</v>
      </c>
      <c r="AL109" s="51">
        <f>(AL107-57)/2</f>
        <v>0</v>
      </c>
      <c r="AN109" s="39"/>
      <c r="AO109" s="2"/>
      <c r="AP109" s="2" t="s">
        <v>197</v>
      </c>
      <c r="AQ109" s="51">
        <f>(AQ107-57)/2</f>
        <v>4</v>
      </c>
      <c r="AS109" s="39"/>
    </row>
    <row r="110">
      <c r="B110" s="21" t="s">
        <v>464</v>
      </c>
      <c r="C110" s="18">
        <v>60.0</v>
      </c>
      <c r="D110" s="2" t="s">
        <v>465</v>
      </c>
      <c r="E110" s="39"/>
      <c r="G110" s="52" t="s">
        <v>154</v>
      </c>
      <c r="H110" s="53">
        <v>60.0</v>
      </c>
      <c r="J110" s="39"/>
      <c r="L110" s="52" t="s">
        <v>154</v>
      </c>
      <c r="M110" s="53">
        <v>60.0</v>
      </c>
      <c r="O110" s="39"/>
      <c r="P110" s="52"/>
      <c r="Q110" s="52" t="s">
        <v>154</v>
      </c>
      <c r="R110" s="53">
        <v>60.0</v>
      </c>
      <c r="T110" s="39"/>
      <c r="U110" s="52"/>
      <c r="V110" s="52" t="s">
        <v>154</v>
      </c>
      <c r="W110" s="53">
        <v>60.0</v>
      </c>
      <c r="Y110" s="39"/>
      <c r="Z110" s="52"/>
      <c r="AA110" s="52" t="s">
        <v>154</v>
      </c>
      <c r="AB110" s="53">
        <v>60.0</v>
      </c>
      <c r="AD110" s="39"/>
      <c r="AE110" s="52"/>
      <c r="AF110" s="52" t="s">
        <v>154</v>
      </c>
      <c r="AG110" s="53">
        <v>60.0</v>
      </c>
      <c r="AI110" s="39"/>
      <c r="AJ110" s="52"/>
      <c r="AK110" s="52" t="s">
        <v>154</v>
      </c>
      <c r="AL110" s="53">
        <v>60.0</v>
      </c>
      <c r="AN110" s="39"/>
      <c r="AO110" s="52"/>
      <c r="AP110" s="52" t="s">
        <v>154</v>
      </c>
      <c r="AQ110" s="53">
        <v>60.0</v>
      </c>
      <c r="AS110" s="39"/>
    </row>
    <row r="111">
      <c r="B111" s="17" t="s">
        <v>155</v>
      </c>
      <c r="C111" s="18">
        <f>C109</f>
        <v>0</v>
      </c>
      <c r="E111" s="39"/>
      <c r="G111" s="28" t="s">
        <v>155</v>
      </c>
      <c r="H111" s="53">
        <f>H109</f>
        <v>0</v>
      </c>
      <c r="J111" s="39"/>
      <c r="L111" s="28" t="s">
        <v>155</v>
      </c>
      <c r="M111" s="53">
        <f>M109</f>
        <v>5</v>
      </c>
      <c r="O111" s="39"/>
      <c r="P111" s="28"/>
      <c r="Q111" s="28" t="s">
        <v>155</v>
      </c>
      <c r="R111" s="53">
        <f>R109</f>
        <v>5</v>
      </c>
      <c r="T111" s="39"/>
      <c r="U111" s="28"/>
      <c r="V111" s="28" t="s">
        <v>155</v>
      </c>
      <c r="W111" s="53">
        <f>W109</f>
        <v>9</v>
      </c>
      <c r="Y111" s="39"/>
      <c r="Z111" s="28"/>
      <c r="AA111" s="28" t="s">
        <v>155</v>
      </c>
      <c r="AB111" s="53">
        <f>AB109</f>
        <v>2</v>
      </c>
      <c r="AD111" s="39"/>
      <c r="AE111" s="28"/>
      <c r="AF111" s="28" t="s">
        <v>155</v>
      </c>
      <c r="AG111" s="53">
        <f>AG109</f>
        <v>3</v>
      </c>
      <c r="AI111" s="39"/>
      <c r="AJ111" s="28"/>
      <c r="AK111" s="28" t="s">
        <v>155</v>
      </c>
      <c r="AL111" s="53">
        <f>AL109</f>
        <v>0</v>
      </c>
      <c r="AN111" s="39"/>
      <c r="AO111" s="28"/>
      <c r="AP111" s="28" t="s">
        <v>155</v>
      </c>
      <c r="AQ111" s="53">
        <f>AQ109</f>
        <v>4</v>
      </c>
      <c r="AS111" s="39"/>
    </row>
    <row r="112">
      <c r="B112" s="21" t="s">
        <v>156</v>
      </c>
      <c r="C112" s="18">
        <v>0.0</v>
      </c>
      <c r="D112" s="2" t="s">
        <v>466</v>
      </c>
      <c r="E112" s="39"/>
      <c r="G112" s="28" t="s">
        <v>156</v>
      </c>
      <c r="H112" s="53">
        <v>0.0</v>
      </c>
      <c r="J112" s="39"/>
      <c r="L112" s="28" t="s">
        <v>156</v>
      </c>
      <c r="M112" s="53">
        <v>0.0</v>
      </c>
      <c r="O112" s="39"/>
      <c r="P112" s="28"/>
      <c r="Q112" s="52" t="s">
        <v>156</v>
      </c>
      <c r="R112" s="54">
        <v>3.0</v>
      </c>
      <c r="T112" s="39"/>
      <c r="U112" s="28"/>
      <c r="V112" s="28" t="s">
        <v>156</v>
      </c>
      <c r="W112" s="54">
        <v>0.0</v>
      </c>
      <c r="Y112" s="39"/>
      <c r="Z112" s="28"/>
      <c r="AA112" s="28" t="s">
        <v>156</v>
      </c>
      <c r="AB112" s="54">
        <v>0.0</v>
      </c>
      <c r="AD112" s="39"/>
      <c r="AE112" s="28"/>
      <c r="AF112" s="28" t="s">
        <v>156</v>
      </c>
      <c r="AG112" s="54">
        <v>3.0</v>
      </c>
      <c r="AI112" s="39"/>
      <c r="AJ112" s="28"/>
      <c r="AK112" s="28" t="s">
        <v>156</v>
      </c>
      <c r="AL112" s="54">
        <v>3.0</v>
      </c>
      <c r="AN112" s="39"/>
      <c r="AO112" s="28"/>
      <c r="AP112" s="28" t="s">
        <v>156</v>
      </c>
      <c r="AQ112" s="54">
        <v>5.0</v>
      </c>
      <c r="AS112" s="39"/>
    </row>
    <row r="113">
      <c r="B113" s="21" t="s">
        <v>157</v>
      </c>
      <c r="C113" s="18">
        <f>COUNTIF(A3:A80,FALSE)-4+5+2</f>
        <v>11</v>
      </c>
      <c r="E113" s="39"/>
      <c r="G113" s="52" t="s">
        <v>157</v>
      </c>
      <c r="H113" s="18">
        <f>COUNTIF(F3:F80,FALSE)-4+5+2</f>
        <v>11</v>
      </c>
      <c r="J113" s="39"/>
      <c r="L113" s="52" t="s">
        <v>157</v>
      </c>
      <c r="M113" s="18">
        <f>COUNTIF(K3:K80,FALSE)-4+5+2</f>
        <v>11</v>
      </c>
      <c r="O113" s="39"/>
      <c r="P113" s="52"/>
      <c r="Q113" s="52" t="s">
        <v>157</v>
      </c>
      <c r="R113" s="18">
        <f>COUNTIF(P3:P80,FALSE)-4+5+2</f>
        <v>11</v>
      </c>
      <c r="T113" s="39"/>
      <c r="U113" s="52"/>
      <c r="V113" s="52" t="s">
        <v>157</v>
      </c>
      <c r="W113" s="18">
        <f>COUNTIF(U3:U80,FALSE)-2+7-4+2</f>
        <v>15</v>
      </c>
      <c r="Y113" s="39"/>
      <c r="Z113" s="52"/>
      <c r="AA113" s="52" t="s">
        <v>157</v>
      </c>
      <c r="AB113" s="18">
        <f>COUNTIF(Z3:Z80,FALSE)-4+5+2</f>
        <v>11</v>
      </c>
      <c r="AD113" s="39"/>
      <c r="AE113" s="52"/>
      <c r="AF113" s="52" t="s">
        <v>157</v>
      </c>
      <c r="AG113" s="18">
        <f>COUNTIF(AE3:AE80,FALSE)-4+5+2</f>
        <v>11</v>
      </c>
      <c r="AI113" s="39"/>
      <c r="AJ113" s="52"/>
      <c r="AK113" s="52" t="s">
        <v>157</v>
      </c>
      <c r="AL113" s="18">
        <f>COUNTIF(AJ3:AJ80,FALSE)-4+5+2</f>
        <v>11</v>
      </c>
      <c r="AN113" s="39"/>
      <c r="AO113" s="52"/>
      <c r="AP113" s="52" t="s">
        <v>157</v>
      </c>
      <c r="AQ113" s="18">
        <f>COUNTIF(AO3:AO80,FALSE)-3+5+2</f>
        <v>14</v>
      </c>
      <c r="AS113" s="39"/>
    </row>
    <row r="114">
      <c r="B114" s="17" t="s">
        <v>185</v>
      </c>
      <c r="C114" s="19">
        <f>C108+C113</f>
        <v>71</v>
      </c>
      <c r="E114" s="39"/>
      <c r="G114" s="28" t="s">
        <v>185</v>
      </c>
      <c r="H114" s="53">
        <f>H108+H113</f>
        <v>71</v>
      </c>
      <c r="J114" s="39"/>
      <c r="L114" s="28" t="s">
        <v>185</v>
      </c>
      <c r="M114" s="53">
        <f>M108+M113</f>
        <v>81</v>
      </c>
      <c r="O114" s="39"/>
      <c r="P114" s="28"/>
      <c r="Q114" s="28" t="s">
        <v>185</v>
      </c>
      <c r="R114" s="53">
        <f>R108+R113</f>
        <v>84</v>
      </c>
      <c r="T114" s="39"/>
      <c r="U114" s="28"/>
      <c r="V114" s="28" t="s">
        <v>185</v>
      </c>
      <c r="W114" s="53">
        <f>W108+W113</f>
        <v>93</v>
      </c>
      <c r="Y114" s="39"/>
      <c r="Z114" s="28"/>
      <c r="AA114" s="28" t="s">
        <v>185</v>
      </c>
      <c r="AB114" s="53">
        <f>AB108+AB113</f>
        <v>75</v>
      </c>
      <c r="AD114" s="39"/>
      <c r="AE114" s="28"/>
      <c r="AF114" s="28" t="s">
        <v>185</v>
      </c>
      <c r="AG114" s="53">
        <f>AG108+AG113</f>
        <v>80</v>
      </c>
      <c r="AI114" s="39"/>
      <c r="AJ114" s="28"/>
      <c r="AK114" s="28" t="s">
        <v>185</v>
      </c>
      <c r="AL114" s="53">
        <f>AL108+AL113</f>
        <v>74</v>
      </c>
      <c r="AN114" s="39"/>
      <c r="AO114" s="28"/>
      <c r="AP114" s="28" t="s">
        <v>185</v>
      </c>
      <c r="AQ114" s="53">
        <f>AQ108+AQ113</f>
        <v>87</v>
      </c>
      <c r="AS114" s="39"/>
    </row>
    <row r="115">
      <c r="B115" s="17" t="s">
        <v>186</v>
      </c>
      <c r="C115" s="19">
        <f>C107-C109</f>
        <v>60</v>
      </c>
      <c r="E115" s="39"/>
      <c r="G115" s="28" t="s">
        <v>186</v>
      </c>
      <c r="H115" s="53">
        <f>H107-H109</f>
        <v>60</v>
      </c>
      <c r="J115" s="39"/>
      <c r="L115" s="28" t="s">
        <v>186</v>
      </c>
      <c r="M115" s="53">
        <f>M107-M109</f>
        <v>65</v>
      </c>
      <c r="O115" s="39"/>
      <c r="P115" s="28"/>
      <c r="Q115" s="28" t="s">
        <v>186</v>
      </c>
      <c r="R115" s="53">
        <f>R107-R109</f>
        <v>62</v>
      </c>
      <c r="T115" s="39"/>
      <c r="U115" s="28"/>
      <c r="V115" s="28" t="s">
        <v>186</v>
      </c>
      <c r="W115" s="53">
        <f>W107-W109</f>
        <v>69</v>
      </c>
      <c r="Y115" s="39"/>
      <c r="Z115" s="28"/>
      <c r="AA115" s="28" t="s">
        <v>186</v>
      </c>
      <c r="AB115" s="53">
        <f>AB107-AB109</f>
        <v>62</v>
      </c>
      <c r="AD115" s="39"/>
      <c r="AE115" s="28"/>
      <c r="AF115" s="28" t="s">
        <v>186</v>
      </c>
      <c r="AG115" s="53">
        <f>AG107-AG109</f>
        <v>60</v>
      </c>
      <c r="AI115" s="39"/>
      <c r="AJ115" s="28"/>
      <c r="AK115" s="28" t="s">
        <v>186</v>
      </c>
      <c r="AL115" s="53">
        <f>AL107-AL109</f>
        <v>57</v>
      </c>
      <c r="AN115" s="39"/>
      <c r="AO115" s="28"/>
      <c r="AP115" s="28" t="s">
        <v>186</v>
      </c>
      <c r="AQ115" s="53">
        <f>AQ107-AQ109</f>
        <v>61</v>
      </c>
      <c r="AS115" s="39"/>
    </row>
    <row r="116">
      <c r="B116" s="15" t="s">
        <v>160</v>
      </c>
      <c r="C116" s="19">
        <f>((ABS(C115)-1)/C106)*1/5</f>
        <v>0.397239522</v>
      </c>
      <c r="E116" s="39"/>
      <c r="G116" s="12" t="s">
        <v>160</v>
      </c>
      <c r="H116" s="53">
        <f>((ABS(H115)-1)/H106)*1/5</f>
        <v>0.4186030012</v>
      </c>
      <c r="J116" s="39"/>
      <c r="L116" s="12" t="s">
        <v>160</v>
      </c>
      <c r="M116" s="53">
        <f>((ABS(M115)-1)/M106)*1/5</f>
        <v>0.4090240941</v>
      </c>
      <c r="O116" s="39"/>
      <c r="P116" s="12"/>
      <c r="Q116" s="12" t="s">
        <v>160</v>
      </c>
      <c r="R116" s="53">
        <f>((ABS(R115)-1)/R106)*1/5</f>
        <v>0.3853929745</v>
      </c>
      <c r="T116" s="39"/>
      <c r="U116" s="12"/>
      <c r="V116" s="12" t="s">
        <v>160</v>
      </c>
      <c r="W116" s="53">
        <f>((ABS(W115)-1)/W106)*1/5</f>
        <v>0.3553976011</v>
      </c>
      <c r="Y116" s="39"/>
      <c r="Z116" s="12"/>
      <c r="AA116" s="12" t="s">
        <v>160</v>
      </c>
      <c r="AB116" s="53">
        <f>((ABS(AB115)-1)/AB106)*1/5</f>
        <v>0.4603947319</v>
      </c>
      <c r="AD116" s="39"/>
      <c r="AE116" s="12"/>
      <c r="AF116" s="12" t="s">
        <v>160</v>
      </c>
      <c r="AG116" s="53">
        <f>((ABS(AG115)-1)/AG106)*1/5</f>
        <v>0.3931105707</v>
      </c>
      <c r="AI116" s="39"/>
      <c r="AJ116" s="12"/>
      <c r="AK116" s="12" t="s">
        <v>160</v>
      </c>
      <c r="AL116" s="53">
        <f>((ABS(AL115)-1)/AL106)*1/5</f>
        <v>0.4023422064</v>
      </c>
      <c r="AN116" s="39"/>
      <c r="AO116" s="12"/>
      <c r="AP116" s="12" t="s">
        <v>160</v>
      </c>
      <c r="AQ116" s="53">
        <f>((ABS(AQ115)-1)/AQ106)*1/5</f>
        <v>0.4131093363</v>
      </c>
      <c r="AS116" s="39"/>
    </row>
    <row r="117">
      <c r="B117" s="15" t="s">
        <v>161</v>
      </c>
      <c r="C117" s="19">
        <f>((ABS(C115)-1)/C106)*1/5*60</f>
        <v>23.83437132</v>
      </c>
      <c r="E117" s="39"/>
      <c r="G117" s="12" t="s">
        <v>161</v>
      </c>
      <c r="H117" s="53">
        <f>((ABS(H115)-1)/H106)*1/5*60</f>
        <v>25.11618007</v>
      </c>
      <c r="J117" s="39"/>
      <c r="L117" s="12" t="s">
        <v>161</v>
      </c>
      <c r="M117" s="53">
        <f>((ABS(M115)-1)/M106)*1/5*60</f>
        <v>24.54144564</v>
      </c>
      <c r="O117" s="39"/>
      <c r="P117" s="12"/>
      <c r="Q117" s="12" t="s">
        <v>161</v>
      </c>
      <c r="R117" s="53">
        <f>((ABS(R115)-1)/R106)*1/5*60</f>
        <v>23.12357847</v>
      </c>
      <c r="T117" s="39"/>
      <c r="U117" s="12"/>
      <c r="V117" s="12" t="s">
        <v>161</v>
      </c>
      <c r="W117" s="53">
        <f>((ABS(W115)-1)/W106)*1/5*60</f>
        <v>21.32385606</v>
      </c>
      <c r="Y117" s="39"/>
      <c r="Z117" s="12"/>
      <c r="AA117" s="12" t="s">
        <v>161</v>
      </c>
      <c r="AB117" s="53">
        <f>((ABS(AB115)-1)/AB106)*1/5*60</f>
        <v>27.62368391</v>
      </c>
      <c r="AD117" s="39"/>
      <c r="AE117" s="12"/>
      <c r="AF117" s="12" t="s">
        <v>161</v>
      </c>
      <c r="AG117" s="53">
        <f>((ABS(AG115)-1)/AG106)*1/5*60</f>
        <v>23.58663424</v>
      </c>
      <c r="AI117" s="39"/>
      <c r="AJ117" s="12"/>
      <c r="AK117" s="12" t="s">
        <v>161</v>
      </c>
      <c r="AL117" s="53">
        <f>((ABS(AL115)-1)/AL106)*1/5*60</f>
        <v>24.14053238</v>
      </c>
      <c r="AN117" s="39"/>
      <c r="AO117" s="12"/>
      <c r="AP117" s="12" t="s">
        <v>161</v>
      </c>
      <c r="AQ117" s="53">
        <f>((ABS(AQ115)-1)/AQ106)*1/5*60</f>
        <v>24.78656018</v>
      </c>
      <c r="AS117" s="39"/>
    </row>
    <row r="118">
      <c r="B118" s="15" t="s">
        <v>162</v>
      </c>
      <c r="C118" s="19">
        <f>C116*(1-C127)</f>
        <v>0.397239522</v>
      </c>
      <c r="E118" s="39"/>
      <c r="G118" s="12" t="s">
        <v>162</v>
      </c>
      <c r="H118" s="53">
        <f>H116*(1-H127)</f>
        <v>0.4186030012</v>
      </c>
      <c r="J118" s="39"/>
      <c r="L118" s="12" t="s">
        <v>162</v>
      </c>
      <c r="M118" s="53">
        <f>M116*(1-M127)</f>
        <v>0.4090240941</v>
      </c>
      <c r="O118" s="39"/>
      <c r="P118" s="12"/>
      <c r="Q118" s="12" t="s">
        <v>162</v>
      </c>
      <c r="R118" s="53">
        <f>R116*(1-R127)</f>
        <v>0.3683903432</v>
      </c>
      <c r="T118" s="39"/>
      <c r="U118" s="12"/>
      <c r="V118" s="12" t="s">
        <v>162</v>
      </c>
      <c r="W118" s="53">
        <f>W116*(1-W127)</f>
        <v>0.3553976011</v>
      </c>
      <c r="Y118" s="39"/>
      <c r="Z118" s="12"/>
      <c r="AA118" s="12" t="s">
        <v>162</v>
      </c>
      <c r="AB118" s="53">
        <f>AB116*(1-AB127)</f>
        <v>0.4603947319</v>
      </c>
      <c r="AD118" s="39"/>
      <c r="AE118" s="12"/>
      <c r="AF118" s="12" t="s">
        <v>162</v>
      </c>
      <c r="AG118" s="53">
        <f>AG116*(1-AG127)</f>
        <v>0.3752419084</v>
      </c>
      <c r="AI118" s="39"/>
      <c r="AJ118" s="12"/>
      <c r="AK118" s="12" t="s">
        <v>162</v>
      </c>
      <c r="AL118" s="53">
        <f>AL116*(1-AL127)</f>
        <v>0.3831830537</v>
      </c>
      <c r="AN118" s="39"/>
      <c r="AO118" s="12"/>
      <c r="AP118" s="12" t="s">
        <v>162</v>
      </c>
      <c r="AQ118" s="53">
        <f>AQ116*(1-AQ127)</f>
        <v>0.3831738771</v>
      </c>
      <c r="AS118" s="39"/>
    </row>
    <row r="119">
      <c r="B119" s="15" t="s">
        <v>163</v>
      </c>
      <c r="C119" s="19">
        <f>C117*(1-C127)</f>
        <v>23.83437132</v>
      </c>
      <c r="E119" s="39"/>
      <c r="G119" s="12" t="s">
        <v>163</v>
      </c>
      <c r="H119" s="53">
        <f>H117*(1-H127)</f>
        <v>25.11618007</v>
      </c>
      <c r="J119" s="39"/>
      <c r="L119" s="12" t="s">
        <v>163</v>
      </c>
      <c r="M119" s="53">
        <f>M117*(1-M127)</f>
        <v>24.54144564</v>
      </c>
      <c r="O119" s="39"/>
      <c r="P119" s="12"/>
      <c r="Q119" s="12" t="s">
        <v>163</v>
      </c>
      <c r="R119" s="53">
        <f>R117*(1-R127)</f>
        <v>22.10342059</v>
      </c>
      <c r="T119" s="39"/>
      <c r="U119" s="12"/>
      <c r="V119" s="12" t="s">
        <v>163</v>
      </c>
      <c r="W119" s="53">
        <f>W117*(1-W127)</f>
        <v>21.32385606</v>
      </c>
      <c r="Y119" s="39"/>
      <c r="Z119" s="12"/>
      <c r="AA119" s="12" t="s">
        <v>163</v>
      </c>
      <c r="AB119" s="53">
        <f>AB117*(1-AB127)</f>
        <v>27.62368391</v>
      </c>
      <c r="AD119" s="39"/>
      <c r="AE119" s="12"/>
      <c r="AF119" s="12" t="s">
        <v>163</v>
      </c>
      <c r="AG119" s="53">
        <f>AG117*(1-AG127)</f>
        <v>22.5145145</v>
      </c>
      <c r="AI119" s="39"/>
      <c r="AJ119" s="12"/>
      <c r="AK119" s="12" t="s">
        <v>163</v>
      </c>
      <c r="AL119" s="53">
        <f>AL117*(1-AL127)</f>
        <v>22.99098322</v>
      </c>
      <c r="AN119" s="39"/>
      <c r="AO119" s="12"/>
      <c r="AP119" s="12" t="s">
        <v>163</v>
      </c>
      <c r="AQ119" s="53">
        <f>AQ117*(1-AQ127)</f>
        <v>22.99043263</v>
      </c>
      <c r="AS119" s="39"/>
    </row>
    <row r="120">
      <c r="B120" s="15" t="s">
        <v>164</v>
      </c>
      <c r="C120" s="19">
        <f>(ABS(C115)-1)/C106</f>
        <v>1.98619761</v>
      </c>
      <c r="E120" s="39"/>
      <c r="G120" s="12" t="s">
        <v>164</v>
      </c>
      <c r="H120" s="53">
        <f>(ABS(H115)-1)/H106</f>
        <v>2.093015006</v>
      </c>
      <c r="J120" s="39"/>
      <c r="L120" s="12" t="s">
        <v>164</v>
      </c>
      <c r="M120" s="53">
        <f>(ABS(M115)-1)/M106</f>
        <v>2.04512047</v>
      </c>
      <c r="O120" s="39"/>
      <c r="P120" s="12"/>
      <c r="Q120" s="12" t="s">
        <v>164</v>
      </c>
      <c r="R120" s="53">
        <f>(ABS(R115)-1)/R106</f>
        <v>1.926964872</v>
      </c>
      <c r="T120" s="39"/>
      <c r="U120" s="12"/>
      <c r="V120" s="12" t="s">
        <v>164</v>
      </c>
      <c r="W120" s="53">
        <f>(ABS(W115)-1)/W106</f>
        <v>1.776988005</v>
      </c>
      <c r="Y120" s="39"/>
      <c r="Z120" s="12"/>
      <c r="AA120" s="12" t="s">
        <v>164</v>
      </c>
      <c r="AB120" s="53">
        <f>(ABS(AB115)-1)/AB106</f>
        <v>2.301973659</v>
      </c>
      <c r="AD120" s="39"/>
      <c r="AE120" s="12"/>
      <c r="AF120" s="12" t="s">
        <v>164</v>
      </c>
      <c r="AG120" s="53">
        <f>(ABS(AG115)-1)/AG106</f>
        <v>1.965552853</v>
      </c>
      <c r="AI120" s="39"/>
      <c r="AJ120" s="12"/>
      <c r="AK120" s="12" t="s">
        <v>164</v>
      </c>
      <c r="AL120" s="53">
        <f>(ABS(AL115)-1)/AL106</f>
        <v>2.011711032</v>
      </c>
      <c r="AN120" s="39"/>
      <c r="AO120" s="12"/>
      <c r="AP120" s="12" t="s">
        <v>164</v>
      </c>
      <c r="AQ120" s="53">
        <f>(ABS(AQ115)-1)/AQ106</f>
        <v>2.065546681</v>
      </c>
      <c r="AS120" s="39"/>
    </row>
    <row r="121">
      <c r="B121" s="15" t="s">
        <v>165</v>
      </c>
      <c r="C121" s="19">
        <f>(ABS(C108)-1)/C106</f>
        <v>1.98619761</v>
      </c>
      <c r="E121" s="39"/>
      <c r="G121" s="12" t="s">
        <v>165</v>
      </c>
      <c r="H121" s="53">
        <f>(ABS(H108)-1)/H106</f>
        <v>2.093015006</v>
      </c>
      <c r="J121" s="39"/>
      <c r="L121" s="12" t="s">
        <v>165</v>
      </c>
      <c r="M121" s="53">
        <f>(ABS(M108)-1)/M106</f>
        <v>2.204895507</v>
      </c>
      <c r="O121" s="39"/>
      <c r="P121" s="12"/>
      <c r="Q121" s="12" t="s">
        <v>165</v>
      </c>
      <c r="R121" s="53">
        <f>(ABS(R108)-1)/R106</f>
        <v>2.274450341</v>
      </c>
      <c r="T121" s="39"/>
      <c r="U121" s="12"/>
      <c r="V121" s="12" t="s">
        <v>165</v>
      </c>
      <c r="W121" s="53">
        <f>(ABS(W108)-1)/W106</f>
        <v>2.012177594</v>
      </c>
      <c r="Y121" s="39"/>
      <c r="Z121" s="12"/>
      <c r="AA121" s="12" t="s">
        <v>165</v>
      </c>
      <c r="AB121" s="53">
        <f>(ABS(AB108)-1)/AB106</f>
        <v>2.377448206</v>
      </c>
      <c r="AD121" s="39"/>
      <c r="AE121" s="12"/>
      <c r="AF121" s="12" t="s">
        <v>165</v>
      </c>
      <c r="AG121" s="53">
        <f>(ABS(AG108)-1)/AG106</f>
        <v>2.26538295</v>
      </c>
      <c r="AI121" s="39"/>
      <c r="AJ121" s="12"/>
      <c r="AK121" s="12" t="s">
        <v>165</v>
      </c>
      <c r="AL121" s="53">
        <f>(ABS(AL108)-1)/AL106</f>
        <v>2.2272515</v>
      </c>
      <c r="AN121" s="39"/>
      <c r="AO121" s="12"/>
      <c r="AP121" s="12" t="s">
        <v>165</v>
      </c>
      <c r="AQ121" s="53">
        <f>(ABS(AQ108)-1)/AQ106</f>
        <v>2.478656018</v>
      </c>
      <c r="AS121" s="39"/>
    </row>
    <row r="122">
      <c r="B122" s="2" t="s">
        <v>166</v>
      </c>
      <c r="C122" s="19">
        <f>(ABS(C114)-1)/C106</f>
        <v>2.356505639</v>
      </c>
      <c r="E122" s="39"/>
      <c r="G122" s="11" t="s">
        <v>166</v>
      </c>
      <c r="H122" s="53">
        <f>(ABS(H114)-1)/H106</f>
        <v>2.483238143</v>
      </c>
      <c r="J122" s="39"/>
      <c r="L122" s="11" t="s">
        <v>166</v>
      </c>
      <c r="M122" s="53">
        <f>(ABS(M114)-1)/M106</f>
        <v>2.556400588</v>
      </c>
      <c r="O122" s="39"/>
      <c r="P122" s="11"/>
      <c r="Q122" s="11" t="s">
        <v>166</v>
      </c>
      <c r="R122" s="53">
        <f>(ABS(R114)-1)/R106</f>
        <v>2.62193581</v>
      </c>
      <c r="T122" s="39"/>
      <c r="U122" s="11"/>
      <c r="V122" s="11" t="s">
        <v>166</v>
      </c>
      <c r="W122" s="53">
        <f>(ABS(W114)-1)/W106</f>
        <v>2.404160243</v>
      </c>
      <c r="Y122" s="39"/>
      <c r="Z122" s="11"/>
      <c r="AA122" s="11" t="s">
        <v>166</v>
      </c>
      <c r="AB122" s="53">
        <f>(ABS(AB114)-1)/AB106</f>
        <v>2.79255821</v>
      </c>
      <c r="AD122" s="39"/>
      <c r="AE122" s="11"/>
      <c r="AF122" s="11" t="s">
        <v>166</v>
      </c>
      <c r="AG122" s="53">
        <f>(ABS(AG114)-1)/AG106</f>
        <v>2.631841956</v>
      </c>
      <c r="AI122" s="39"/>
      <c r="AJ122" s="11"/>
      <c r="AK122" s="11" t="s">
        <v>166</v>
      </c>
      <c r="AL122" s="53">
        <f>(ABS(AL114)-1)/AL106</f>
        <v>2.622409024</v>
      </c>
      <c r="AN122" s="39"/>
      <c r="AO122" s="11"/>
      <c r="AP122" s="11" t="s">
        <v>166</v>
      </c>
      <c r="AQ122" s="53">
        <f>(ABS(AQ114)-1)/AQ106</f>
        <v>2.96061691</v>
      </c>
      <c r="AS122" s="39"/>
    </row>
    <row r="123">
      <c r="B123" s="2" t="s">
        <v>167</v>
      </c>
      <c r="C123" s="19">
        <f>ABS(C108)/ABS(C115)</f>
        <v>1</v>
      </c>
      <c r="E123" s="39"/>
      <c r="G123" s="11" t="s">
        <v>167</v>
      </c>
      <c r="H123" s="53">
        <f>ABS(H108)/ABS(H115)</f>
        <v>1</v>
      </c>
      <c r="J123" s="39"/>
      <c r="L123" s="11" t="s">
        <v>167</v>
      </c>
      <c r="M123" s="53">
        <f>ABS(M108)/ABS(M115)</f>
        <v>1.076923077</v>
      </c>
      <c r="O123" s="39"/>
      <c r="P123" s="11"/>
      <c r="Q123" s="11" t="s">
        <v>167</v>
      </c>
      <c r="R123" s="53">
        <f>ABS(R108)/ABS(R115)</f>
        <v>1.177419355</v>
      </c>
      <c r="T123" s="39"/>
      <c r="U123" s="11"/>
      <c r="V123" s="11" t="s">
        <v>167</v>
      </c>
      <c r="W123" s="53">
        <f>ABS(W108)/ABS(W115)</f>
        <v>1.130434783</v>
      </c>
      <c r="Y123" s="39"/>
      <c r="Z123" s="11"/>
      <c r="AA123" s="11" t="s">
        <v>167</v>
      </c>
      <c r="AB123" s="53">
        <f>ABS(AB108)/ABS(AB115)</f>
        <v>1.032258065</v>
      </c>
      <c r="AD123" s="39"/>
      <c r="AE123" s="11"/>
      <c r="AF123" s="11" t="s">
        <v>167</v>
      </c>
      <c r="AG123" s="53">
        <f>ABS(AG108)/ABS(AG115)</f>
        <v>1.15</v>
      </c>
      <c r="AI123" s="39"/>
      <c r="AJ123" s="11"/>
      <c r="AK123" s="11" t="s">
        <v>167</v>
      </c>
      <c r="AL123" s="53">
        <f>ABS(AL108)/ABS(AL115)</f>
        <v>1.105263158</v>
      </c>
      <c r="AN123" s="39"/>
      <c r="AO123" s="11"/>
      <c r="AP123" s="11" t="s">
        <v>167</v>
      </c>
      <c r="AQ123" s="53">
        <f>ABS(AQ108)/ABS(AQ115)</f>
        <v>1.196721311</v>
      </c>
      <c r="AS123" s="39"/>
    </row>
    <row r="124">
      <c r="B124" s="2" t="s">
        <v>168</v>
      </c>
      <c r="C124" s="19">
        <f>ABS(C114)/ABS(C115)</f>
        <v>1.183333333</v>
      </c>
      <c r="E124" s="39"/>
      <c r="G124" s="11" t="s">
        <v>168</v>
      </c>
      <c r="H124" s="53">
        <f>ABS(H114)/ABS(H115)</f>
        <v>1.183333333</v>
      </c>
      <c r="J124" s="39"/>
      <c r="L124" s="11" t="s">
        <v>168</v>
      </c>
      <c r="M124" s="53">
        <f>ABS(M114)/ABS(M115)</f>
        <v>1.246153846</v>
      </c>
      <c r="O124" s="39"/>
      <c r="P124" s="11"/>
      <c r="Q124" s="11" t="s">
        <v>168</v>
      </c>
      <c r="R124" s="53">
        <f>ABS(R114)/ABS(R115)</f>
        <v>1.35483871</v>
      </c>
      <c r="T124" s="39"/>
      <c r="U124" s="11"/>
      <c r="V124" s="11" t="s">
        <v>168</v>
      </c>
      <c r="W124" s="53">
        <f>ABS(W114)/ABS(W115)</f>
        <v>1.347826087</v>
      </c>
      <c r="Y124" s="39"/>
      <c r="Z124" s="11"/>
      <c r="AA124" s="11" t="s">
        <v>168</v>
      </c>
      <c r="AB124" s="53">
        <f>ABS(AB114)/ABS(AB115)</f>
        <v>1.209677419</v>
      </c>
      <c r="AD124" s="39"/>
      <c r="AE124" s="11"/>
      <c r="AF124" s="11" t="s">
        <v>168</v>
      </c>
      <c r="AG124" s="53">
        <f>ABS(AG114)/ABS(AG115)</f>
        <v>1.333333333</v>
      </c>
      <c r="AI124" s="39"/>
      <c r="AJ124" s="11"/>
      <c r="AK124" s="11" t="s">
        <v>168</v>
      </c>
      <c r="AL124" s="53">
        <f>ABS(AL114)/ABS(AL115)</f>
        <v>1.298245614</v>
      </c>
      <c r="AN124" s="39"/>
      <c r="AO124" s="11"/>
      <c r="AP124" s="11" t="s">
        <v>168</v>
      </c>
      <c r="AQ124" s="53">
        <f>ABS(AQ114)/ABS(AQ115)</f>
        <v>1.426229508</v>
      </c>
      <c r="AS124" s="39"/>
    </row>
    <row r="125">
      <c r="B125" s="2" t="s">
        <v>169</v>
      </c>
      <c r="C125" s="18">
        <f>C112/MAX(ABS(C110),ABS(C115))</f>
        <v>0</v>
      </c>
      <c r="E125" s="39"/>
      <c r="G125" s="11" t="s">
        <v>169</v>
      </c>
      <c r="H125" s="53">
        <f>H112/MAX(ABS(H110),ABS(H115))</f>
        <v>0</v>
      </c>
      <c r="J125" s="39"/>
      <c r="L125" s="11" t="s">
        <v>169</v>
      </c>
      <c r="M125" s="53">
        <f>M112/MAX(ABS(M110),ABS(M115))</f>
        <v>0</v>
      </c>
      <c r="O125" s="39"/>
      <c r="P125" s="11"/>
      <c r="Q125" s="11" t="s">
        <v>169</v>
      </c>
      <c r="R125" s="53">
        <f>R112/MAX(ABS(R110),ABS(R115))</f>
        <v>0.04838709677</v>
      </c>
      <c r="T125" s="39"/>
      <c r="U125" s="11"/>
      <c r="V125" s="11" t="s">
        <v>169</v>
      </c>
      <c r="W125" s="53">
        <f>W112/MAX(ABS(W110),ABS(W115))</f>
        <v>0</v>
      </c>
      <c r="Y125" s="39"/>
      <c r="Z125" s="11"/>
      <c r="AA125" s="11" t="s">
        <v>169</v>
      </c>
      <c r="AB125" s="53">
        <f>AB112/MAX(ABS(AB110),ABS(AB115))</f>
        <v>0</v>
      </c>
      <c r="AD125" s="39"/>
      <c r="AE125" s="11"/>
      <c r="AF125" s="11" t="s">
        <v>169</v>
      </c>
      <c r="AG125" s="53">
        <f>AG112/MAX(ABS(AG110),ABS(AG115))</f>
        <v>0.05</v>
      </c>
      <c r="AI125" s="39"/>
      <c r="AJ125" s="11"/>
      <c r="AK125" s="11" t="s">
        <v>169</v>
      </c>
      <c r="AL125" s="53">
        <f>AL112/MAX(ABS(AL110),ABS(AL115))</f>
        <v>0.05</v>
      </c>
      <c r="AN125" s="39"/>
      <c r="AO125" s="11"/>
      <c r="AP125" s="11" t="s">
        <v>169</v>
      </c>
      <c r="AQ125" s="53">
        <f>AQ112/MAX(ABS(AQ110),ABS(AQ115))</f>
        <v>0.08196721311</v>
      </c>
      <c r="AS125" s="39"/>
    </row>
    <row r="126">
      <c r="B126" s="15" t="s">
        <v>187</v>
      </c>
      <c r="C126" s="19">
        <f>C111/(C110+C112+C111)</f>
        <v>0</v>
      </c>
      <c r="E126" s="39"/>
      <c r="G126" s="12" t="s">
        <v>187</v>
      </c>
      <c r="H126" s="53">
        <f>H111/(H110+H112+H111)</f>
        <v>0</v>
      </c>
      <c r="J126" s="39"/>
      <c r="L126" s="12" t="s">
        <v>187</v>
      </c>
      <c r="M126" s="53">
        <f>M111/(M110+M112+M111)</f>
        <v>0.07692307692</v>
      </c>
      <c r="O126" s="39"/>
      <c r="P126" s="12"/>
      <c r="Q126" s="12" t="s">
        <v>187</v>
      </c>
      <c r="R126" s="53">
        <f>R111/(R110+R112+R111)</f>
        <v>0.07352941176</v>
      </c>
      <c r="T126" s="39"/>
      <c r="U126" s="12"/>
      <c r="V126" s="12" t="s">
        <v>187</v>
      </c>
      <c r="W126" s="53">
        <f>W111/(W110+W112+W111)</f>
        <v>0.1304347826</v>
      </c>
      <c r="Y126" s="39"/>
      <c r="Z126" s="12"/>
      <c r="AA126" s="12" t="s">
        <v>187</v>
      </c>
      <c r="AB126" s="53">
        <f>AB111/(AB110+AB112+AB111)</f>
        <v>0.03225806452</v>
      </c>
      <c r="AD126" s="39"/>
      <c r="AE126" s="12"/>
      <c r="AF126" s="12" t="s">
        <v>187</v>
      </c>
      <c r="AG126" s="53">
        <f>AG111/(AG110+AG112+AG111)</f>
        <v>0.04545454545</v>
      </c>
      <c r="AI126" s="39"/>
      <c r="AJ126" s="12"/>
      <c r="AK126" s="12" t="s">
        <v>187</v>
      </c>
      <c r="AL126" s="53">
        <f>AL111/(AL110+AL112+AL111)</f>
        <v>0</v>
      </c>
      <c r="AN126" s="39"/>
      <c r="AO126" s="12"/>
      <c r="AP126" s="12" t="s">
        <v>187</v>
      </c>
      <c r="AQ126" s="53">
        <f>AQ111/(AQ110+AQ112+AQ111)</f>
        <v>0.05797101449</v>
      </c>
      <c r="AS126" s="39"/>
    </row>
    <row r="127">
      <c r="B127" s="15" t="s">
        <v>188</v>
      </c>
      <c r="C127" s="19">
        <f>C112/(C110+C112+C111)</f>
        <v>0</v>
      </c>
      <c r="E127" s="39"/>
      <c r="G127" s="12" t="s">
        <v>188</v>
      </c>
      <c r="H127" s="53">
        <f>H112/(H110+H112+H111)</f>
        <v>0</v>
      </c>
      <c r="J127" s="39"/>
      <c r="L127" s="12" t="s">
        <v>188</v>
      </c>
      <c r="M127" s="53">
        <f>M112/(M110+M112+M111)</f>
        <v>0</v>
      </c>
      <c r="O127" s="39"/>
      <c r="P127" s="12"/>
      <c r="Q127" s="12" t="s">
        <v>188</v>
      </c>
      <c r="R127" s="53">
        <f>R112/(R110+R112+R111)</f>
        <v>0.04411764706</v>
      </c>
      <c r="T127" s="39"/>
      <c r="U127" s="12"/>
      <c r="V127" s="12" t="s">
        <v>188</v>
      </c>
      <c r="W127" s="53">
        <f>W112/(W110+W112+W111)</f>
        <v>0</v>
      </c>
      <c r="Y127" s="39"/>
      <c r="Z127" s="12"/>
      <c r="AA127" s="12" t="s">
        <v>188</v>
      </c>
      <c r="AB127" s="53">
        <f>AB112/(AB110+AB112+AB111)</f>
        <v>0</v>
      </c>
      <c r="AD127" s="39"/>
      <c r="AE127" s="12"/>
      <c r="AF127" s="12" t="s">
        <v>188</v>
      </c>
      <c r="AG127" s="53">
        <f>AG112/(AG110+AG112+AG111)</f>
        <v>0.04545454545</v>
      </c>
      <c r="AI127" s="39"/>
      <c r="AJ127" s="12"/>
      <c r="AK127" s="12" t="s">
        <v>188</v>
      </c>
      <c r="AL127" s="53">
        <f>AL112/(AL110+AL112+AL111)</f>
        <v>0.04761904762</v>
      </c>
      <c r="AN127" s="39"/>
      <c r="AO127" s="12"/>
      <c r="AP127" s="12" t="s">
        <v>188</v>
      </c>
      <c r="AQ127" s="53">
        <f>AQ112/(AQ110+AQ112+AQ111)</f>
        <v>0.07246376812</v>
      </c>
      <c r="AS127" s="39"/>
    </row>
    <row r="128">
      <c r="B128" s="15" t="s">
        <v>189</v>
      </c>
      <c r="C128" s="19">
        <f>(C111+C112)/(C110+C111+C112)</f>
        <v>0</v>
      </c>
      <c r="E128" s="39"/>
      <c r="G128" s="12" t="s">
        <v>189</v>
      </c>
      <c r="H128" s="53">
        <f>(H111+H112)/(H110+H111+H112)</f>
        <v>0</v>
      </c>
      <c r="J128" s="39"/>
      <c r="L128" s="12" t="s">
        <v>189</v>
      </c>
      <c r="M128" s="53">
        <f>(M111+M112)/(M110+M111+M112)</f>
        <v>0.07692307692</v>
      </c>
      <c r="O128" s="39"/>
      <c r="P128" s="12"/>
      <c r="Q128" s="12" t="s">
        <v>189</v>
      </c>
      <c r="R128" s="53">
        <f>(R111+R112)/(R110+R111+R112)</f>
        <v>0.1176470588</v>
      </c>
      <c r="T128" s="39"/>
      <c r="U128" s="12"/>
      <c r="V128" s="12" t="s">
        <v>189</v>
      </c>
      <c r="W128" s="53">
        <f>(W111+W112)/(W110+W111+W112)</f>
        <v>0.1304347826</v>
      </c>
      <c r="Y128" s="39"/>
      <c r="Z128" s="12"/>
      <c r="AA128" s="12" t="s">
        <v>189</v>
      </c>
      <c r="AB128" s="53">
        <f>(AB111+AB112)/(AB110+AB111+AB112)</f>
        <v>0.03225806452</v>
      </c>
      <c r="AD128" s="39"/>
      <c r="AE128" s="12"/>
      <c r="AF128" s="12" t="s">
        <v>189</v>
      </c>
      <c r="AG128" s="53">
        <f>(AG111+AG112)/(AG110+AG111+AG112)</f>
        <v>0.09090909091</v>
      </c>
      <c r="AI128" s="39"/>
      <c r="AJ128" s="12"/>
      <c r="AK128" s="12" t="s">
        <v>189</v>
      </c>
      <c r="AL128" s="53">
        <f>(AL111+AL112)/(AL110+AL111+AL112)</f>
        <v>0.04761904762</v>
      </c>
      <c r="AN128" s="39"/>
      <c r="AO128" s="12"/>
      <c r="AP128" s="12" t="s">
        <v>189</v>
      </c>
      <c r="AQ128" s="53">
        <f>(AQ111+AQ112)/(AQ110+AQ111+AQ112)</f>
        <v>0.1304347826</v>
      </c>
      <c r="AS128" s="39"/>
    </row>
    <row r="129">
      <c r="B129" s="15" t="s">
        <v>190</v>
      </c>
      <c r="C129" s="19" t="str">
        <f>ABS(C111)/ABS(C109)</f>
        <v>#DIV/0!</v>
      </c>
      <c r="E129" s="39"/>
      <c r="G129" s="12" t="s">
        <v>190</v>
      </c>
      <c r="H129" s="13" t="str">
        <f>ABS(H111)/ABS(H109)</f>
        <v>#DIV/0!</v>
      </c>
      <c r="J129" s="39"/>
      <c r="L129" s="12" t="s">
        <v>190</v>
      </c>
      <c r="M129" s="13">
        <f>ABS(M111)/ABS(M109)</f>
        <v>1</v>
      </c>
      <c r="O129" s="39"/>
      <c r="P129" s="12"/>
      <c r="Q129" s="12" t="s">
        <v>190</v>
      </c>
      <c r="R129" s="13">
        <f>ABS(R111)/ABS(R109)</f>
        <v>1</v>
      </c>
      <c r="T129" s="39"/>
      <c r="U129" s="12"/>
      <c r="V129" s="12" t="s">
        <v>190</v>
      </c>
      <c r="W129" s="13">
        <f>ABS(W111)/ABS(W109)</f>
        <v>1</v>
      </c>
      <c r="Y129" s="39"/>
      <c r="Z129" s="12"/>
      <c r="AA129" s="12" t="s">
        <v>190</v>
      </c>
      <c r="AB129" s="13">
        <f>ABS(AB111)/ABS(AB109)</f>
        <v>1</v>
      </c>
      <c r="AD129" s="39"/>
      <c r="AE129" s="12"/>
      <c r="AF129" s="12" t="s">
        <v>190</v>
      </c>
      <c r="AG129" s="13">
        <f>ABS(AG111)/ABS(AG109)</f>
        <v>1</v>
      </c>
      <c r="AI129" s="39"/>
      <c r="AJ129" s="12"/>
      <c r="AK129" s="12" t="s">
        <v>190</v>
      </c>
      <c r="AL129" s="13" t="str">
        <f>ABS(AL111)/ABS(AL109)</f>
        <v>#DIV/0!</v>
      </c>
      <c r="AN129" s="39"/>
      <c r="AO129" s="12"/>
      <c r="AP129" s="12" t="s">
        <v>190</v>
      </c>
      <c r="AQ129" s="13">
        <f>ABS(AQ111)/ABS(AQ109)</f>
        <v>1</v>
      </c>
      <c r="AS129" s="39"/>
    </row>
    <row r="130">
      <c r="B130" s="15" t="s">
        <v>191</v>
      </c>
      <c r="C130" s="19" t="str">
        <f>C111/(C111+C112)</f>
        <v>#DIV/0!</v>
      </c>
      <c r="E130" s="39"/>
      <c r="G130" s="12" t="s">
        <v>191</v>
      </c>
      <c r="H130" s="13" t="str">
        <f>H111/(H111+H112)</f>
        <v>#DIV/0!</v>
      </c>
      <c r="J130" s="39"/>
      <c r="L130" s="12" t="s">
        <v>191</v>
      </c>
      <c r="M130" s="13">
        <f>M111/(M111+M112)</f>
        <v>1</v>
      </c>
      <c r="O130" s="39"/>
      <c r="P130" s="12"/>
      <c r="Q130" s="12" t="s">
        <v>191</v>
      </c>
      <c r="R130" s="13">
        <f>R111/(R111+R112)</f>
        <v>0.625</v>
      </c>
      <c r="T130" s="39"/>
      <c r="U130" s="12"/>
      <c r="V130" s="12" t="s">
        <v>191</v>
      </c>
      <c r="W130" s="13">
        <f>W111/(W111+W112)</f>
        <v>1</v>
      </c>
      <c r="Y130" s="39"/>
      <c r="Z130" s="12"/>
      <c r="AA130" s="12" t="s">
        <v>191</v>
      </c>
      <c r="AB130" s="13">
        <f>AB111/(AB111+AB112)</f>
        <v>1</v>
      </c>
      <c r="AD130" s="39"/>
      <c r="AE130" s="12"/>
      <c r="AF130" s="12" t="s">
        <v>191</v>
      </c>
      <c r="AG130" s="13">
        <f>AG111/(AG111+AG112)</f>
        <v>0.5</v>
      </c>
      <c r="AI130" s="39"/>
      <c r="AJ130" s="12"/>
      <c r="AK130" s="12" t="s">
        <v>191</v>
      </c>
      <c r="AL130" s="13">
        <f>AL111/(AL111+AL112)</f>
        <v>0</v>
      </c>
      <c r="AN130" s="39"/>
      <c r="AO130" s="12"/>
      <c r="AP130" s="12" t="s">
        <v>191</v>
      </c>
      <c r="AQ130" s="13">
        <f>AQ111/(AQ111+AQ112)</f>
        <v>0.4444444444</v>
      </c>
      <c r="AS130" s="39"/>
    </row>
    <row r="131">
      <c r="B131" s="15" t="s">
        <v>192</v>
      </c>
      <c r="C131" s="19">
        <f>C110/(C109+C110+C111+C112)</f>
        <v>1</v>
      </c>
      <c r="E131" s="39"/>
      <c r="G131" s="12" t="s">
        <v>192</v>
      </c>
      <c r="H131" s="53">
        <f>H110/(H109+H110+H111+H112)</f>
        <v>1</v>
      </c>
      <c r="J131" s="39"/>
      <c r="L131" s="12" t="s">
        <v>192</v>
      </c>
      <c r="M131" s="53">
        <f>M110/(M109+M110+M111+M112)</f>
        <v>0.8571428571</v>
      </c>
      <c r="O131" s="39"/>
      <c r="P131" s="12"/>
      <c r="Q131" s="12" t="s">
        <v>192</v>
      </c>
      <c r="R131" s="53">
        <f>R110/(R109+R110+R111+R112)</f>
        <v>0.8219178082</v>
      </c>
      <c r="T131" s="39"/>
      <c r="U131" s="12"/>
      <c r="V131" s="12" t="s">
        <v>192</v>
      </c>
      <c r="W131" s="53">
        <f>W110/(W109+W110+W111+W112)</f>
        <v>0.7692307692</v>
      </c>
      <c r="Y131" s="39"/>
      <c r="Z131" s="12"/>
      <c r="AA131" s="12" t="s">
        <v>192</v>
      </c>
      <c r="AB131" s="53">
        <f>AB110/(AB109+AB110+AB111+AB112)</f>
        <v>0.9375</v>
      </c>
      <c r="AD131" s="39"/>
      <c r="AE131" s="12"/>
      <c r="AF131" s="12" t="s">
        <v>192</v>
      </c>
      <c r="AG131" s="53">
        <f>AG110/(AG109+AG110+AG111+AG112)</f>
        <v>0.8695652174</v>
      </c>
      <c r="AI131" s="39"/>
      <c r="AJ131" s="12"/>
      <c r="AK131" s="12" t="s">
        <v>192</v>
      </c>
      <c r="AL131" s="53">
        <f>AL110/(AL109+AL110+AL111+AL112)</f>
        <v>0.9523809524</v>
      </c>
      <c r="AN131" s="39"/>
      <c r="AO131" s="12"/>
      <c r="AP131" s="12" t="s">
        <v>192</v>
      </c>
      <c r="AQ131" s="53">
        <f>AQ110/(AQ109+AQ110+AQ111+AQ112)</f>
        <v>0.8219178082</v>
      </c>
      <c r="AS131" s="39"/>
    </row>
    <row r="132">
      <c r="B132" s="15" t="s">
        <v>193</v>
      </c>
      <c r="C132" s="19">
        <f>(C112+C111+C109)/(C110+C112+C111+C109)</f>
        <v>0</v>
      </c>
      <c r="E132" s="39"/>
      <c r="G132" s="12" t="s">
        <v>193</v>
      </c>
      <c r="H132" s="53">
        <f>(H112+H111+H109)/(H110+H112+H111+H109)</f>
        <v>0</v>
      </c>
      <c r="J132" s="39"/>
      <c r="L132" s="12" t="s">
        <v>193</v>
      </c>
      <c r="M132" s="53">
        <f>(M112+M111+M109)/(M110+M112+M111+M109)</f>
        <v>0.1428571429</v>
      </c>
      <c r="O132" s="39"/>
      <c r="P132" s="12"/>
      <c r="Q132" s="12" t="s">
        <v>193</v>
      </c>
      <c r="R132" s="53">
        <f>(R112+R111+R109)/(R110+R112+R111+R109)</f>
        <v>0.1780821918</v>
      </c>
      <c r="T132" s="39"/>
      <c r="U132" s="12"/>
      <c r="V132" s="12" t="s">
        <v>193</v>
      </c>
      <c r="W132" s="53">
        <f>(W112+W111+W109)/(W110+W112+W111+W109)</f>
        <v>0.2307692308</v>
      </c>
      <c r="Y132" s="39"/>
      <c r="Z132" s="12"/>
      <c r="AA132" s="12" t="s">
        <v>193</v>
      </c>
      <c r="AB132" s="53">
        <f>(AB112+AB111+AB109)/(AB110+AB112+AB111+AB109)</f>
        <v>0.0625</v>
      </c>
      <c r="AD132" s="39"/>
      <c r="AE132" s="12"/>
      <c r="AF132" s="12" t="s">
        <v>193</v>
      </c>
      <c r="AG132" s="53">
        <f>(AG112+AG111+AG109)/(AG110+AG112+AG111+AG109)</f>
        <v>0.1304347826</v>
      </c>
      <c r="AI132" s="39"/>
      <c r="AJ132" s="12"/>
      <c r="AK132" s="12" t="s">
        <v>193</v>
      </c>
      <c r="AL132" s="53">
        <f>(AL112+AL111+AL109)/(AL110+AL112+AL111+AL109)</f>
        <v>0.04761904762</v>
      </c>
      <c r="AN132" s="39"/>
      <c r="AO132" s="12"/>
      <c r="AP132" s="12" t="s">
        <v>193</v>
      </c>
      <c r="AQ132" s="53">
        <f>(AQ112+AQ111+AQ109)/(AQ110+AQ112+AQ111+AQ109)</f>
        <v>0.1780821918</v>
      </c>
      <c r="AS132" s="39"/>
    </row>
    <row r="133">
      <c r="B133" s="15" t="s">
        <v>194</v>
      </c>
      <c r="C133" s="19">
        <f>(C111+C109)/C110</f>
        <v>0</v>
      </c>
      <c r="E133" s="39"/>
      <c r="G133" s="12" t="s">
        <v>194</v>
      </c>
      <c r="H133" s="53">
        <f>(H111+H109)/H110</f>
        <v>0</v>
      </c>
      <c r="J133" s="39"/>
      <c r="L133" s="12" t="s">
        <v>194</v>
      </c>
      <c r="M133" s="53">
        <f>(M111+M109)/M110</f>
        <v>0.1666666667</v>
      </c>
      <c r="O133" s="39"/>
      <c r="P133" s="12"/>
      <c r="Q133" s="12" t="s">
        <v>194</v>
      </c>
      <c r="R133" s="53">
        <f>(R111+R109)/R110</f>
        <v>0.1666666667</v>
      </c>
      <c r="T133" s="39"/>
      <c r="U133" s="12"/>
      <c r="V133" s="12" t="s">
        <v>194</v>
      </c>
      <c r="W133" s="53">
        <f>(W111+W109)/W110</f>
        <v>0.3</v>
      </c>
      <c r="Y133" s="39"/>
      <c r="Z133" s="12"/>
      <c r="AA133" s="12" t="s">
        <v>194</v>
      </c>
      <c r="AB133" s="53">
        <f>(AB111+AB109)/AB110</f>
        <v>0.06666666667</v>
      </c>
      <c r="AD133" s="39"/>
      <c r="AE133" s="12"/>
      <c r="AF133" s="12" t="s">
        <v>194</v>
      </c>
      <c r="AG133" s="53">
        <f>(AG111+AG109)/AG110</f>
        <v>0.1</v>
      </c>
      <c r="AI133" s="39"/>
      <c r="AJ133" s="12"/>
      <c r="AK133" s="12" t="s">
        <v>194</v>
      </c>
      <c r="AL133" s="53">
        <f>(AL111+AL109)/AL110</f>
        <v>0</v>
      </c>
      <c r="AN133" s="39"/>
      <c r="AO133" s="12"/>
      <c r="AP133" s="12" t="s">
        <v>194</v>
      </c>
      <c r="AQ133" s="53">
        <f>(AQ111+AQ109)/AQ110</f>
        <v>0.1333333333</v>
      </c>
      <c r="AS133" s="39"/>
    </row>
    <row r="134">
      <c r="E134" s="39"/>
      <c r="J134" s="39"/>
      <c r="O134" s="39"/>
      <c r="T134" s="39"/>
      <c r="Y134" s="39"/>
      <c r="AD134" s="39"/>
      <c r="AI134" s="39"/>
      <c r="AN134" s="39"/>
      <c r="AS134" s="39"/>
    </row>
    <row r="135">
      <c r="E135" s="39"/>
      <c r="J135" s="39"/>
      <c r="O135" s="39"/>
      <c r="T135" s="39"/>
      <c r="Y135" s="39"/>
      <c r="AD135" s="39"/>
      <c r="AI135" s="39"/>
      <c r="AN135" s="39"/>
      <c r="AS135" s="39"/>
    </row>
    <row r="136">
      <c r="E136" s="39"/>
      <c r="J136" s="39"/>
      <c r="O136" s="39"/>
      <c r="T136" s="39"/>
      <c r="Y136" s="39"/>
      <c r="AD136" s="39"/>
      <c r="AI136" s="39"/>
      <c r="AN136" s="39"/>
      <c r="AS136" s="39"/>
    </row>
    <row r="137">
      <c r="E137" s="39"/>
      <c r="J137" s="39"/>
      <c r="O137" s="39"/>
      <c r="T137" s="39"/>
      <c r="Y137" s="39"/>
      <c r="AD137" s="39"/>
      <c r="AI137" s="39"/>
      <c r="AN137" s="39"/>
      <c r="AS137" s="39"/>
    </row>
    <row r="138">
      <c r="E138" s="39"/>
      <c r="J138" s="39"/>
      <c r="O138" s="39"/>
      <c r="T138" s="39"/>
      <c r="Y138" s="39"/>
      <c r="AD138" s="39"/>
      <c r="AI138" s="39"/>
      <c r="AN138" s="39"/>
      <c r="AS138" s="39"/>
    </row>
    <row r="139">
      <c r="E139" s="39"/>
      <c r="J139" s="39"/>
      <c r="O139" s="39"/>
      <c r="T139" s="39"/>
      <c r="Y139" s="39"/>
      <c r="AD139" s="39"/>
      <c r="AI139" s="39"/>
      <c r="AN139" s="39"/>
      <c r="AS139" s="39"/>
    </row>
    <row r="140">
      <c r="E140" s="39"/>
      <c r="J140" s="39"/>
      <c r="O140" s="39"/>
      <c r="T140" s="39"/>
      <c r="Y140" s="39"/>
      <c r="AD140" s="39"/>
      <c r="AI140" s="39"/>
      <c r="AN140" s="39"/>
      <c r="AS140" s="39"/>
    </row>
    <row r="141">
      <c r="E141" s="39"/>
      <c r="J141" s="39"/>
      <c r="O141" s="39"/>
      <c r="T141" s="39"/>
      <c r="Y141" s="39"/>
      <c r="AD141" s="39"/>
      <c r="AI141" s="39"/>
      <c r="AN141" s="39"/>
      <c r="AS141" s="39"/>
    </row>
    <row r="142">
      <c r="E142" s="39"/>
      <c r="J142" s="39"/>
      <c r="O142" s="39"/>
      <c r="T142" s="39"/>
      <c r="Y142" s="39"/>
      <c r="AD142" s="39"/>
      <c r="AI142" s="39"/>
      <c r="AN142" s="39"/>
      <c r="AS142" s="39"/>
    </row>
    <row r="143">
      <c r="E143" s="39"/>
      <c r="J143" s="39"/>
      <c r="O143" s="39"/>
      <c r="T143" s="39"/>
      <c r="Y143" s="39"/>
      <c r="AD143" s="39"/>
      <c r="AI143" s="39"/>
      <c r="AN143" s="39"/>
      <c r="AS143" s="39"/>
    </row>
    <row r="144">
      <c r="E144" s="39"/>
      <c r="J144" s="39"/>
      <c r="O144" s="39"/>
      <c r="T144" s="39"/>
      <c r="Y144" s="39"/>
      <c r="AD144" s="39"/>
      <c r="AI144" s="39"/>
      <c r="AN144" s="39"/>
      <c r="AS144" s="39"/>
    </row>
    <row r="145">
      <c r="E145" s="39"/>
      <c r="J145" s="39"/>
      <c r="O145" s="39"/>
      <c r="T145" s="39"/>
      <c r="Y145" s="39"/>
      <c r="AD145" s="39"/>
      <c r="AI145" s="39"/>
      <c r="AN145" s="39"/>
      <c r="AS145" s="39"/>
    </row>
    <row r="146">
      <c r="E146" s="39"/>
      <c r="J146" s="39"/>
      <c r="O146" s="39"/>
      <c r="T146" s="39"/>
      <c r="Y146" s="39"/>
      <c r="AD146" s="39"/>
      <c r="AI146" s="39"/>
      <c r="AN146" s="39"/>
      <c r="AS146" s="39"/>
    </row>
    <row r="147">
      <c r="E147" s="39"/>
      <c r="J147" s="39"/>
      <c r="O147" s="39"/>
      <c r="T147" s="39"/>
      <c r="Y147" s="39"/>
      <c r="AD147" s="39"/>
      <c r="AI147" s="39"/>
      <c r="AN147" s="39"/>
      <c r="AS147" s="39"/>
    </row>
    <row r="148">
      <c r="E148" s="39"/>
      <c r="J148" s="39"/>
      <c r="O148" s="39"/>
      <c r="T148" s="39"/>
      <c r="Y148" s="39"/>
      <c r="AD148" s="39"/>
      <c r="AI148" s="39"/>
      <c r="AN148" s="39"/>
      <c r="AS148" s="39"/>
    </row>
    <row r="149">
      <c r="E149" s="39"/>
      <c r="J149" s="39"/>
      <c r="O149" s="39"/>
      <c r="T149" s="39"/>
      <c r="Y149" s="39"/>
      <c r="AD149" s="39"/>
      <c r="AI149" s="39"/>
      <c r="AN149" s="39"/>
      <c r="AS149" s="39"/>
    </row>
    <row r="150">
      <c r="E150" s="39"/>
      <c r="J150" s="39"/>
      <c r="O150" s="39"/>
      <c r="T150" s="39"/>
      <c r="Y150" s="39"/>
      <c r="AD150" s="39"/>
      <c r="AI150" s="39"/>
      <c r="AN150" s="39"/>
      <c r="AS150" s="39"/>
    </row>
    <row r="151">
      <c r="E151" s="39"/>
      <c r="J151" s="39"/>
      <c r="O151" s="39"/>
      <c r="T151" s="39"/>
      <c r="Y151" s="39"/>
      <c r="AD151" s="39"/>
      <c r="AI151" s="39"/>
      <c r="AN151" s="39"/>
      <c r="AS151" s="39"/>
    </row>
    <row r="152">
      <c r="E152" s="39"/>
      <c r="J152" s="39"/>
      <c r="O152" s="39"/>
      <c r="T152" s="39"/>
      <c r="Y152" s="39"/>
      <c r="AD152" s="39"/>
      <c r="AI152" s="39"/>
      <c r="AN152" s="39"/>
      <c r="AS152" s="39"/>
    </row>
    <row r="153">
      <c r="E153" s="39"/>
      <c r="J153" s="39"/>
      <c r="O153" s="39"/>
      <c r="T153" s="39"/>
      <c r="Y153" s="39"/>
      <c r="AD153" s="39"/>
      <c r="AI153" s="39"/>
      <c r="AN153" s="39"/>
      <c r="AS153" s="39"/>
    </row>
    <row r="154">
      <c r="E154" s="39"/>
      <c r="J154" s="39"/>
      <c r="O154" s="39"/>
      <c r="T154" s="39"/>
      <c r="Y154" s="39"/>
      <c r="AD154" s="39"/>
      <c r="AI154" s="39"/>
      <c r="AN154" s="39"/>
      <c r="AS154" s="39"/>
    </row>
    <row r="155">
      <c r="E155" s="39"/>
      <c r="J155" s="39"/>
      <c r="O155" s="39"/>
      <c r="T155" s="39"/>
      <c r="Y155" s="39"/>
      <c r="AD155" s="39"/>
      <c r="AI155" s="39"/>
      <c r="AN155" s="39"/>
      <c r="AS155" s="39"/>
    </row>
    <row r="156">
      <c r="E156" s="39"/>
      <c r="J156" s="39"/>
      <c r="O156" s="39"/>
      <c r="T156" s="39"/>
      <c r="Y156" s="39"/>
      <c r="AD156" s="39"/>
      <c r="AI156" s="39"/>
      <c r="AN156" s="39"/>
      <c r="AS156" s="39"/>
    </row>
    <row r="157">
      <c r="E157" s="39"/>
      <c r="J157" s="39"/>
      <c r="O157" s="39"/>
      <c r="T157" s="39"/>
      <c r="Y157" s="39"/>
      <c r="AD157" s="39"/>
      <c r="AI157" s="39"/>
      <c r="AN157" s="39"/>
      <c r="AS157" s="39"/>
    </row>
    <row r="158">
      <c r="E158" s="39"/>
      <c r="J158" s="39"/>
      <c r="O158" s="39"/>
      <c r="T158" s="39"/>
      <c r="Y158" s="39"/>
      <c r="AD158" s="39"/>
      <c r="AI158" s="39"/>
      <c r="AN158" s="39"/>
      <c r="AS158" s="39"/>
    </row>
    <row r="159">
      <c r="E159" s="39"/>
      <c r="J159" s="39"/>
      <c r="O159" s="39"/>
      <c r="T159" s="39"/>
      <c r="Y159" s="39"/>
      <c r="AD159" s="39"/>
      <c r="AI159" s="39"/>
      <c r="AN159" s="39"/>
      <c r="AS159" s="39"/>
    </row>
    <row r="160">
      <c r="E160" s="39"/>
      <c r="J160" s="39"/>
      <c r="O160" s="39"/>
      <c r="T160" s="39"/>
      <c r="Y160" s="39"/>
      <c r="AD160" s="39"/>
      <c r="AI160" s="39"/>
      <c r="AN160" s="39"/>
      <c r="AS160" s="39"/>
    </row>
    <row r="161">
      <c r="E161" s="39"/>
      <c r="J161" s="39"/>
      <c r="O161" s="39"/>
      <c r="T161" s="39"/>
      <c r="Y161" s="39"/>
      <c r="AD161" s="39"/>
      <c r="AI161" s="39"/>
      <c r="AN161" s="39"/>
      <c r="AS161" s="39"/>
    </row>
    <row r="162">
      <c r="E162" s="39"/>
      <c r="J162" s="39"/>
      <c r="O162" s="39"/>
      <c r="T162" s="39"/>
      <c r="Y162" s="39"/>
      <c r="AD162" s="39"/>
      <c r="AI162" s="39"/>
      <c r="AN162" s="39"/>
      <c r="AS162" s="39"/>
    </row>
    <row r="163">
      <c r="E163" s="39"/>
      <c r="J163" s="39"/>
      <c r="O163" s="39"/>
      <c r="T163" s="39"/>
      <c r="Y163" s="39"/>
      <c r="AD163" s="39"/>
      <c r="AI163" s="39"/>
      <c r="AN163" s="39"/>
      <c r="AS163" s="39"/>
    </row>
    <row r="164">
      <c r="E164" s="39"/>
      <c r="J164" s="39"/>
      <c r="O164" s="39"/>
      <c r="T164" s="39"/>
      <c r="Y164" s="39"/>
      <c r="AD164" s="39"/>
      <c r="AI164" s="39"/>
      <c r="AN164" s="39"/>
      <c r="AS164" s="39"/>
    </row>
    <row r="165">
      <c r="E165" s="39"/>
      <c r="J165" s="39"/>
      <c r="O165" s="39"/>
      <c r="T165" s="39"/>
      <c r="Y165" s="39"/>
      <c r="AD165" s="39"/>
      <c r="AI165" s="39"/>
      <c r="AN165" s="39"/>
      <c r="AS165" s="39"/>
    </row>
    <row r="166">
      <c r="E166" s="39"/>
      <c r="J166" s="39"/>
      <c r="O166" s="39"/>
      <c r="T166" s="39"/>
      <c r="Y166" s="39"/>
      <c r="AD166" s="39"/>
      <c r="AI166" s="39"/>
      <c r="AN166" s="39"/>
      <c r="AS166" s="39"/>
    </row>
    <row r="167">
      <c r="E167" s="39"/>
      <c r="J167" s="39"/>
      <c r="O167" s="39"/>
      <c r="T167" s="39"/>
      <c r="Y167" s="39"/>
      <c r="AD167" s="39"/>
      <c r="AI167" s="39"/>
      <c r="AN167" s="39"/>
      <c r="AS167" s="39"/>
    </row>
    <row r="168">
      <c r="E168" s="39"/>
      <c r="J168" s="39"/>
      <c r="O168" s="39"/>
      <c r="T168" s="39"/>
      <c r="Y168" s="39"/>
      <c r="AD168" s="39"/>
      <c r="AI168" s="39"/>
      <c r="AN168" s="39"/>
      <c r="AS168" s="39"/>
    </row>
    <row r="169">
      <c r="E169" s="39"/>
      <c r="J169" s="39"/>
      <c r="O169" s="39"/>
      <c r="T169" s="39"/>
      <c r="Y169" s="39"/>
      <c r="AD169" s="39"/>
      <c r="AI169" s="39"/>
      <c r="AN169" s="39"/>
      <c r="AS169" s="39"/>
    </row>
    <row r="170">
      <c r="E170" s="39"/>
      <c r="J170" s="39"/>
      <c r="O170" s="39"/>
      <c r="T170" s="39"/>
      <c r="Y170" s="39"/>
      <c r="AD170" s="39"/>
      <c r="AI170" s="39"/>
      <c r="AN170" s="39"/>
      <c r="AS170" s="39"/>
    </row>
    <row r="171">
      <c r="E171" s="39"/>
      <c r="J171" s="39"/>
      <c r="O171" s="39"/>
      <c r="T171" s="39"/>
      <c r="Y171" s="39"/>
      <c r="AD171" s="39"/>
      <c r="AI171" s="39"/>
      <c r="AN171" s="39"/>
      <c r="AS171" s="39"/>
    </row>
    <row r="172">
      <c r="E172" s="39"/>
      <c r="J172" s="39"/>
      <c r="O172" s="39"/>
      <c r="T172" s="39"/>
      <c r="Y172" s="39"/>
      <c r="AD172" s="39"/>
      <c r="AI172" s="39"/>
      <c r="AN172" s="39"/>
      <c r="AS172" s="39"/>
    </row>
    <row r="173">
      <c r="E173" s="39"/>
      <c r="J173" s="39"/>
      <c r="O173" s="39"/>
      <c r="T173" s="39"/>
      <c r="Y173" s="39"/>
      <c r="AD173" s="39"/>
      <c r="AI173" s="39"/>
      <c r="AN173" s="39"/>
      <c r="AS173" s="39"/>
    </row>
    <row r="174">
      <c r="E174" s="39"/>
      <c r="J174" s="39"/>
      <c r="O174" s="39"/>
      <c r="T174" s="39"/>
      <c r="Y174" s="39"/>
      <c r="AD174" s="39"/>
      <c r="AI174" s="39"/>
      <c r="AN174" s="39"/>
      <c r="AS174" s="39"/>
    </row>
    <row r="175">
      <c r="E175" s="39"/>
      <c r="J175" s="39"/>
      <c r="O175" s="39"/>
      <c r="T175" s="39"/>
      <c r="Y175" s="39"/>
      <c r="AD175" s="39"/>
      <c r="AI175" s="39"/>
      <c r="AN175" s="39"/>
      <c r="AS175" s="39"/>
    </row>
    <row r="176">
      <c r="E176" s="39"/>
      <c r="J176" s="39"/>
      <c r="O176" s="39"/>
      <c r="T176" s="39"/>
      <c r="Y176" s="39"/>
      <c r="AD176" s="39"/>
      <c r="AI176" s="39"/>
      <c r="AN176" s="39"/>
      <c r="AS176" s="39"/>
    </row>
    <row r="177">
      <c r="E177" s="39"/>
      <c r="J177" s="39"/>
      <c r="O177" s="39"/>
      <c r="T177" s="39"/>
      <c r="Y177" s="39"/>
      <c r="AD177" s="39"/>
      <c r="AI177" s="39"/>
      <c r="AN177" s="39"/>
      <c r="AS177" s="39"/>
    </row>
    <row r="178">
      <c r="E178" s="39"/>
      <c r="J178" s="39"/>
      <c r="O178" s="39"/>
      <c r="T178" s="39"/>
      <c r="Y178" s="39"/>
      <c r="AD178" s="39"/>
      <c r="AI178" s="39"/>
      <c r="AN178" s="39"/>
      <c r="AS178" s="39"/>
    </row>
    <row r="179">
      <c r="E179" s="39"/>
      <c r="J179" s="39"/>
      <c r="O179" s="39"/>
      <c r="T179" s="39"/>
      <c r="Y179" s="39"/>
      <c r="AD179" s="39"/>
      <c r="AI179" s="39"/>
      <c r="AN179" s="39"/>
      <c r="AS179" s="39"/>
    </row>
    <row r="180">
      <c r="E180" s="39"/>
      <c r="J180" s="39"/>
      <c r="O180" s="39"/>
      <c r="T180" s="39"/>
      <c r="Y180" s="39"/>
      <c r="AD180" s="39"/>
      <c r="AI180" s="39"/>
      <c r="AN180" s="39"/>
      <c r="AS180" s="39"/>
    </row>
    <row r="181">
      <c r="E181" s="39"/>
      <c r="J181" s="39"/>
      <c r="O181" s="39"/>
      <c r="T181" s="39"/>
      <c r="Y181" s="39"/>
      <c r="AD181" s="39"/>
      <c r="AI181" s="39"/>
      <c r="AN181" s="39"/>
      <c r="AS181" s="39"/>
    </row>
    <row r="182">
      <c r="E182" s="39"/>
      <c r="J182" s="39"/>
      <c r="O182" s="39"/>
      <c r="T182" s="39"/>
      <c r="Y182" s="39"/>
      <c r="AD182" s="39"/>
      <c r="AI182" s="39"/>
      <c r="AN182" s="39"/>
      <c r="AS182" s="39"/>
    </row>
    <row r="183">
      <c r="E183" s="39"/>
      <c r="J183" s="39"/>
      <c r="O183" s="39"/>
      <c r="T183" s="39"/>
      <c r="Y183" s="39"/>
      <c r="AD183" s="39"/>
      <c r="AI183" s="39"/>
      <c r="AN183" s="39"/>
      <c r="AS183" s="39"/>
    </row>
    <row r="184">
      <c r="E184" s="39"/>
      <c r="J184" s="39"/>
      <c r="O184" s="39"/>
      <c r="T184" s="39"/>
      <c r="Y184" s="39"/>
      <c r="AD184" s="39"/>
      <c r="AI184" s="39"/>
      <c r="AN184" s="39"/>
      <c r="AS184" s="39"/>
    </row>
    <row r="185">
      <c r="E185" s="39"/>
      <c r="J185" s="39"/>
      <c r="O185" s="39"/>
      <c r="T185" s="39"/>
      <c r="Y185" s="39"/>
      <c r="AD185" s="39"/>
      <c r="AI185" s="39"/>
      <c r="AN185" s="39"/>
      <c r="AS185" s="39"/>
    </row>
    <row r="186">
      <c r="E186" s="39"/>
      <c r="J186" s="39"/>
      <c r="O186" s="39"/>
      <c r="T186" s="39"/>
      <c r="Y186" s="39"/>
      <c r="AD186" s="39"/>
      <c r="AI186" s="39"/>
      <c r="AN186" s="39"/>
      <c r="AS186" s="39"/>
    </row>
    <row r="187">
      <c r="E187" s="39"/>
      <c r="J187" s="39"/>
      <c r="O187" s="39"/>
      <c r="T187" s="39"/>
      <c r="Y187" s="39"/>
      <c r="AD187" s="39"/>
      <c r="AI187" s="39"/>
      <c r="AN187" s="39"/>
      <c r="AS187" s="39"/>
    </row>
    <row r="188">
      <c r="E188" s="39"/>
      <c r="J188" s="39"/>
      <c r="O188" s="39"/>
      <c r="T188" s="39"/>
      <c r="Y188" s="39"/>
      <c r="AD188" s="39"/>
      <c r="AI188" s="39"/>
      <c r="AN188" s="39"/>
      <c r="AS188" s="39"/>
    </row>
    <row r="189">
      <c r="E189" s="39"/>
      <c r="J189" s="39"/>
      <c r="O189" s="39"/>
      <c r="T189" s="39"/>
      <c r="Y189" s="39"/>
      <c r="AD189" s="39"/>
      <c r="AI189" s="39"/>
      <c r="AN189" s="39"/>
      <c r="AS189" s="39"/>
    </row>
    <row r="190">
      <c r="E190" s="39"/>
      <c r="J190" s="39"/>
      <c r="O190" s="39"/>
      <c r="T190" s="39"/>
      <c r="Y190" s="39"/>
      <c r="AD190" s="39"/>
      <c r="AI190" s="39"/>
      <c r="AN190" s="39"/>
      <c r="AS190" s="39"/>
    </row>
    <row r="191">
      <c r="E191" s="39"/>
      <c r="J191" s="39"/>
      <c r="O191" s="39"/>
      <c r="T191" s="39"/>
      <c r="Y191" s="39"/>
      <c r="AD191" s="39"/>
      <c r="AI191" s="39"/>
      <c r="AN191" s="39"/>
      <c r="AS191" s="39"/>
    </row>
    <row r="192">
      <c r="E192" s="39"/>
      <c r="J192" s="39"/>
      <c r="O192" s="39"/>
      <c r="T192" s="39"/>
      <c r="Y192" s="39"/>
      <c r="AD192" s="39"/>
      <c r="AI192" s="39"/>
      <c r="AN192" s="39"/>
      <c r="AS192" s="39"/>
    </row>
    <row r="193">
      <c r="E193" s="39"/>
      <c r="J193" s="39"/>
      <c r="O193" s="39"/>
      <c r="T193" s="39"/>
      <c r="Y193" s="39"/>
      <c r="AD193" s="39"/>
      <c r="AI193" s="39"/>
      <c r="AN193" s="39"/>
      <c r="AS193" s="39"/>
    </row>
    <row r="194">
      <c r="E194" s="39"/>
      <c r="J194" s="39"/>
      <c r="O194" s="39"/>
      <c r="T194" s="39"/>
      <c r="Y194" s="39"/>
      <c r="AD194" s="39"/>
      <c r="AI194" s="39"/>
      <c r="AN194" s="39"/>
      <c r="AS194" s="39"/>
    </row>
    <row r="195">
      <c r="E195" s="39"/>
      <c r="J195" s="39"/>
      <c r="O195" s="39"/>
      <c r="T195" s="39"/>
      <c r="Y195" s="39"/>
      <c r="AD195" s="39"/>
      <c r="AI195" s="39"/>
      <c r="AN195" s="39"/>
      <c r="AS195" s="39"/>
    </row>
    <row r="196">
      <c r="E196" s="39"/>
      <c r="J196" s="39"/>
      <c r="O196" s="39"/>
      <c r="T196" s="39"/>
      <c r="Y196" s="39"/>
      <c r="AD196" s="39"/>
      <c r="AI196" s="39"/>
      <c r="AN196" s="39"/>
      <c r="AS196" s="39"/>
    </row>
    <row r="197">
      <c r="E197" s="39"/>
      <c r="J197" s="39"/>
      <c r="O197" s="39"/>
      <c r="T197" s="39"/>
      <c r="Y197" s="39"/>
      <c r="AD197" s="39"/>
      <c r="AI197" s="39"/>
      <c r="AN197" s="39"/>
      <c r="AS197" s="39"/>
    </row>
    <row r="198">
      <c r="E198" s="39"/>
      <c r="J198" s="39"/>
      <c r="O198" s="39"/>
      <c r="T198" s="39"/>
      <c r="Y198" s="39"/>
      <c r="AD198" s="39"/>
      <c r="AI198" s="39"/>
      <c r="AN198" s="39"/>
      <c r="AS198" s="39"/>
    </row>
    <row r="199">
      <c r="E199" s="39"/>
      <c r="J199" s="39"/>
      <c r="O199" s="39"/>
      <c r="T199" s="39"/>
      <c r="Y199" s="39"/>
      <c r="AD199" s="39"/>
      <c r="AI199" s="39"/>
      <c r="AN199" s="39"/>
      <c r="AS199" s="39"/>
    </row>
    <row r="200">
      <c r="E200" s="39"/>
      <c r="J200" s="39"/>
      <c r="O200" s="39"/>
      <c r="T200" s="39"/>
      <c r="Y200" s="39"/>
      <c r="AD200" s="39"/>
      <c r="AI200" s="39"/>
      <c r="AN200" s="39"/>
      <c r="AS200" s="39"/>
    </row>
    <row r="201">
      <c r="E201" s="39"/>
      <c r="J201" s="39"/>
      <c r="O201" s="39"/>
      <c r="T201" s="39"/>
      <c r="Y201" s="39"/>
      <c r="AD201" s="39"/>
      <c r="AI201" s="39"/>
      <c r="AN201" s="39"/>
      <c r="AS201" s="39"/>
    </row>
    <row r="202">
      <c r="E202" s="39"/>
      <c r="J202" s="39"/>
      <c r="O202" s="39"/>
      <c r="T202" s="39"/>
      <c r="Y202" s="39"/>
      <c r="AD202" s="39"/>
      <c r="AI202" s="39"/>
      <c r="AN202" s="39"/>
      <c r="AS202" s="39"/>
    </row>
    <row r="203">
      <c r="E203" s="39"/>
      <c r="J203" s="39"/>
      <c r="O203" s="39"/>
      <c r="T203" s="39"/>
      <c r="Y203" s="39"/>
      <c r="AD203" s="39"/>
      <c r="AI203" s="39"/>
      <c r="AN203" s="39"/>
      <c r="AS203" s="39"/>
    </row>
    <row r="204">
      <c r="E204" s="39"/>
      <c r="J204" s="39"/>
      <c r="O204" s="39"/>
      <c r="T204" s="39"/>
      <c r="Y204" s="39"/>
      <c r="AD204" s="39"/>
      <c r="AI204" s="39"/>
      <c r="AN204" s="39"/>
      <c r="AS204" s="39"/>
    </row>
    <row r="205">
      <c r="E205" s="39"/>
      <c r="J205" s="39"/>
      <c r="O205" s="39"/>
      <c r="T205" s="39"/>
      <c r="Y205" s="39"/>
      <c r="AD205" s="39"/>
      <c r="AI205" s="39"/>
      <c r="AN205" s="39"/>
      <c r="AS205" s="39"/>
    </row>
    <row r="206">
      <c r="E206" s="39"/>
      <c r="J206" s="39"/>
      <c r="O206" s="39"/>
      <c r="T206" s="39"/>
      <c r="Y206" s="39"/>
      <c r="AD206" s="39"/>
      <c r="AI206" s="39"/>
      <c r="AN206" s="39"/>
      <c r="AS206" s="39"/>
    </row>
    <row r="207">
      <c r="E207" s="39"/>
      <c r="J207" s="39"/>
      <c r="O207" s="39"/>
      <c r="T207" s="39"/>
      <c r="Y207" s="39"/>
      <c r="AD207" s="39"/>
      <c r="AI207" s="39"/>
      <c r="AN207" s="39"/>
      <c r="AS207" s="39"/>
    </row>
    <row r="208">
      <c r="E208" s="39"/>
      <c r="J208" s="39"/>
      <c r="O208" s="39"/>
      <c r="T208" s="39"/>
      <c r="Y208" s="39"/>
      <c r="AD208" s="39"/>
      <c r="AI208" s="39"/>
      <c r="AN208" s="39"/>
      <c r="AS208" s="39"/>
    </row>
    <row r="209">
      <c r="E209" s="39"/>
      <c r="J209" s="39"/>
      <c r="O209" s="39"/>
      <c r="T209" s="39"/>
      <c r="Y209" s="39"/>
      <c r="AD209" s="39"/>
      <c r="AI209" s="39"/>
      <c r="AN209" s="39"/>
      <c r="AS209" s="39"/>
    </row>
    <row r="210">
      <c r="E210" s="39"/>
      <c r="J210" s="39"/>
      <c r="O210" s="39"/>
      <c r="T210" s="39"/>
      <c r="Y210" s="39"/>
      <c r="AD210" s="39"/>
      <c r="AI210" s="39"/>
      <c r="AN210" s="39"/>
      <c r="AS210" s="39"/>
    </row>
    <row r="211">
      <c r="E211" s="39"/>
      <c r="J211" s="39"/>
      <c r="O211" s="39"/>
      <c r="T211" s="39"/>
      <c r="Y211" s="39"/>
      <c r="AD211" s="39"/>
      <c r="AI211" s="39"/>
      <c r="AN211" s="39"/>
      <c r="AS211" s="39"/>
    </row>
    <row r="212">
      <c r="E212" s="39"/>
      <c r="J212" s="39"/>
      <c r="O212" s="39"/>
      <c r="T212" s="39"/>
      <c r="Y212" s="39"/>
      <c r="AD212" s="39"/>
      <c r="AI212" s="39"/>
      <c r="AN212" s="39"/>
      <c r="AS212" s="39"/>
    </row>
    <row r="213">
      <c r="E213" s="39"/>
      <c r="J213" s="39"/>
      <c r="O213" s="39"/>
      <c r="T213" s="39"/>
      <c r="Y213" s="39"/>
      <c r="AD213" s="39"/>
      <c r="AI213" s="39"/>
      <c r="AN213" s="39"/>
      <c r="AS213" s="39"/>
    </row>
    <row r="214">
      <c r="E214" s="39"/>
      <c r="J214" s="39"/>
      <c r="O214" s="39"/>
      <c r="T214" s="39"/>
      <c r="Y214" s="39"/>
      <c r="AD214" s="39"/>
      <c r="AI214" s="39"/>
      <c r="AN214" s="39"/>
      <c r="AS214" s="39"/>
    </row>
    <row r="215">
      <c r="E215" s="39"/>
      <c r="J215" s="39"/>
      <c r="O215" s="39"/>
      <c r="T215" s="39"/>
      <c r="Y215" s="39"/>
      <c r="AD215" s="39"/>
      <c r="AI215" s="39"/>
      <c r="AN215" s="39"/>
      <c r="AS215" s="39"/>
    </row>
    <row r="216">
      <c r="E216" s="39"/>
      <c r="J216" s="39"/>
      <c r="O216" s="39"/>
      <c r="T216" s="39"/>
      <c r="Y216" s="39"/>
      <c r="AD216" s="39"/>
      <c r="AI216" s="39"/>
      <c r="AN216" s="39"/>
      <c r="AS216" s="39"/>
    </row>
    <row r="217">
      <c r="E217" s="39"/>
      <c r="J217" s="39"/>
      <c r="O217" s="39"/>
      <c r="T217" s="39"/>
      <c r="Y217" s="39"/>
      <c r="AD217" s="39"/>
      <c r="AI217" s="39"/>
      <c r="AN217" s="39"/>
      <c r="AS217" s="39"/>
    </row>
    <row r="218">
      <c r="E218" s="39"/>
      <c r="J218" s="39"/>
      <c r="O218" s="39"/>
      <c r="T218" s="39"/>
      <c r="Y218" s="39"/>
      <c r="AD218" s="39"/>
      <c r="AI218" s="39"/>
      <c r="AN218" s="39"/>
      <c r="AS218" s="39"/>
    </row>
    <row r="219">
      <c r="E219" s="39"/>
      <c r="J219" s="39"/>
      <c r="O219" s="39"/>
      <c r="T219" s="39"/>
      <c r="Y219" s="39"/>
      <c r="AD219" s="39"/>
      <c r="AI219" s="39"/>
      <c r="AN219" s="39"/>
      <c r="AS219" s="39"/>
    </row>
    <row r="220">
      <c r="E220" s="39"/>
      <c r="J220" s="39"/>
      <c r="O220" s="39"/>
      <c r="T220" s="39"/>
      <c r="Y220" s="39"/>
      <c r="AD220" s="39"/>
      <c r="AI220" s="39"/>
      <c r="AN220" s="39"/>
      <c r="AS220" s="39"/>
    </row>
    <row r="221">
      <c r="E221" s="39"/>
      <c r="J221" s="39"/>
      <c r="O221" s="39"/>
      <c r="T221" s="39"/>
      <c r="Y221" s="39"/>
      <c r="AD221" s="39"/>
      <c r="AI221" s="39"/>
      <c r="AN221" s="39"/>
      <c r="AS221" s="39"/>
    </row>
    <row r="222">
      <c r="E222" s="39"/>
      <c r="J222" s="39"/>
      <c r="O222" s="39"/>
      <c r="T222" s="39"/>
      <c r="Y222" s="39"/>
      <c r="AD222" s="39"/>
      <c r="AI222" s="39"/>
      <c r="AN222" s="39"/>
      <c r="AS222" s="39"/>
    </row>
    <row r="223">
      <c r="E223" s="39"/>
      <c r="J223" s="39"/>
      <c r="O223" s="39"/>
      <c r="T223" s="39"/>
      <c r="Y223" s="39"/>
      <c r="AD223" s="39"/>
      <c r="AI223" s="39"/>
      <c r="AN223" s="39"/>
      <c r="AS223" s="39"/>
    </row>
    <row r="224">
      <c r="E224" s="39"/>
      <c r="J224" s="39"/>
      <c r="O224" s="39"/>
      <c r="T224" s="39"/>
      <c r="Y224" s="39"/>
      <c r="AD224" s="39"/>
      <c r="AI224" s="39"/>
      <c r="AN224" s="39"/>
      <c r="AS224" s="39"/>
    </row>
    <row r="225">
      <c r="E225" s="39"/>
      <c r="J225" s="39"/>
      <c r="O225" s="39"/>
      <c r="T225" s="39"/>
      <c r="Y225" s="39"/>
      <c r="AD225" s="39"/>
      <c r="AI225" s="39"/>
      <c r="AN225" s="39"/>
      <c r="AS225" s="39"/>
    </row>
    <row r="226">
      <c r="E226" s="39"/>
      <c r="J226" s="39"/>
      <c r="O226" s="39"/>
      <c r="T226" s="39"/>
      <c r="Y226" s="39"/>
      <c r="AD226" s="39"/>
      <c r="AI226" s="39"/>
      <c r="AN226" s="39"/>
      <c r="AS226" s="39"/>
    </row>
    <row r="227">
      <c r="E227" s="39"/>
      <c r="J227" s="39"/>
      <c r="O227" s="39"/>
      <c r="T227" s="39"/>
      <c r="Y227" s="39"/>
      <c r="AD227" s="39"/>
      <c r="AI227" s="39"/>
      <c r="AN227" s="39"/>
      <c r="AS227" s="39"/>
    </row>
    <row r="228">
      <c r="E228" s="39"/>
      <c r="J228" s="39"/>
      <c r="O228" s="39"/>
      <c r="T228" s="39"/>
      <c r="Y228" s="39"/>
      <c r="AD228" s="39"/>
      <c r="AI228" s="39"/>
      <c r="AN228" s="39"/>
      <c r="AS228" s="39"/>
    </row>
    <row r="229">
      <c r="E229" s="39"/>
      <c r="J229" s="39"/>
      <c r="O229" s="39"/>
      <c r="T229" s="39"/>
      <c r="Y229" s="39"/>
      <c r="AD229" s="39"/>
      <c r="AI229" s="39"/>
      <c r="AN229" s="39"/>
      <c r="AS229" s="39"/>
    </row>
    <row r="230">
      <c r="E230" s="39"/>
      <c r="J230" s="39"/>
      <c r="O230" s="39"/>
      <c r="T230" s="39"/>
      <c r="Y230" s="39"/>
      <c r="AD230" s="39"/>
      <c r="AI230" s="39"/>
      <c r="AN230" s="39"/>
      <c r="AS230" s="39"/>
    </row>
    <row r="231">
      <c r="E231" s="39"/>
      <c r="J231" s="39"/>
      <c r="O231" s="39"/>
      <c r="T231" s="39"/>
      <c r="Y231" s="39"/>
      <c r="AD231" s="39"/>
      <c r="AI231" s="39"/>
      <c r="AN231" s="39"/>
      <c r="AS231" s="39"/>
    </row>
    <row r="232">
      <c r="E232" s="39"/>
      <c r="J232" s="39"/>
      <c r="O232" s="39"/>
      <c r="T232" s="39"/>
      <c r="Y232" s="39"/>
      <c r="AD232" s="39"/>
      <c r="AI232" s="39"/>
      <c r="AN232" s="39"/>
      <c r="AS232" s="39"/>
    </row>
    <row r="233">
      <c r="E233" s="39"/>
      <c r="J233" s="39"/>
      <c r="O233" s="39"/>
      <c r="T233" s="39"/>
      <c r="Y233" s="39"/>
      <c r="AD233" s="39"/>
      <c r="AI233" s="39"/>
      <c r="AN233" s="39"/>
      <c r="AS233" s="39"/>
    </row>
    <row r="234">
      <c r="E234" s="39"/>
      <c r="J234" s="39"/>
      <c r="O234" s="39"/>
      <c r="T234" s="39"/>
      <c r="Y234" s="39"/>
      <c r="AD234" s="39"/>
      <c r="AI234" s="39"/>
      <c r="AN234" s="39"/>
      <c r="AS234" s="39"/>
    </row>
    <row r="235">
      <c r="E235" s="39"/>
      <c r="J235" s="39"/>
      <c r="O235" s="39"/>
      <c r="T235" s="39"/>
      <c r="Y235" s="39"/>
      <c r="AD235" s="39"/>
      <c r="AI235" s="39"/>
      <c r="AN235" s="39"/>
      <c r="AS235" s="39"/>
    </row>
    <row r="236">
      <c r="E236" s="39"/>
      <c r="J236" s="39"/>
      <c r="O236" s="39"/>
      <c r="T236" s="39"/>
      <c r="Y236" s="39"/>
      <c r="AD236" s="39"/>
      <c r="AI236" s="39"/>
      <c r="AN236" s="39"/>
      <c r="AS236" s="39"/>
    </row>
    <row r="237">
      <c r="E237" s="39"/>
      <c r="J237" s="39"/>
      <c r="O237" s="39"/>
      <c r="T237" s="39"/>
      <c r="Y237" s="39"/>
      <c r="AD237" s="39"/>
      <c r="AI237" s="39"/>
      <c r="AN237" s="39"/>
      <c r="AS237" s="39"/>
    </row>
    <row r="238">
      <c r="E238" s="39"/>
      <c r="J238" s="39"/>
      <c r="O238" s="39"/>
      <c r="T238" s="39"/>
      <c r="Y238" s="39"/>
      <c r="AD238" s="39"/>
      <c r="AI238" s="39"/>
      <c r="AN238" s="39"/>
      <c r="AS238" s="39"/>
    </row>
    <row r="239">
      <c r="E239" s="39"/>
      <c r="J239" s="39"/>
      <c r="O239" s="39"/>
      <c r="T239" s="39"/>
      <c r="Y239" s="39"/>
      <c r="AD239" s="39"/>
      <c r="AI239" s="39"/>
      <c r="AN239" s="39"/>
      <c r="AS239" s="39"/>
    </row>
    <row r="240">
      <c r="E240" s="39"/>
      <c r="J240" s="39"/>
      <c r="O240" s="39"/>
      <c r="T240" s="39"/>
      <c r="Y240" s="39"/>
      <c r="AD240" s="39"/>
      <c r="AI240" s="39"/>
      <c r="AN240" s="39"/>
      <c r="AS240" s="39"/>
    </row>
    <row r="241">
      <c r="E241" s="39"/>
      <c r="J241" s="39"/>
      <c r="O241" s="39"/>
      <c r="T241" s="39"/>
      <c r="Y241" s="39"/>
      <c r="AD241" s="39"/>
      <c r="AI241" s="39"/>
      <c r="AN241" s="39"/>
      <c r="AS241" s="39"/>
    </row>
    <row r="242">
      <c r="E242" s="39"/>
      <c r="J242" s="39"/>
      <c r="O242" s="39"/>
      <c r="T242" s="39"/>
      <c r="Y242" s="39"/>
      <c r="AD242" s="39"/>
      <c r="AI242" s="39"/>
      <c r="AN242" s="39"/>
      <c r="AS242" s="39"/>
    </row>
    <row r="243">
      <c r="E243" s="39"/>
      <c r="J243" s="39"/>
      <c r="O243" s="39"/>
      <c r="T243" s="39"/>
      <c r="Y243" s="39"/>
      <c r="AD243" s="39"/>
      <c r="AI243" s="39"/>
      <c r="AN243" s="39"/>
      <c r="AS243" s="39"/>
    </row>
    <row r="244">
      <c r="E244" s="39"/>
      <c r="J244" s="39"/>
      <c r="O244" s="39"/>
      <c r="T244" s="39"/>
      <c r="Y244" s="39"/>
      <c r="AD244" s="39"/>
      <c r="AI244" s="39"/>
      <c r="AN244" s="39"/>
      <c r="AS244" s="39"/>
    </row>
    <row r="245">
      <c r="E245" s="39"/>
      <c r="J245" s="39"/>
      <c r="O245" s="39"/>
      <c r="T245" s="39"/>
      <c r="Y245" s="39"/>
      <c r="AD245" s="39"/>
      <c r="AI245" s="39"/>
      <c r="AN245" s="39"/>
      <c r="AS245" s="39"/>
    </row>
    <row r="246">
      <c r="E246" s="39"/>
      <c r="J246" s="39"/>
      <c r="O246" s="39"/>
      <c r="T246" s="39"/>
      <c r="Y246" s="39"/>
      <c r="AD246" s="39"/>
      <c r="AI246" s="39"/>
      <c r="AN246" s="39"/>
      <c r="AS246" s="39"/>
    </row>
    <row r="247">
      <c r="E247" s="39"/>
      <c r="J247" s="39"/>
      <c r="O247" s="39"/>
      <c r="T247" s="39"/>
      <c r="Y247" s="39"/>
      <c r="AD247" s="39"/>
      <c r="AI247" s="39"/>
      <c r="AN247" s="39"/>
      <c r="AS247" s="39"/>
    </row>
    <row r="248">
      <c r="E248" s="39"/>
      <c r="J248" s="39"/>
      <c r="O248" s="39"/>
      <c r="T248" s="39"/>
      <c r="Y248" s="39"/>
      <c r="AD248" s="39"/>
      <c r="AI248" s="39"/>
      <c r="AN248" s="39"/>
      <c r="AS248" s="39"/>
    </row>
    <row r="249">
      <c r="E249" s="39"/>
      <c r="J249" s="39"/>
      <c r="O249" s="39"/>
      <c r="T249" s="39"/>
      <c r="Y249" s="39"/>
      <c r="AD249" s="39"/>
      <c r="AI249" s="39"/>
      <c r="AN249" s="39"/>
      <c r="AS249" s="39"/>
    </row>
    <row r="250">
      <c r="E250" s="39"/>
      <c r="J250" s="39"/>
      <c r="O250" s="39"/>
      <c r="T250" s="39"/>
      <c r="Y250" s="39"/>
      <c r="AD250" s="39"/>
      <c r="AI250" s="39"/>
      <c r="AN250" s="39"/>
      <c r="AS250" s="39"/>
    </row>
    <row r="251">
      <c r="E251" s="39"/>
      <c r="J251" s="39"/>
      <c r="O251" s="39"/>
      <c r="T251" s="39"/>
      <c r="Y251" s="39"/>
      <c r="AD251" s="39"/>
      <c r="AI251" s="39"/>
      <c r="AN251" s="39"/>
      <c r="AS251" s="39"/>
    </row>
    <row r="252">
      <c r="E252" s="39"/>
      <c r="J252" s="39"/>
      <c r="O252" s="39"/>
      <c r="T252" s="39"/>
      <c r="Y252" s="39"/>
      <c r="AD252" s="39"/>
      <c r="AI252" s="39"/>
      <c r="AN252" s="39"/>
      <c r="AS252" s="39"/>
    </row>
    <row r="253">
      <c r="E253" s="39"/>
      <c r="J253" s="39"/>
      <c r="O253" s="39"/>
      <c r="T253" s="39"/>
      <c r="Y253" s="39"/>
      <c r="AD253" s="39"/>
      <c r="AI253" s="39"/>
      <c r="AN253" s="39"/>
      <c r="AS253" s="39"/>
    </row>
    <row r="254">
      <c r="E254" s="39"/>
      <c r="J254" s="39"/>
      <c r="O254" s="39"/>
      <c r="T254" s="39"/>
      <c r="Y254" s="39"/>
      <c r="AD254" s="39"/>
      <c r="AI254" s="39"/>
      <c r="AN254" s="39"/>
      <c r="AS254" s="39"/>
    </row>
    <row r="255">
      <c r="E255" s="39"/>
      <c r="J255" s="39"/>
      <c r="O255" s="39"/>
      <c r="T255" s="39"/>
      <c r="Y255" s="39"/>
      <c r="AD255" s="39"/>
      <c r="AI255" s="39"/>
      <c r="AN255" s="39"/>
      <c r="AS255" s="39"/>
    </row>
    <row r="256">
      <c r="E256" s="39"/>
      <c r="J256" s="39"/>
      <c r="O256" s="39"/>
      <c r="T256" s="39"/>
      <c r="Y256" s="39"/>
      <c r="AD256" s="39"/>
      <c r="AI256" s="39"/>
      <c r="AN256" s="39"/>
      <c r="AS256" s="39"/>
    </row>
    <row r="257">
      <c r="E257" s="39"/>
      <c r="J257" s="39"/>
      <c r="O257" s="39"/>
      <c r="T257" s="39"/>
      <c r="Y257" s="39"/>
      <c r="AD257" s="39"/>
      <c r="AI257" s="39"/>
      <c r="AN257" s="39"/>
      <c r="AS257" s="39"/>
    </row>
    <row r="258">
      <c r="E258" s="39"/>
      <c r="J258" s="39"/>
      <c r="O258" s="39"/>
      <c r="T258" s="39"/>
      <c r="Y258" s="39"/>
      <c r="AD258" s="39"/>
      <c r="AI258" s="39"/>
      <c r="AN258" s="39"/>
      <c r="AS258" s="39"/>
    </row>
    <row r="259">
      <c r="E259" s="39"/>
      <c r="J259" s="39"/>
      <c r="O259" s="39"/>
      <c r="T259" s="39"/>
      <c r="Y259" s="39"/>
      <c r="AD259" s="39"/>
      <c r="AI259" s="39"/>
      <c r="AN259" s="39"/>
      <c r="AS259" s="39"/>
    </row>
    <row r="260">
      <c r="E260" s="39"/>
      <c r="J260" s="39"/>
      <c r="O260" s="39"/>
      <c r="T260" s="39"/>
      <c r="Y260" s="39"/>
      <c r="AD260" s="39"/>
      <c r="AI260" s="39"/>
      <c r="AN260" s="39"/>
      <c r="AS260" s="39"/>
    </row>
    <row r="261">
      <c r="E261" s="39"/>
      <c r="J261" s="39"/>
      <c r="O261" s="39"/>
      <c r="T261" s="39"/>
      <c r="Y261" s="39"/>
      <c r="AD261" s="39"/>
      <c r="AI261" s="39"/>
      <c r="AN261" s="39"/>
      <c r="AS261" s="39"/>
    </row>
    <row r="262">
      <c r="E262" s="39"/>
      <c r="J262" s="39"/>
      <c r="O262" s="39"/>
      <c r="T262" s="39"/>
      <c r="Y262" s="39"/>
      <c r="AD262" s="39"/>
      <c r="AI262" s="39"/>
      <c r="AN262" s="39"/>
      <c r="AS262" s="39"/>
    </row>
    <row r="263">
      <c r="E263" s="39"/>
      <c r="J263" s="39"/>
      <c r="O263" s="39"/>
      <c r="T263" s="39"/>
      <c r="Y263" s="39"/>
      <c r="AD263" s="39"/>
      <c r="AI263" s="39"/>
      <c r="AN263" s="39"/>
      <c r="AS263" s="39"/>
    </row>
    <row r="264">
      <c r="E264" s="39"/>
      <c r="J264" s="39"/>
      <c r="O264" s="39"/>
      <c r="T264" s="39"/>
      <c r="Y264" s="39"/>
      <c r="AD264" s="39"/>
      <c r="AI264" s="39"/>
      <c r="AN264" s="39"/>
      <c r="AS264" s="39"/>
    </row>
    <row r="265">
      <c r="E265" s="39"/>
      <c r="J265" s="39"/>
      <c r="O265" s="39"/>
      <c r="T265" s="39"/>
      <c r="Y265" s="39"/>
      <c r="AD265" s="39"/>
      <c r="AI265" s="39"/>
      <c r="AN265" s="39"/>
      <c r="AS265" s="39"/>
    </row>
    <row r="266">
      <c r="E266" s="39"/>
      <c r="J266" s="39"/>
      <c r="O266" s="39"/>
      <c r="T266" s="39"/>
      <c r="Y266" s="39"/>
      <c r="AD266" s="39"/>
      <c r="AI266" s="39"/>
      <c r="AN266" s="39"/>
      <c r="AS266" s="39"/>
    </row>
    <row r="267">
      <c r="E267" s="39"/>
      <c r="J267" s="39"/>
      <c r="O267" s="39"/>
      <c r="T267" s="39"/>
      <c r="Y267" s="39"/>
      <c r="AD267" s="39"/>
      <c r="AI267" s="39"/>
      <c r="AN267" s="39"/>
      <c r="AS267" s="39"/>
    </row>
    <row r="268">
      <c r="E268" s="39"/>
      <c r="J268" s="39"/>
      <c r="O268" s="39"/>
      <c r="T268" s="39"/>
      <c r="Y268" s="39"/>
      <c r="AD268" s="39"/>
      <c r="AI268" s="39"/>
      <c r="AN268" s="39"/>
      <c r="AS268" s="39"/>
    </row>
    <row r="269">
      <c r="E269" s="39"/>
      <c r="J269" s="39"/>
      <c r="O269" s="39"/>
      <c r="T269" s="39"/>
      <c r="Y269" s="39"/>
      <c r="AD269" s="39"/>
      <c r="AI269" s="39"/>
      <c r="AN269" s="39"/>
      <c r="AS269" s="39"/>
    </row>
    <row r="270">
      <c r="E270" s="39"/>
      <c r="J270" s="39"/>
      <c r="O270" s="39"/>
      <c r="T270" s="39"/>
      <c r="Y270" s="39"/>
      <c r="AD270" s="39"/>
      <c r="AI270" s="39"/>
      <c r="AN270" s="39"/>
      <c r="AS270" s="39"/>
    </row>
    <row r="271">
      <c r="E271" s="39"/>
      <c r="J271" s="39"/>
      <c r="O271" s="39"/>
      <c r="T271" s="39"/>
      <c r="Y271" s="39"/>
      <c r="AD271" s="39"/>
      <c r="AI271" s="39"/>
      <c r="AN271" s="39"/>
      <c r="AS271" s="39"/>
    </row>
    <row r="272">
      <c r="E272" s="39"/>
      <c r="J272" s="39"/>
      <c r="O272" s="39"/>
      <c r="T272" s="39"/>
      <c r="Y272" s="39"/>
      <c r="AD272" s="39"/>
      <c r="AI272" s="39"/>
      <c r="AN272" s="39"/>
      <c r="AS272" s="39"/>
    </row>
    <row r="273">
      <c r="E273" s="39"/>
      <c r="J273" s="39"/>
      <c r="O273" s="39"/>
      <c r="T273" s="39"/>
      <c r="Y273" s="39"/>
      <c r="AD273" s="39"/>
      <c r="AI273" s="39"/>
      <c r="AN273" s="39"/>
      <c r="AS273" s="39"/>
    </row>
    <row r="274">
      <c r="E274" s="39"/>
      <c r="J274" s="39"/>
      <c r="O274" s="39"/>
      <c r="T274" s="39"/>
      <c r="Y274" s="39"/>
      <c r="AD274" s="39"/>
      <c r="AI274" s="39"/>
      <c r="AN274" s="39"/>
      <c r="AS274" s="39"/>
    </row>
    <row r="275">
      <c r="E275" s="39"/>
      <c r="J275" s="39"/>
      <c r="O275" s="39"/>
      <c r="T275" s="39"/>
      <c r="Y275" s="39"/>
      <c r="AD275" s="39"/>
      <c r="AI275" s="39"/>
      <c r="AN275" s="39"/>
      <c r="AS275" s="39"/>
    </row>
    <row r="276">
      <c r="E276" s="39"/>
      <c r="J276" s="39"/>
      <c r="O276" s="39"/>
      <c r="T276" s="39"/>
      <c r="Y276" s="39"/>
      <c r="AD276" s="39"/>
      <c r="AI276" s="39"/>
      <c r="AN276" s="39"/>
      <c r="AS276" s="39"/>
    </row>
    <row r="277">
      <c r="E277" s="39"/>
      <c r="J277" s="39"/>
      <c r="O277" s="39"/>
      <c r="T277" s="39"/>
      <c r="Y277" s="39"/>
      <c r="AD277" s="39"/>
      <c r="AI277" s="39"/>
      <c r="AN277" s="39"/>
      <c r="AS277" s="39"/>
    </row>
    <row r="278">
      <c r="E278" s="39"/>
      <c r="J278" s="39"/>
      <c r="O278" s="39"/>
      <c r="T278" s="39"/>
      <c r="Y278" s="39"/>
      <c r="AD278" s="39"/>
      <c r="AI278" s="39"/>
      <c r="AN278" s="39"/>
      <c r="AS278" s="39"/>
    </row>
    <row r="279">
      <c r="E279" s="39"/>
      <c r="J279" s="39"/>
      <c r="O279" s="39"/>
      <c r="T279" s="39"/>
      <c r="Y279" s="39"/>
      <c r="AD279" s="39"/>
      <c r="AI279" s="39"/>
      <c r="AN279" s="39"/>
      <c r="AS279" s="39"/>
    </row>
    <row r="280">
      <c r="E280" s="39"/>
      <c r="J280" s="39"/>
      <c r="O280" s="39"/>
      <c r="T280" s="39"/>
      <c r="Y280" s="39"/>
      <c r="AD280" s="39"/>
      <c r="AI280" s="39"/>
      <c r="AN280" s="39"/>
      <c r="AS280" s="39"/>
    </row>
    <row r="281">
      <c r="E281" s="39"/>
      <c r="J281" s="39"/>
      <c r="O281" s="39"/>
      <c r="T281" s="39"/>
      <c r="Y281" s="39"/>
      <c r="AD281" s="39"/>
      <c r="AI281" s="39"/>
      <c r="AN281" s="39"/>
      <c r="AS281" s="39"/>
    </row>
    <row r="282">
      <c r="E282" s="39"/>
      <c r="J282" s="39"/>
      <c r="O282" s="39"/>
      <c r="T282" s="39"/>
      <c r="Y282" s="39"/>
      <c r="AD282" s="39"/>
      <c r="AI282" s="39"/>
      <c r="AN282" s="39"/>
      <c r="AS282" s="39"/>
    </row>
    <row r="283">
      <c r="E283" s="39"/>
      <c r="J283" s="39"/>
      <c r="O283" s="39"/>
      <c r="T283" s="39"/>
      <c r="Y283" s="39"/>
      <c r="AD283" s="39"/>
      <c r="AI283" s="39"/>
      <c r="AN283" s="39"/>
      <c r="AS283" s="39"/>
    </row>
    <row r="284">
      <c r="E284" s="39"/>
      <c r="J284" s="39"/>
      <c r="O284" s="39"/>
      <c r="T284" s="39"/>
      <c r="Y284" s="39"/>
      <c r="AD284" s="39"/>
      <c r="AI284" s="39"/>
      <c r="AN284" s="39"/>
      <c r="AS284" s="39"/>
    </row>
    <row r="285">
      <c r="E285" s="39"/>
      <c r="J285" s="39"/>
      <c r="O285" s="39"/>
      <c r="T285" s="39"/>
      <c r="Y285" s="39"/>
      <c r="AD285" s="39"/>
      <c r="AI285" s="39"/>
      <c r="AN285" s="39"/>
      <c r="AS285" s="39"/>
    </row>
    <row r="286">
      <c r="E286" s="39"/>
      <c r="J286" s="39"/>
      <c r="O286" s="39"/>
      <c r="T286" s="39"/>
      <c r="Y286" s="39"/>
      <c r="AD286" s="39"/>
      <c r="AI286" s="39"/>
      <c r="AN286" s="39"/>
      <c r="AS286" s="39"/>
    </row>
    <row r="287">
      <c r="E287" s="39"/>
      <c r="J287" s="39"/>
      <c r="O287" s="39"/>
      <c r="T287" s="39"/>
      <c r="Y287" s="39"/>
      <c r="AD287" s="39"/>
      <c r="AI287" s="39"/>
      <c r="AN287" s="39"/>
      <c r="AS287" s="39"/>
    </row>
    <row r="288">
      <c r="E288" s="39"/>
      <c r="J288" s="39"/>
      <c r="O288" s="39"/>
      <c r="T288" s="39"/>
      <c r="Y288" s="39"/>
      <c r="AD288" s="39"/>
      <c r="AI288" s="39"/>
      <c r="AN288" s="39"/>
      <c r="AS288" s="39"/>
    </row>
    <row r="289">
      <c r="E289" s="39"/>
      <c r="J289" s="39"/>
      <c r="O289" s="39"/>
      <c r="T289" s="39"/>
      <c r="Y289" s="39"/>
      <c r="AD289" s="39"/>
      <c r="AI289" s="39"/>
      <c r="AN289" s="39"/>
      <c r="AS289" s="39"/>
    </row>
    <row r="290">
      <c r="E290" s="39"/>
      <c r="J290" s="39"/>
      <c r="O290" s="39"/>
      <c r="T290" s="39"/>
      <c r="Y290" s="39"/>
      <c r="AD290" s="39"/>
      <c r="AI290" s="39"/>
      <c r="AN290" s="39"/>
      <c r="AS290" s="39"/>
    </row>
    <row r="291">
      <c r="E291" s="39"/>
      <c r="J291" s="39"/>
      <c r="O291" s="39"/>
      <c r="T291" s="39"/>
      <c r="Y291" s="39"/>
      <c r="AD291" s="39"/>
      <c r="AI291" s="39"/>
      <c r="AN291" s="39"/>
      <c r="AS291" s="39"/>
    </row>
    <row r="292">
      <c r="E292" s="39"/>
      <c r="J292" s="39"/>
      <c r="O292" s="39"/>
      <c r="T292" s="39"/>
      <c r="Y292" s="39"/>
      <c r="AD292" s="39"/>
      <c r="AI292" s="39"/>
      <c r="AN292" s="39"/>
      <c r="AS292" s="39"/>
    </row>
    <row r="293">
      <c r="E293" s="39"/>
      <c r="J293" s="39"/>
      <c r="O293" s="39"/>
      <c r="T293" s="39"/>
      <c r="Y293" s="39"/>
      <c r="AD293" s="39"/>
      <c r="AI293" s="39"/>
      <c r="AN293" s="39"/>
      <c r="AS293" s="39"/>
    </row>
    <row r="294">
      <c r="E294" s="39"/>
      <c r="J294" s="39"/>
      <c r="O294" s="39"/>
      <c r="T294" s="39"/>
      <c r="Y294" s="39"/>
      <c r="AD294" s="39"/>
      <c r="AI294" s="39"/>
      <c r="AN294" s="39"/>
      <c r="AS294" s="39"/>
    </row>
    <row r="295">
      <c r="E295" s="39"/>
      <c r="J295" s="39"/>
      <c r="O295" s="39"/>
      <c r="T295" s="39"/>
      <c r="Y295" s="39"/>
      <c r="AD295" s="39"/>
      <c r="AI295" s="39"/>
      <c r="AN295" s="39"/>
      <c r="AS295" s="39"/>
    </row>
    <row r="296">
      <c r="E296" s="39"/>
      <c r="J296" s="39"/>
      <c r="O296" s="39"/>
      <c r="T296" s="39"/>
      <c r="Y296" s="39"/>
      <c r="AD296" s="39"/>
      <c r="AI296" s="39"/>
      <c r="AN296" s="39"/>
      <c r="AS296" s="39"/>
    </row>
    <row r="297">
      <c r="E297" s="39"/>
      <c r="J297" s="39"/>
      <c r="O297" s="39"/>
      <c r="T297" s="39"/>
      <c r="Y297" s="39"/>
      <c r="AD297" s="39"/>
      <c r="AI297" s="39"/>
      <c r="AN297" s="39"/>
      <c r="AS297" s="39"/>
    </row>
    <row r="298">
      <c r="E298" s="39"/>
      <c r="J298" s="39"/>
      <c r="O298" s="39"/>
      <c r="T298" s="39"/>
      <c r="Y298" s="39"/>
      <c r="AD298" s="39"/>
      <c r="AI298" s="39"/>
      <c r="AN298" s="39"/>
      <c r="AS298" s="39"/>
    </row>
    <row r="299">
      <c r="E299" s="39"/>
      <c r="J299" s="39"/>
      <c r="O299" s="39"/>
      <c r="T299" s="39"/>
      <c r="Y299" s="39"/>
      <c r="AD299" s="39"/>
      <c r="AI299" s="39"/>
      <c r="AN299" s="39"/>
      <c r="AS299" s="39"/>
    </row>
    <row r="300">
      <c r="E300" s="39"/>
      <c r="J300" s="39"/>
      <c r="O300" s="39"/>
      <c r="T300" s="39"/>
      <c r="Y300" s="39"/>
      <c r="AD300" s="39"/>
      <c r="AI300" s="39"/>
      <c r="AN300" s="39"/>
      <c r="AS300" s="39"/>
    </row>
    <row r="301">
      <c r="E301" s="39"/>
      <c r="J301" s="39"/>
      <c r="O301" s="39"/>
      <c r="T301" s="39"/>
      <c r="Y301" s="39"/>
      <c r="AD301" s="39"/>
      <c r="AI301" s="39"/>
      <c r="AN301" s="39"/>
      <c r="AS301" s="39"/>
    </row>
    <row r="302">
      <c r="E302" s="39"/>
      <c r="J302" s="39"/>
      <c r="O302" s="39"/>
      <c r="T302" s="39"/>
      <c r="Y302" s="39"/>
      <c r="AD302" s="39"/>
      <c r="AI302" s="39"/>
      <c r="AN302" s="39"/>
      <c r="AS302" s="39"/>
    </row>
    <row r="303">
      <c r="E303" s="39"/>
      <c r="J303" s="39"/>
      <c r="O303" s="39"/>
      <c r="T303" s="39"/>
      <c r="Y303" s="39"/>
      <c r="AD303" s="39"/>
      <c r="AI303" s="39"/>
      <c r="AN303" s="39"/>
      <c r="AS303" s="39"/>
    </row>
    <row r="304">
      <c r="E304" s="39"/>
      <c r="J304" s="39"/>
      <c r="O304" s="39"/>
      <c r="T304" s="39"/>
      <c r="Y304" s="39"/>
      <c r="AD304" s="39"/>
      <c r="AI304" s="39"/>
      <c r="AN304" s="39"/>
      <c r="AS304" s="39"/>
    </row>
    <row r="305">
      <c r="E305" s="39"/>
      <c r="J305" s="39"/>
      <c r="O305" s="39"/>
      <c r="T305" s="39"/>
      <c r="Y305" s="39"/>
      <c r="AD305" s="39"/>
      <c r="AI305" s="39"/>
      <c r="AN305" s="39"/>
      <c r="AS305" s="39"/>
    </row>
    <row r="306">
      <c r="E306" s="39"/>
      <c r="J306" s="39"/>
      <c r="O306" s="39"/>
      <c r="T306" s="39"/>
      <c r="Y306" s="39"/>
      <c r="AD306" s="39"/>
      <c r="AI306" s="39"/>
      <c r="AN306" s="39"/>
      <c r="AS306" s="39"/>
    </row>
    <row r="307">
      <c r="E307" s="39"/>
      <c r="J307" s="39"/>
      <c r="O307" s="39"/>
      <c r="T307" s="39"/>
      <c r="Y307" s="39"/>
      <c r="AD307" s="39"/>
      <c r="AI307" s="39"/>
      <c r="AN307" s="39"/>
      <c r="AS307" s="39"/>
    </row>
    <row r="308">
      <c r="E308" s="39"/>
      <c r="J308" s="39"/>
      <c r="O308" s="39"/>
      <c r="T308" s="39"/>
      <c r="Y308" s="39"/>
      <c r="AD308" s="39"/>
      <c r="AI308" s="39"/>
      <c r="AN308" s="39"/>
      <c r="AS308" s="39"/>
    </row>
    <row r="309">
      <c r="E309" s="39"/>
      <c r="J309" s="39"/>
      <c r="O309" s="39"/>
      <c r="T309" s="39"/>
      <c r="Y309" s="39"/>
      <c r="AD309" s="39"/>
      <c r="AI309" s="39"/>
      <c r="AN309" s="39"/>
      <c r="AS309" s="39"/>
    </row>
    <row r="310">
      <c r="E310" s="39"/>
      <c r="J310" s="39"/>
      <c r="O310" s="39"/>
      <c r="T310" s="39"/>
      <c r="Y310" s="39"/>
      <c r="AD310" s="39"/>
      <c r="AI310" s="39"/>
      <c r="AN310" s="39"/>
      <c r="AS310" s="39"/>
    </row>
    <row r="311">
      <c r="E311" s="39"/>
      <c r="J311" s="39"/>
      <c r="O311" s="39"/>
      <c r="T311" s="39"/>
      <c r="Y311" s="39"/>
      <c r="AD311" s="39"/>
      <c r="AI311" s="39"/>
      <c r="AN311" s="39"/>
      <c r="AS311" s="39"/>
    </row>
    <row r="312">
      <c r="E312" s="39"/>
      <c r="J312" s="39"/>
      <c r="O312" s="39"/>
      <c r="T312" s="39"/>
      <c r="Y312" s="39"/>
      <c r="AD312" s="39"/>
      <c r="AI312" s="39"/>
      <c r="AN312" s="39"/>
      <c r="AS312" s="39"/>
    </row>
    <row r="313">
      <c r="E313" s="39"/>
      <c r="J313" s="39"/>
      <c r="O313" s="39"/>
      <c r="T313" s="39"/>
      <c r="Y313" s="39"/>
      <c r="AD313" s="39"/>
      <c r="AI313" s="39"/>
      <c r="AN313" s="39"/>
      <c r="AS313" s="39"/>
    </row>
    <row r="314">
      <c r="E314" s="39"/>
      <c r="J314" s="39"/>
      <c r="O314" s="39"/>
      <c r="T314" s="39"/>
      <c r="Y314" s="39"/>
      <c r="AD314" s="39"/>
      <c r="AI314" s="39"/>
      <c r="AN314" s="39"/>
      <c r="AS314" s="39"/>
    </row>
    <row r="315">
      <c r="E315" s="39"/>
      <c r="J315" s="39"/>
      <c r="O315" s="39"/>
      <c r="T315" s="39"/>
      <c r="Y315" s="39"/>
      <c r="AD315" s="39"/>
      <c r="AI315" s="39"/>
      <c r="AN315" s="39"/>
      <c r="AS315" s="39"/>
    </row>
    <row r="316">
      <c r="E316" s="39"/>
      <c r="J316" s="39"/>
      <c r="O316" s="39"/>
      <c r="T316" s="39"/>
      <c r="Y316" s="39"/>
      <c r="AD316" s="39"/>
      <c r="AI316" s="39"/>
      <c r="AN316" s="39"/>
      <c r="AS316" s="39"/>
    </row>
    <row r="317">
      <c r="E317" s="39"/>
      <c r="J317" s="39"/>
      <c r="O317" s="39"/>
      <c r="T317" s="39"/>
      <c r="Y317" s="39"/>
      <c r="AD317" s="39"/>
      <c r="AI317" s="39"/>
      <c r="AN317" s="39"/>
      <c r="AS317" s="39"/>
    </row>
    <row r="318">
      <c r="E318" s="39"/>
      <c r="J318" s="39"/>
      <c r="O318" s="39"/>
      <c r="T318" s="39"/>
      <c r="Y318" s="39"/>
      <c r="AD318" s="39"/>
      <c r="AI318" s="39"/>
      <c r="AN318" s="39"/>
      <c r="AS318" s="39"/>
    </row>
    <row r="319">
      <c r="E319" s="39"/>
      <c r="J319" s="39"/>
      <c r="O319" s="39"/>
      <c r="T319" s="39"/>
      <c r="Y319" s="39"/>
      <c r="AD319" s="39"/>
      <c r="AI319" s="39"/>
      <c r="AN319" s="39"/>
      <c r="AS319" s="39"/>
    </row>
    <row r="320">
      <c r="E320" s="39"/>
      <c r="J320" s="39"/>
      <c r="O320" s="39"/>
      <c r="T320" s="39"/>
      <c r="Y320" s="39"/>
      <c r="AD320" s="39"/>
      <c r="AI320" s="39"/>
      <c r="AN320" s="39"/>
      <c r="AS320" s="39"/>
    </row>
    <row r="321">
      <c r="E321" s="39"/>
      <c r="J321" s="39"/>
      <c r="O321" s="39"/>
      <c r="T321" s="39"/>
      <c r="Y321" s="39"/>
      <c r="AD321" s="39"/>
      <c r="AI321" s="39"/>
      <c r="AN321" s="39"/>
      <c r="AS321" s="39"/>
    </row>
    <row r="322">
      <c r="E322" s="39"/>
      <c r="J322" s="39"/>
      <c r="O322" s="39"/>
      <c r="T322" s="39"/>
      <c r="Y322" s="39"/>
      <c r="AD322" s="39"/>
      <c r="AI322" s="39"/>
      <c r="AN322" s="39"/>
      <c r="AS322" s="39"/>
    </row>
    <row r="323">
      <c r="E323" s="39"/>
      <c r="J323" s="39"/>
      <c r="O323" s="39"/>
      <c r="T323" s="39"/>
      <c r="Y323" s="39"/>
      <c r="AD323" s="39"/>
      <c r="AI323" s="39"/>
      <c r="AN323" s="39"/>
      <c r="AS323" s="39"/>
    </row>
    <row r="324">
      <c r="E324" s="39"/>
      <c r="J324" s="39"/>
      <c r="O324" s="39"/>
      <c r="T324" s="39"/>
      <c r="Y324" s="39"/>
      <c r="AD324" s="39"/>
      <c r="AI324" s="39"/>
      <c r="AN324" s="39"/>
      <c r="AS324" s="39"/>
    </row>
    <row r="325">
      <c r="E325" s="39"/>
      <c r="J325" s="39"/>
      <c r="O325" s="39"/>
      <c r="T325" s="39"/>
      <c r="Y325" s="39"/>
      <c r="AD325" s="39"/>
      <c r="AI325" s="39"/>
      <c r="AN325" s="39"/>
      <c r="AS325" s="39"/>
    </row>
    <row r="326">
      <c r="E326" s="39"/>
      <c r="J326" s="39"/>
      <c r="O326" s="39"/>
      <c r="T326" s="39"/>
      <c r="Y326" s="39"/>
      <c r="AD326" s="39"/>
      <c r="AI326" s="39"/>
      <c r="AN326" s="39"/>
      <c r="AS326" s="39"/>
    </row>
    <row r="327">
      <c r="E327" s="39"/>
      <c r="J327" s="39"/>
      <c r="O327" s="39"/>
      <c r="T327" s="39"/>
      <c r="Y327" s="39"/>
      <c r="AD327" s="39"/>
      <c r="AI327" s="39"/>
      <c r="AN327" s="39"/>
      <c r="AS327" s="39"/>
    </row>
    <row r="328">
      <c r="E328" s="39"/>
      <c r="J328" s="39"/>
      <c r="O328" s="39"/>
      <c r="T328" s="39"/>
      <c r="Y328" s="39"/>
      <c r="AD328" s="39"/>
      <c r="AI328" s="39"/>
      <c r="AN328" s="39"/>
      <c r="AS328" s="39"/>
    </row>
    <row r="329">
      <c r="E329" s="39"/>
      <c r="J329" s="39"/>
      <c r="O329" s="39"/>
      <c r="T329" s="39"/>
      <c r="Y329" s="39"/>
      <c r="AD329" s="39"/>
      <c r="AI329" s="39"/>
      <c r="AN329" s="39"/>
      <c r="AS329" s="39"/>
    </row>
    <row r="330">
      <c r="E330" s="39"/>
      <c r="J330" s="39"/>
      <c r="O330" s="39"/>
      <c r="T330" s="39"/>
      <c r="Y330" s="39"/>
      <c r="AD330" s="39"/>
      <c r="AI330" s="39"/>
      <c r="AN330" s="39"/>
      <c r="AS330" s="39"/>
    </row>
    <row r="331">
      <c r="E331" s="39"/>
      <c r="J331" s="39"/>
      <c r="O331" s="39"/>
      <c r="T331" s="39"/>
      <c r="Y331" s="39"/>
      <c r="AD331" s="39"/>
      <c r="AI331" s="39"/>
      <c r="AN331" s="39"/>
      <c r="AS331" s="39"/>
    </row>
    <row r="332">
      <c r="E332" s="39"/>
      <c r="J332" s="39"/>
      <c r="O332" s="39"/>
      <c r="T332" s="39"/>
      <c r="Y332" s="39"/>
      <c r="AD332" s="39"/>
      <c r="AI332" s="39"/>
      <c r="AN332" s="39"/>
      <c r="AS332" s="39"/>
    </row>
    <row r="333">
      <c r="E333" s="39"/>
      <c r="J333" s="39"/>
      <c r="O333" s="39"/>
      <c r="T333" s="39"/>
      <c r="Y333" s="39"/>
      <c r="AD333" s="39"/>
      <c r="AI333" s="39"/>
      <c r="AN333" s="39"/>
      <c r="AS333" s="39"/>
    </row>
    <row r="334">
      <c r="E334" s="39"/>
      <c r="J334" s="39"/>
      <c r="O334" s="39"/>
      <c r="T334" s="39"/>
      <c r="Y334" s="39"/>
      <c r="AD334" s="39"/>
      <c r="AI334" s="39"/>
      <c r="AN334" s="39"/>
      <c r="AS334" s="39"/>
    </row>
    <row r="335">
      <c r="E335" s="39"/>
      <c r="J335" s="39"/>
      <c r="O335" s="39"/>
      <c r="T335" s="39"/>
      <c r="Y335" s="39"/>
      <c r="AD335" s="39"/>
      <c r="AI335" s="39"/>
      <c r="AN335" s="39"/>
      <c r="AS335" s="39"/>
    </row>
    <row r="336">
      <c r="E336" s="39"/>
      <c r="J336" s="39"/>
      <c r="O336" s="39"/>
      <c r="T336" s="39"/>
      <c r="Y336" s="39"/>
      <c r="AD336" s="39"/>
      <c r="AI336" s="39"/>
      <c r="AN336" s="39"/>
      <c r="AS336" s="39"/>
    </row>
    <row r="337">
      <c r="E337" s="39"/>
      <c r="J337" s="39"/>
      <c r="O337" s="39"/>
      <c r="T337" s="39"/>
      <c r="Y337" s="39"/>
      <c r="AD337" s="39"/>
      <c r="AI337" s="39"/>
      <c r="AN337" s="39"/>
      <c r="AS337" s="39"/>
    </row>
    <row r="338">
      <c r="E338" s="39"/>
      <c r="J338" s="39"/>
      <c r="O338" s="39"/>
      <c r="T338" s="39"/>
      <c r="Y338" s="39"/>
      <c r="AD338" s="39"/>
      <c r="AI338" s="39"/>
      <c r="AN338" s="39"/>
      <c r="AS338" s="39"/>
    </row>
    <row r="339">
      <c r="E339" s="39"/>
      <c r="J339" s="39"/>
      <c r="O339" s="39"/>
      <c r="T339" s="39"/>
      <c r="Y339" s="39"/>
      <c r="AD339" s="39"/>
      <c r="AI339" s="39"/>
      <c r="AN339" s="39"/>
      <c r="AS339" s="39"/>
    </row>
    <row r="340">
      <c r="E340" s="39"/>
      <c r="J340" s="39"/>
      <c r="O340" s="39"/>
      <c r="T340" s="39"/>
      <c r="Y340" s="39"/>
      <c r="AD340" s="39"/>
      <c r="AI340" s="39"/>
      <c r="AN340" s="39"/>
      <c r="AS340" s="39"/>
    </row>
    <row r="341">
      <c r="E341" s="39"/>
      <c r="J341" s="39"/>
      <c r="O341" s="39"/>
      <c r="T341" s="39"/>
      <c r="Y341" s="39"/>
      <c r="AD341" s="39"/>
      <c r="AI341" s="39"/>
      <c r="AN341" s="39"/>
      <c r="AS341" s="39"/>
    </row>
    <row r="342">
      <c r="E342" s="39"/>
      <c r="J342" s="39"/>
      <c r="O342" s="39"/>
      <c r="T342" s="39"/>
      <c r="Y342" s="39"/>
      <c r="AD342" s="39"/>
      <c r="AI342" s="39"/>
      <c r="AN342" s="39"/>
      <c r="AS342" s="39"/>
    </row>
    <row r="343">
      <c r="E343" s="39"/>
      <c r="J343" s="39"/>
      <c r="O343" s="39"/>
      <c r="T343" s="39"/>
      <c r="Y343" s="39"/>
      <c r="AD343" s="39"/>
      <c r="AI343" s="39"/>
      <c r="AN343" s="39"/>
      <c r="AS343" s="39"/>
    </row>
    <row r="344">
      <c r="E344" s="39"/>
      <c r="J344" s="39"/>
      <c r="O344" s="39"/>
      <c r="T344" s="39"/>
      <c r="Y344" s="39"/>
      <c r="AD344" s="39"/>
      <c r="AI344" s="39"/>
      <c r="AN344" s="39"/>
      <c r="AS344" s="39"/>
    </row>
    <row r="345">
      <c r="E345" s="39"/>
      <c r="J345" s="39"/>
      <c r="O345" s="39"/>
      <c r="T345" s="39"/>
      <c r="Y345" s="39"/>
      <c r="AD345" s="39"/>
      <c r="AI345" s="39"/>
      <c r="AN345" s="39"/>
      <c r="AS345" s="39"/>
    </row>
    <row r="346">
      <c r="E346" s="39"/>
      <c r="J346" s="39"/>
      <c r="O346" s="39"/>
      <c r="T346" s="39"/>
      <c r="Y346" s="39"/>
      <c r="AD346" s="39"/>
      <c r="AI346" s="39"/>
      <c r="AN346" s="39"/>
      <c r="AS346" s="39"/>
    </row>
    <row r="347">
      <c r="E347" s="39"/>
      <c r="J347" s="39"/>
      <c r="O347" s="39"/>
      <c r="T347" s="39"/>
      <c r="Y347" s="39"/>
      <c r="AD347" s="39"/>
      <c r="AI347" s="39"/>
      <c r="AN347" s="39"/>
      <c r="AS347" s="39"/>
    </row>
    <row r="348">
      <c r="E348" s="39"/>
      <c r="J348" s="39"/>
      <c r="O348" s="39"/>
      <c r="T348" s="39"/>
      <c r="Y348" s="39"/>
      <c r="AD348" s="39"/>
      <c r="AI348" s="39"/>
      <c r="AN348" s="39"/>
      <c r="AS348" s="39"/>
    </row>
    <row r="349">
      <c r="E349" s="39"/>
      <c r="J349" s="39"/>
      <c r="O349" s="39"/>
      <c r="T349" s="39"/>
      <c r="Y349" s="39"/>
      <c r="AD349" s="39"/>
      <c r="AI349" s="39"/>
      <c r="AN349" s="39"/>
      <c r="AS349" s="39"/>
    </row>
    <row r="350">
      <c r="E350" s="39"/>
      <c r="J350" s="39"/>
      <c r="O350" s="39"/>
      <c r="T350" s="39"/>
      <c r="Y350" s="39"/>
      <c r="AD350" s="39"/>
      <c r="AI350" s="39"/>
      <c r="AN350" s="39"/>
      <c r="AS350" s="39"/>
    </row>
    <row r="351">
      <c r="E351" s="39"/>
      <c r="J351" s="39"/>
      <c r="O351" s="39"/>
      <c r="T351" s="39"/>
      <c r="Y351" s="39"/>
      <c r="AD351" s="39"/>
      <c r="AI351" s="39"/>
      <c r="AN351" s="39"/>
      <c r="AS351" s="39"/>
    </row>
    <row r="352">
      <c r="E352" s="39"/>
      <c r="J352" s="39"/>
      <c r="O352" s="39"/>
      <c r="T352" s="39"/>
      <c r="Y352" s="39"/>
      <c r="AD352" s="39"/>
      <c r="AI352" s="39"/>
      <c r="AN352" s="39"/>
      <c r="AS352" s="39"/>
    </row>
    <row r="353">
      <c r="E353" s="39"/>
      <c r="J353" s="39"/>
      <c r="O353" s="39"/>
      <c r="T353" s="39"/>
      <c r="Y353" s="39"/>
      <c r="AD353" s="39"/>
      <c r="AI353" s="39"/>
      <c r="AN353" s="39"/>
      <c r="AS353" s="39"/>
    </row>
    <row r="354">
      <c r="E354" s="39"/>
      <c r="J354" s="39"/>
      <c r="O354" s="39"/>
      <c r="T354" s="39"/>
      <c r="Y354" s="39"/>
      <c r="AD354" s="39"/>
      <c r="AI354" s="39"/>
      <c r="AN354" s="39"/>
      <c r="AS354" s="39"/>
    </row>
    <row r="355">
      <c r="E355" s="39"/>
      <c r="J355" s="39"/>
      <c r="O355" s="39"/>
      <c r="T355" s="39"/>
      <c r="Y355" s="39"/>
      <c r="AD355" s="39"/>
      <c r="AI355" s="39"/>
      <c r="AN355" s="39"/>
      <c r="AS355" s="39"/>
    </row>
    <row r="356">
      <c r="E356" s="39"/>
      <c r="J356" s="39"/>
      <c r="O356" s="39"/>
      <c r="T356" s="39"/>
      <c r="Y356" s="39"/>
      <c r="AD356" s="39"/>
      <c r="AI356" s="39"/>
      <c r="AN356" s="39"/>
      <c r="AS356" s="39"/>
    </row>
    <row r="357">
      <c r="E357" s="39"/>
      <c r="J357" s="39"/>
      <c r="O357" s="39"/>
      <c r="T357" s="39"/>
      <c r="Y357" s="39"/>
      <c r="AD357" s="39"/>
      <c r="AI357" s="39"/>
      <c r="AN357" s="39"/>
      <c r="AS357" s="39"/>
    </row>
    <row r="358">
      <c r="E358" s="39"/>
      <c r="J358" s="39"/>
      <c r="O358" s="39"/>
      <c r="T358" s="39"/>
      <c r="Y358" s="39"/>
      <c r="AD358" s="39"/>
      <c r="AI358" s="39"/>
      <c r="AN358" s="39"/>
      <c r="AS358" s="39"/>
    </row>
    <row r="359">
      <c r="E359" s="39"/>
      <c r="J359" s="39"/>
      <c r="O359" s="39"/>
      <c r="T359" s="39"/>
      <c r="Y359" s="39"/>
      <c r="AD359" s="39"/>
      <c r="AI359" s="39"/>
      <c r="AN359" s="39"/>
      <c r="AS359" s="39"/>
    </row>
    <row r="360">
      <c r="E360" s="39"/>
      <c r="J360" s="39"/>
      <c r="O360" s="39"/>
      <c r="T360" s="39"/>
      <c r="Y360" s="39"/>
      <c r="AD360" s="39"/>
      <c r="AI360" s="39"/>
      <c r="AN360" s="39"/>
      <c r="AS360" s="39"/>
    </row>
    <row r="361">
      <c r="E361" s="39"/>
      <c r="J361" s="39"/>
      <c r="O361" s="39"/>
      <c r="T361" s="39"/>
      <c r="Y361" s="39"/>
      <c r="AD361" s="39"/>
      <c r="AI361" s="39"/>
      <c r="AN361" s="39"/>
      <c r="AS361" s="39"/>
    </row>
    <row r="362">
      <c r="E362" s="39"/>
      <c r="J362" s="39"/>
      <c r="O362" s="39"/>
      <c r="T362" s="39"/>
      <c r="Y362" s="39"/>
      <c r="AD362" s="39"/>
      <c r="AI362" s="39"/>
      <c r="AN362" s="39"/>
      <c r="AS362" s="39"/>
    </row>
    <row r="363">
      <c r="E363" s="39"/>
      <c r="J363" s="39"/>
      <c r="O363" s="39"/>
      <c r="T363" s="39"/>
      <c r="Y363" s="39"/>
      <c r="AD363" s="39"/>
      <c r="AI363" s="39"/>
      <c r="AN363" s="39"/>
      <c r="AS363" s="39"/>
    </row>
    <row r="364">
      <c r="E364" s="39"/>
      <c r="J364" s="39"/>
      <c r="O364" s="39"/>
      <c r="T364" s="39"/>
      <c r="Y364" s="39"/>
      <c r="AD364" s="39"/>
      <c r="AI364" s="39"/>
      <c r="AN364" s="39"/>
      <c r="AS364" s="39"/>
    </row>
    <row r="365">
      <c r="E365" s="39"/>
      <c r="J365" s="39"/>
      <c r="O365" s="39"/>
      <c r="T365" s="39"/>
      <c r="Y365" s="39"/>
      <c r="AD365" s="39"/>
      <c r="AI365" s="39"/>
      <c r="AN365" s="39"/>
      <c r="AS365" s="39"/>
    </row>
    <row r="366">
      <c r="E366" s="39"/>
      <c r="J366" s="39"/>
      <c r="O366" s="39"/>
      <c r="T366" s="39"/>
      <c r="Y366" s="39"/>
      <c r="AD366" s="39"/>
      <c r="AI366" s="39"/>
      <c r="AN366" s="39"/>
      <c r="AS366" s="39"/>
    </row>
    <row r="367">
      <c r="E367" s="39"/>
      <c r="J367" s="39"/>
      <c r="O367" s="39"/>
      <c r="T367" s="39"/>
      <c r="Y367" s="39"/>
      <c r="AD367" s="39"/>
      <c r="AI367" s="39"/>
      <c r="AN367" s="39"/>
      <c r="AS367" s="39"/>
    </row>
    <row r="368">
      <c r="E368" s="39"/>
      <c r="J368" s="39"/>
      <c r="O368" s="39"/>
      <c r="T368" s="39"/>
      <c r="Y368" s="39"/>
      <c r="AD368" s="39"/>
      <c r="AI368" s="39"/>
      <c r="AN368" s="39"/>
      <c r="AS368" s="39"/>
    </row>
    <row r="369">
      <c r="E369" s="39"/>
      <c r="J369" s="39"/>
      <c r="O369" s="39"/>
      <c r="T369" s="39"/>
      <c r="Y369" s="39"/>
      <c r="AD369" s="39"/>
      <c r="AI369" s="39"/>
      <c r="AN369" s="39"/>
      <c r="AS369" s="39"/>
    </row>
    <row r="370">
      <c r="E370" s="39"/>
      <c r="J370" s="39"/>
      <c r="O370" s="39"/>
      <c r="T370" s="39"/>
      <c r="Y370" s="39"/>
      <c r="AD370" s="39"/>
      <c r="AI370" s="39"/>
      <c r="AN370" s="39"/>
      <c r="AS370" s="39"/>
    </row>
    <row r="371">
      <c r="E371" s="39"/>
      <c r="J371" s="39"/>
      <c r="O371" s="39"/>
      <c r="T371" s="39"/>
      <c r="Y371" s="39"/>
      <c r="AD371" s="39"/>
      <c r="AI371" s="39"/>
      <c r="AN371" s="39"/>
      <c r="AS371" s="39"/>
    </row>
    <row r="372">
      <c r="E372" s="39"/>
      <c r="J372" s="39"/>
      <c r="O372" s="39"/>
      <c r="T372" s="39"/>
      <c r="Y372" s="39"/>
      <c r="AD372" s="39"/>
      <c r="AI372" s="39"/>
      <c r="AN372" s="39"/>
      <c r="AS372" s="39"/>
    </row>
    <row r="373">
      <c r="E373" s="39"/>
      <c r="J373" s="39"/>
      <c r="O373" s="39"/>
      <c r="T373" s="39"/>
      <c r="Y373" s="39"/>
      <c r="AD373" s="39"/>
      <c r="AI373" s="39"/>
      <c r="AN373" s="39"/>
      <c r="AS373" s="39"/>
    </row>
    <row r="374">
      <c r="E374" s="39"/>
      <c r="J374" s="39"/>
      <c r="O374" s="39"/>
      <c r="T374" s="39"/>
      <c r="Y374" s="39"/>
      <c r="AD374" s="39"/>
      <c r="AI374" s="39"/>
      <c r="AN374" s="39"/>
      <c r="AS374" s="39"/>
    </row>
    <row r="375">
      <c r="E375" s="39"/>
      <c r="J375" s="39"/>
      <c r="O375" s="39"/>
      <c r="T375" s="39"/>
      <c r="Y375" s="39"/>
      <c r="AD375" s="39"/>
      <c r="AI375" s="39"/>
      <c r="AN375" s="39"/>
      <c r="AS375" s="39"/>
    </row>
    <row r="376">
      <c r="E376" s="39"/>
      <c r="J376" s="39"/>
      <c r="O376" s="39"/>
      <c r="T376" s="39"/>
      <c r="Y376" s="39"/>
      <c r="AD376" s="39"/>
      <c r="AI376" s="39"/>
      <c r="AN376" s="39"/>
      <c r="AS376" s="39"/>
    </row>
    <row r="377">
      <c r="E377" s="39"/>
      <c r="J377" s="39"/>
      <c r="O377" s="39"/>
      <c r="T377" s="39"/>
      <c r="Y377" s="39"/>
      <c r="AD377" s="39"/>
      <c r="AI377" s="39"/>
      <c r="AN377" s="39"/>
      <c r="AS377" s="39"/>
    </row>
    <row r="378">
      <c r="E378" s="39"/>
      <c r="J378" s="39"/>
      <c r="O378" s="39"/>
      <c r="T378" s="39"/>
      <c r="Y378" s="39"/>
      <c r="AD378" s="39"/>
      <c r="AI378" s="39"/>
      <c r="AN378" s="39"/>
      <c r="AS378" s="39"/>
    </row>
    <row r="379">
      <c r="E379" s="39"/>
      <c r="J379" s="39"/>
      <c r="O379" s="39"/>
      <c r="T379" s="39"/>
      <c r="Y379" s="39"/>
      <c r="AD379" s="39"/>
      <c r="AI379" s="39"/>
      <c r="AN379" s="39"/>
      <c r="AS379" s="39"/>
    </row>
    <row r="380">
      <c r="E380" s="39"/>
      <c r="J380" s="39"/>
      <c r="O380" s="39"/>
      <c r="T380" s="39"/>
      <c r="Y380" s="39"/>
      <c r="AD380" s="39"/>
      <c r="AI380" s="39"/>
      <c r="AN380" s="39"/>
      <c r="AS380" s="39"/>
    </row>
    <row r="381">
      <c r="E381" s="39"/>
      <c r="J381" s="39"/>
      <c r="O381" s="39"/>
      <c r="T381" s="39"/>
      <c r="Y381" s="39"/>
      <c r="AD381" s="39"/>
      <c r="AI381" s="39"/>
      <c r="AN381" s="39"/>
      <c r="AS381" s="39"/>
    </row>
    <row r="382">
      <c r="E382" s="39"/>
      <c r="J382" s="39"/>
      <c r="O382" s="39"/>
      <c r="T382" s="39"/>
      <c r="Y382" s="39"/>
      <c r="AD382" s="39"/>
      <c r="AI382" s="39"/>
      <c r="AN382" s="39"/>
      <c r="AS382" s="39"/>
    </row>
    <row r="383">
      <c r="E383" s="39"/>
      <c r="J383" s="39"/>
      <c r="O383" s="39"/>
      <c r="T383" s="39"/>
      <c r="Y383" s="39"/>
      <c r="AD383" s="39"/>
      <c r="AI383" s="39"/>
      <c r="AN383" s="39"/>
      <c r="AS383" s="39"/>
    </row>
    <row r="384">
      <c r="E384" s="39"/>
      <c r="J384" s="39"/>
      <c r="O384" s="39"/>
      <c r="T384" s="39"/>
      <c r="Y384" s="39"/>
      <c r="AD384" s="39"/>
      <c r="AI384" s="39"/>
      <c r="AN384" s="39"/>
      <c r="AS384" s="39"/>
    </row>
    <row r="385">
      <c r="E385" s="39"/>
      <c r="J385" s="39"/>
      <c r="O385" s="39"/>
      <c r="T385" s="39"/>
      <c r="Y385" s="39"/>
      <c r="AD385" s="39"/>
      <c r="AI385" s="39"/>
      <c r="AN385" s="39"/>
      <c r="AS385" s="39"/>
    </row>
    <row r="386">
      <c r="E386" s="39"/>
      <c r="J386" s="39"/>
      <c r="O386" s="39"/>
      <c r="T386" s="39"/>
      <c r="Y386" s="39"/>
      <c r="AD386" s="39"/>
      <c r="AI386" s="39"/>
      <c r="AN386" s="39"/>
      <c r="AS386" s="39"/>
    </row>
    <row r="387">
      <c r="E387" s="39"/>
      <c r="J387" s="39"/>
      <c r="O387" s="39"/>
      <c r="T387" s="39"/>
      <c r="Y387" s="39"/>
      <c r="AD387" s="39"/>
      <c r="AI387" s="39"/>
      <c r="AN387" s="39"/>
      <c r="AS387" s="39"/>
    </row>
    <row r="388">
      <c r="E388" s="39"/>
      <c r="J388" s="39"/>
      <c r="O388" s="39"/>
      <c r="T388" s="39"/>
      <c r="Y388" s="39"/>
      <c r="AD388" s="39"/>
      <c r="AI388" s="39"/>
      <c r="AN388" s="39"/>
      <c r="AS388" s="39"/>
    </row>
    <row r="389">
      <c r="E389" s="39"/>
      <c r="J389" s="39"/>
      <c r="O389" s="39"/>
      <c r="T389" s="39"/>
      <c r="Y389" s="39"/>
      <c r="AD389" s="39"/>
      <c r="AI389" s="39"/>
      <c r="AN389" s="39"/>
      <c r="AS389" s="39"/>
    </row>
    <row r="390">
      <c r="E390" s="39"/>
      <c r="J390" s="39"/>
      <c r="O390" s="39"/>
      <c r="T390" s="39"/>
      <c r="Y390" s="39"/>
      <c r="AD390" s="39"/>
      <c r="AI390" s="39"/>
      <c r="AN390" s="39"/>
      <c r="AS390" s="39"/>
    </row>
    <row r="391">
      <c r="E391" s="39"/>
      <c r="J391" s="39"/>
      <c r="O391" s="39"/>
      <c r="T391" s="39"/>
      <c r="Y391" s="39"/>
      <c r="AD391" s="39"/>
      <c r="AI391" s="39"/>
      <c r="AN391" s="39"/>
      <c r="AS391" s="39"/>
    </row>
    <row r="392">
      <c r="E392" s="39"/>
      <c r="J392" s="39"/>
      <c r="O392" s="39"/>
      <c r="T392" s="39"/>
      <c r="Y392" s="39"/>
      <c r="AD392" s="39"/>
      <c r="AI392" s="39"/>
      <c r="AN392" s="39"/>
      <c r="AS392" s="39"/>
    </row>
    <row r="393">
      <c r="E393" s="39"/>
      <c r="J393" s="39"/>
      <c r="O393" s="39"/>
      <c r="T393" s="39"/>
      <c r="Y393" s="39"/>
      <c r="AD393" s="39"/>
      <c r="AI393" s="39"/>
      <c r="AN393" s="39"/>
      <c r="AS393" s="39"/>
    </row>
    <row r="394">
      <c r="E394" s="39"/>
      <c r="J394" s="39"/>
      <c r="O394" s="39"/>
      <c r="T394" s="39"/>
      <c r="Y394" s="39"/>
      <c r="AD394" s="39"/>
      <c r="AI394" s="39"/>
      <c r="AN394" s="39"/>
      <c r="AS394" s="39"/>
    </row>
    <row r="395">
      <c r="E395" s="39"/>
      <c r="J395" s="39"/>
      <c r="O395" s="39"/>
      <c r="T395" s="39"/>
      <c r="Y395" s="39"/>
      <c r="AD395" s="39"/>
      <c r="AI395" s="39"/>
      <c r="AN395" s="39"/>
      <c r="AS395" s="39"/>
    </row>
    <row r="396">
      <c r="E396" s="39"/>
      <c r="J396" s="39"/>
      <c r="O396" s="39"/>
      <c r="T396" s="39"/>
      <c r="Y396" s="39"/>
      <c r="AD396" s="39"/>
      <c r="AI396" s="39"/>
      <c r="AN396" s="39"/>
      <c r="AS396" s="39"/>
    </row>
    <row r="397">
      <c r="E397" s="39"/>
      <c r="J397" s="39"/>
      <c r="O397" s="39"/>
      <c r="T397" s="39"/>
      <c r="Y397" s="39"/>
      <c r="AD397" s="39"/>
      <c r="AI397" s="39"/>
      <c r="AN397" s="39"/>
      <c r="AS397" s="39"/>
    </row>
    <row r="398">
      <c r="E398" s="39"/>
      <c r="J398" s="39"/>
      <c r="O398" s="39"/>
      <c r="T398" s="39"/>
      <c r="Y398" s="39"/>
      <c r="AD398" s="39"/>
      <c r="AI398" s="39"/>
      <c r="AN398" s="39"/>
      <c r="AS398" s="39"/>
    </row>
    <row r="399">
      <c r="E399" s="39"/>
      <c r="J399" s="39"/>
      <c r="O399" s="39"/>
      <c r="T399" s="39"/>
      <c r="Y399" s="39"/>
      <c r="AD399" s="39"/>
      <c r="AI399" s="39"/>
      <c r="AN399" s="39"/>
      <c r="AS399" s="39"/>
    </row>
    <row r="400">
      <c r="E400" s="39"/>
      <c r="J400" s="39"/>
      <c r="O400" s="39"/>
      <c r="T400" s="39"/>
      <c r="Y400" s="39"/>
      <c r="AD400" s="39"/>
      <c r="AI400" s="39"/>
      <c r="AN400" s="39"/>
      <c r="AS400" s="39"/>
    </row>
    <row r="401">
      <c r="E401" s="39"/>
      <c r="J401" s="39"/>
      <c r="O401" s="39"/>
      <c r="T401" s="39"/>
      <c r="Y401" s="39"/>
      <c r="AD401" s="39"/>
      <c r="AI401" s="39"/>
      <c r="AN401" s="39"/>
      <c r="AS401" s="39"/>
    </row>
    <row r="402">
      <c r="E402" s="39"/>
      <c r="J402" s="39"/>
      <c r="O402" s="39"/>
      <c r="T402" s="39"/>
      <c r="Y402" s="39"/>
      <c r="AD402" s="39"/>
      <c r="AI402" s="39"/>
      <c r="AN402" s="39"/>
      <c r="AS402" s="39"/>
    </row>
    <row r="403">
      <c r="E403" s="39"/>
      <c r="J403" s="39"/>
      <c r="O403" s="39"/>
      <c r="T403" s="39"/>
      <c r="Y403" s="39"/>
      <c r="AD403" s="39"/>
      <c r="AI403" s="39"/>
      <c r="AN403" s="39"/>
      <c r="AS403" s="39"/>
    </row>
    <row r="404">
      <c r="E404" s="39"/>
      <c r="J404" s="39"/>
      <c r="O404" s="39"/>
      <c r="T404" s="39"/>
      <c r="Y404" s="39"/>
      <c r="AD404" s="39"/>
      <c r="AI404" s="39"/>
      <c r="AN404" s="39"/>
      <c r="AS404" s="39"/>
    </row>
    <row r="405">
      <c r="E405" s="39"/>
      <c r="J405" s="39"/>
      <c r="O405" s="39"/>
      <c r="T405" s="39"/>
      <c r="Y405" s="39"/>
      <c r="AD405" s="39"/>
      <c r="AI405" s="39"/>
      <c r="AN405" s="39"/>
      <c r="AS405" s="39"/>
    </row>
    <row r="406">
      <c r="E406" s="39"/>
      <c r="J406" s="39"/>
      <c r="O406" s="39"/>
      <c r="T406" s="39"/>
      <c r="Y406" s="39"/>
      <c r="AD406" s="39"/>
      <c r="AI406" s="39"/>
      <c r="AN406" s="39"/>
      <c r="AS406" s="39"/>
    </row>
    <row r="407">
      <c r="E407" s="39"/>
      <c r="J407" s="39"/>
      <c r="O407" s="39"/>
      <c r="T407" s="39"/>
      <c r="Y407" s="39"/>
      <c r="AD407" s="39"/>
      <c r="AI407" s="39"/>
      <c r="AN407" s="39"/>
      <c r="AS407" s="39"/>
    </row>
    <row r="408">
      <c r="E408" s="39"/>
      <c r="J408" s="39"/>
      <c r="O408" s="39"/>
      <c r="T408" s="39"/>
      <c r="Y408" s="39"/>
      <c r="AD408" s="39"/>
      <c r="AI408" s="39"/>
      <c r="AN408" s="39"/>
      <c r="AS408" s="39"/>
    </row>
    <row r="409">
      <c r="E409" s="39"/>
      <c r="J409" s="39"/>
      <c r="O409" s="39"/>
      <c r="T409" s="39"/>
      <c r="Y409" s="39"/>
      <c r="AD409" s="39"/>
      <c r="AI409" s="39"/>
      <c r="AN409" s="39"/>
      <c r="AS409" s="39"/>
    </row>
    <row r="410">
      <c r="E410" s="39"/>
      <c r="J410" s="39"/>
      <c r="O410" s="39"/>
      <c r="T410" s="39"/>
      <c r="Y410" s="39"/>
      <c r="AD410" s="39"/>
      <c r="AI410" s="39"/>
      <c r="AN410" s="39"/>
      <c r="AS410" s="39"/>
    </row>
    <row r="411">
      <c r="E411" s="39"/>
      <c r="J411" s="39"/>
      <c r="O411" s="39"/>
      <c r="T411" s="39"/>
      <c r="Y411" s="39"/>
      <c r="AD411" s="39"/>
      <c r="AI411" s="39"/>
      <c r="AN411" s="39"/>
      <c r="AS411" s="39"/>
    </row>
    <row r="412">
      <c r="E412" s="39"/>
      <c r="J412" s="39"/>
      <c r="O412" s="39"/>
      <c r="T412" s="39"/>
      <c r="Y412" s="39"/>
      <c r="AD412" s="39"/>
      <c r="AI412" s="39"/>
      <c r="AN412" s="39"/>
      <c r="AS412" s="39"/>
    </row>
    <row r="413">
      <c r="E413" s="39"/>
      <c r="J413" s="39"/>
      <c r="O413" s="39"/>
      <c r="T413" s="39"/>
      <c r="Y413" s="39"/>
      <c r="AD413" s="39"/>
      <c r="AI413" s="39"/>
      <c r="AN413" s="39"/>
      <c r="AS413" s="39"/>
    </row>
    <row r="414">
      <c r="E414" s="39"/>
      <c r="J414" s="39"/>
      <c r="O414" s="39"/>
      <c r="T414" s="39"/>
      <c r="Y414" s="39"/>
      <c r="AD414" s="39"/>
      <c r="AI414" s="39"/>
      <c r="AN414" s="39"/>
      <c r="AS414" s="39"/>
    </row>
    <row r="415">
      <c r="E415" s="39"/>
      <c r="J415" s="39"/>
      <c r="O415" s="39"/>
      <c r="T415" s="39"/>
      <c r="Y415" s="39"/>
      <c r="AD415" s="39"/>
      <c r="AI415" s="39"/>
      <c r="AN415" s="39"/>
      <c r="AS415" s="39"/>
    </row>
    <row r="416">
      <c r="E416" s="39"/>
      <c r="J416" s="39"/>
      <c r="O416" s="39"/>
      <c r="T416" s="39"/>
      <c r="Y416" s="39"/>
      <c r="AD416" s="39"/>
      <c r="AI416" s="39"/>
      <c r="AN416" s="39"/>
      <c r="AS416" s="39"/>
    </row>
    <row r="417">
      <c r="E417" s="39"/>
      <c r="J417" s="39"/>
      <c r="O417" s="39"/>
      <c r="T417" s="39"/>
      <c r="Y417" s="39"/>
      <c r="AD417" s="39"/>
      <c r="AI417" s="39"/>
      <c r="AN417" s="39"/>
      <c r="AS417" s="39"/>
    </row>
    <row r="418">
      <c r="E418" s="39"/>
      <c r="J418" s="39"/>
      <c r="O418" s="39"/>
      <c r="T418" s="39"/>
      <c r="Y418" s="39"/>
      <c r="AD418" s="39"/>
      <c r="AI418" s="39"/>
      <c r="AN418" s="39"/>
      <c r="AS418" s="39"/>
    </row>
    <row r="419">
      <c r="E419" s="39"/>
      <c r="J419" s="39"/>
      <c r="O419" s="39"/>
      <c r="T419" s="39"/>
      <c r="Y419" s="39"/>
      <c r="AD419" s="39"/>
      <c r="AI419" s="39"/>
      <c r="AN419" s="39"/>
      <c r="AS419" s="39"/>
    </row>
    <row r="420">
      <c r="E420" s="39"/>
      <c r="J420" s="39"/>
      <c r="O420" s="39"/>
      <c r="T420" s="39"/>
      <c r="Y420" s="39"/>
      <c r="AD420" s="39"/>
      <c r="AI420" s="39"/>
      <c r="AN420" s="39"/>
      <c r="AS420" s="39"/>
    </row>
    <row r="421">
      <c r="E421" s="39"/>
      <c r="J421" s="39"/>
      <c r="O421" s="39"/>
      <c r="T421" s="39"/>
      <c r="Y421" s="39"/>
      <c r="AD421" s="39"/>
      <c r="AI421" s="39"/>
      <c r="AN421" s="39"/>
      <c r="AS421" s="39"/>
    </row>
    <row r="422">
      <c r="E422" s="39"/>
      <c r="J422" s="39"/>
      <c r="O422" s="39"/>
      <c r="T422" s="39"/>
      <c r="Y422" s="39"/>
      <c r="AD422" s="39"/>
      <c r="AI422" s="39"/>
      <c r="AN422" s="39"/>
      <c r="AS422" s="39"/>
    </row>
    <row r="423">
      <c r="E423" s="39"/>
      <c r="J423" s="39"/>
      <c r="O423" s="39"/>
      <c r="T423" s="39"/>
      <c r="Y423" s="39"/>
      <c r="AD423" s="39"/>
      <c r="AI423" s="39"/>
      <c r="AN423" s="39"/>
      <c r="AS423" s="39"/>
    </row>
    <row r="424">
      <c r="E424" s="39"/>
      <c r="J424" s="39"/>
      <c r="O424" s="39"/>
      <c r="T424" s="39"/>
      <c r="Y424" s="39"/>
      <c r="AD424" s="39"/>
      <c r="AI424" s="39"/>
      <c r="AN424" s="39"/>
      <c r="AS424" s="39"/>
    </row>
    <row r="425">
      <c r="E425" s="39"/>
      <c r="J425" s="39"/>
      <c r="O425" s="39"/>
      <c r="T425" s="39"/>
      <c r="Y425" s="39"/>
      <c r="AD425" s="39"/>
      <c r="AI425" s="39"/>
      <c r="AN425" s="39"/>
      <c r="AS425" s="39"/>
    </row>
    <row r="426">
      <c r="E426" s="39"/>
      <c r="J426" s="39"/>
      <c r="O426" s="39"/>
      <c r="T426" s="39"/>
      <c r="Y426" s="39"/>
      <c r="AD426" s="39"/>
      <c r="AI426" s="39"/>
      <c r="AN426" s="39"/>
      <c r="AS426" s="39"/>
    </row>
    <row r="427">
      <c r="E427" s="39"/>
      <c r="J427" s="39"/>
      <c r="O427" s="39"/>
      <c r="T427" s="39"/>
      <c r="Y427" s="39"/>
      <c r="AD427" s="39"/>
      <c r="AI427" s="39"/>
      <c r="AN427" s="39"/>
      <c r="AS427" s="39"/>
    </row>
    <row r="428">
      <c r="E428" s="39"/>
      <c r="J428" s="39"/>
      <c r="O428" s="39"/>
      <c r="T428" s="39"/>
      <c r="Y428" s="39"/>
      <c r="AD428" s="39"/>
      <c r="AI428" s="39"/>
      <c r="AN428" s="39"/>
      <c r="AS428" s="39"/>
    </row>
    <row r="429">
      <c r="E429" s="39"/>
      <c r="J429" s="39"/>
      <c r="O429" s="39"/>
      <c r="T429" s="39"/>
      <c r="Y429" s="39"/>
      <c r="AD429" s="39"/>
      <c r="AI429" s="39"/>
      <c r="AN429" s="39"/>
      <c r="AS429" s="39"/>
    </row>
    <row r="430">
      <c r="E430" s="39"/>
      <c r="J430" s="39"/>
      <c r="O430" s="39"/>
      <c r="T430" s="39"/>
      <c r="Y430" s="39"/>
      <c r="AD430" s="39"/>
      <c r="AI430" s="39"/>
      <c r="AN430" s="39"/>
      <c r="AS430" s="39"/>
    </row>
    <row r="431">
      <c r="E431" s="39"/>
      <c r="J431" s="39"/>
      <c r="O431" s="39"/>
      <c r="T431" s="39"/>
      <c r="Y431" s="39"/>
      <c r="AD431" s="39"/>
      <c r="AI431" s="39"/>
      <c r="AN431" s="39"/>
      <c r="AS431" s="39"/>
    </row>
    <row r="432">
      <c r="E432" s="39"/>
      <c r="J432" s="39"/>
      <c r="O432" s="39"/>
      <c r="T432" s="39"/>
      <c r="Y432" s="39"/>
      <c r="AD432" s="39"/>
      <c r="AI432" s="39"/>
      <c r="AN432" s="39"/>
      <c r="AS432" s="39"/>
    </row>
    <row r="433">
      <c r="E433" s="39"/>
      <c r="J433" s="39"/>
      <c r="O433" s="39"/>
      <c r="T433" s="39"/>
      <c r="Y433" s="39"/>
      <c r="AD433" s="39"/>
      <c r="AI433" s="39"/>
      <c r="AN433" s="39"/>
      <c r="AS433" s="39"/>
    </row>
    <row r="434">
      <c r="E434" s="39"/>
      <c r="J434" s="39"/>
      <c r="O434" s="39"/>
      <c r="T434" s="39"/>
      <c r="Y434" s="39"/>
      <c r="AD434" s="39"/>
      <c r="AI434" s="39"/>
      <c r="AN434" s="39"/>
      <c r="AS434" s="39"/>
    </row>
    <row r="435">
      <c r="E435" s="39"/>
      <c r="J435" s="39"/>
      <c r="O435" s="39"/>
      <c r="T435" s="39"/>
      <c r="Y435" s="39"/>
      <c r="AD435" s="39"/>
      <c r="AI435" s="39"/>
      <c r="AN435" s="39"/>
      <c r="AS435" s="39"/>
    </row>
    <row r="436">
      <c r="E436" s="39"/>
      <c r="J436" s="39"/>
      <c r="O436" s="39"/>
      <c r="T436" s="39"/>
      <c r="Y436" s="39"/>
      <c r="AD436" s="39"/>
      <c r="AI436" s="39"/>
      <c r="AN436" s="39"/>
      <c r="AS436" s="39"/>
    </row>
    <row r="437">
      <c r="E437" s="39"/>
      <c r="J437" s="39"/>
      <c r="O437" s="39"/>
      <c r="T437" s="39"/>
      <c r="Y437" s="39"/>
      <c r="AD437" s="39"/>
      <c r="AI437" s="39"/>
      <c r="AN437" s="39"/>
      <c r="AS437" s="39"/>
    </row>
    <row r="438">
      <c r="E438" s="39"/>
      <c r="J438" s="39"/>
      <c r="O438" s="39"/>
      <c r="T438" s="39"/>
      <c r="Y438" s="39"/>
      <c r="AD438" s="39"/>
      <c r="AI438" s="39"/>
      <c r="AN438" s="39"/>
      <c r="AS438" s="39"/>
    </row>
    <row r="439">
      <c r="E439" s="39"/>
      <c r="J439" s="39"/>
      <c r="O439" s="39"/>
      <c r="T439" s="39"/>
      <c r="Y439" s="39"/>
      <c r="AD439" s="39"/>
      <c r="AI439" s="39"/>
      <c r="AN439" s="39"/>
      <c r="AS439" s="39"/>
    </row>
    <row r="440">
      <c r="E440" s="39"/>
      <c r="J440" s="39"/>
      <c r="O440" s="39"/>
      <c r="T440" s="39"/>
      <c r="Y440" s="39"/>
      <c r="AD440" s="39"/>
      <c r="AI440" s="39"/>
      <c r="AN440" s="39"/>
      <c r="AS440" s="39"/>
    </row>
    <row r="441">
      <c r="E441" s="39"/>
      <c r="J441" s="39"/>
      <c r="O441" s="39"/>
      <c r="T441" s="39"/>
      <c r="Y441" s="39"/>
      <c r="AD441" s="39"/>
      <c r="AI441" s="39"/>
      <c r="AN441" s="39"/>
      <c r="AS441" s="39"/>
    </row>
    <row r="442">
      <c r="E442" s="39"/>
      <c r="J442" s="39"/>
      <c r="O442" s="39"/>
      <c r="T442" s="39"/>
      <c r="Y442" s="39"/>
      <c r="AD442" s="39"/>
      <c r="AI442" s="39"/>
      <c r="AN442" s="39"/>
      <c r="AS442" s="39"/>
    </row>
    <row r="443">
      <c r="E443" s="39"/>
      <c r="J443" s="39"/>
      <c r="O443" s="39"/>
      <c r="T443" s="39"/>
      <c r="Y443" s="39"/>
      <c r="AD443" s="39"/>
      <c r="AI443" s="39"/>
      <c r="AN443" s="39"/>
      <c r="AS443" s="39"/>
    </row>
    <row r="444">
      <c r="E444" s="39"/>
      <c r="J444" s="39"/>
      <c r="O444" s="39"/>
      <c r="T444" s="39"/>
      <c r="Y444" s="39"/>
      <c r="AD444" s="39"/>
      <c r="AI444" s="39"/>
      <c r="AN444" s="39"/>
      <c r="AS444" s="39"/>
    </row>
    <row r="445">
      <c r="E445" s="39"/>
      <c r="J445" s="39"/>
      <c r="O445" s="39"/>
      <c r="T445" s="39"/>
      <c r="Y445" s="39"/>
      <c r="AD445" s="39"/>
      <c r="AI445" s="39"/>
      <c r="AN445" s="39"/>
      <c r="AS445" s="39"/>
    </row>
    <row r="446">
      <c r="E446" s="39"/>
      <c r="J446" s="39"/>
      <c r="O446" s="39"/>
      <c r="T446" s="39"/>
      <c r="Y446" s="39"/>
      <c r="AD446" s="39"/>
      <c r="AI446" s="39"/>
      <c r="AN446" s="39"/>
      <c r="AS446" s="39"/>
    </row>
    <row r="447">
      <c r="E447" s="39"/>
      <c r="J447" s="39"/>
      <c r="O447" s="39"/>
      <c r="T447" s="39"/>
      <c r="Y447" s="39"/>
      <c r="AD447" s="39"/>
      <c r="AI447" s="39"/>
      <c r="AN447" s="39"/>
      <c r="AS447" s="39"/>
    </row>
    <row r="448">
      <c r="E448" s="39"/>
      <c r="J448" s="39"/>
      <c r="O448" s="39"/>
      <c r="T448" s="39"/>
      <c r="Y448" s="39"/>
      <c r="AD448" s="39"/>
      <c r="AI448" s="39"/>
      <c r="AN448" s="39"/>
      <c r="AS448" s="39"/>
    </row>
    <row r="449">
      <c r="E449" s="39"/>
      <c r="J449" s="39"/>
      <c r="O449" s="39"/>
      <c r="T449" s="39"/>
      <c r="Y449" s="39"/>
      <c r="AD449" s="39"/>
      <c r="AI449" s="39"/>
      <c r="AN449" s="39"/>
      <c r="AS449" s="39"/>
    </row>
    <row r="450">
      <c r="E450" s="39"/>
      <c r="J450" s="39"/>
      <c r="O450" s="39"/>
      <c r="T450" s="39"/>
      <c r="Y450" s="39"/>
      <c r="AD450" s="39"/>
      <c r="AI450" s="39"/>
      <c r="AN450" s="39"/>
      <c r="AS450" s="39"/>
    </row>
    <row r="451">
      <c r="E451" s="39"/>
      <c r="J451" s="39"/>
      <c r="O451" s="39"/>
      <c r="T451" s="39"/>
      <c r="Y451" s="39"/>
      <c r="AD451" s="39"/>
      <c r="AI451" s="39"/>
      <c r="AN451" s="39"/>
      <c r="AS451" s="39"/>
    </row>
    <row r="452">
      <c r="E452" s="39"/>
      <c r="J452" s="39"/>
      <c r="O452" s="39"/>
      <c r="T452" s="39"/>
      <c r="Y452" s="39"/>
      <c r="AD452" s="39"/>
      <c r="AI452" s="39"/>
      <c r="AN452" s="39"/>
      <c r="AS452" s="39"/>
    </row>
    <row r="453">
      <c r="E453" s="39"/>
      <c r="J453" s="39"/>
      <c r="O453" s="39"/>
      <c r="T453" s="39"/>
      <c r="Y453" s="39"/>
      <c r="AD453" s="39"/>
      <c r="AI453" s="39"/>
      <c r="AN453" s="39"/>
      <c r="AS453" s="39"/>
    </row>
    <row r="454">
      <c r="E454" s="39"/>
      <c r="J454" s="39"/>
      <c r="O454" s="39"/>
      <c r="T454" s="39"/>
      <c r="Y454" s="39"/>
      <c r="AD454" s="39"/>
      <c r="AI454" s="39"/>
      <c r="AN454" s="39"/>
      <c r="AS454" s="39"/>
    </row>
    <row r="455">
      <c r="E455" s="39"/>
      <c r="J455" s="39"/>
      <c r="O455" s="39"/>
      <c r="T455" s="39"/>
      <c r="Y455" s="39"/>
      <c r="AD455" s="39"/>
      <c r="AI455" s="39"/>
      <c r="AN455" s="39"/>
      <c r="AS455" s="39"/>
    </row>
    <row r="456">
      <c r="E456" s="39"/>
      <c r="J456" s="39"/>
      <c r="O456" s="39"/>
      <c r="T456" s="39"/>
      <c r="Y456" s="39"/>
      <c r="AD456" s="39"/>
      <c r="AI456" s="39"/>
      <c r="AN456" s="39"/>
      <c r="AS456" s="39"/>
    </row>
    <row r="457">
      <c r="E457" s="39"/>
      <c r="J457" s="39"/>
      <c r="O457" s="39"/>
      <c r="T457" s="39"/>
      <c r="Y457" s="39"/>
      <c r="AD457" s="39"/>
      <c r="AI457" s="39"/>
      <c r="AN457" s="39"/>
      <c r="AS457" s="39"/>
    </row>
    <row r="458">
      <c r="E458" s="39"/>
      <c r="J458" s="39"/>
      <c r="O458" s="39"/>
      <c r="T458" s="39"/>
      <c r="Y458" s="39"/>
      <c r="AD458" s="39"/>
      <c r="AI458" s="39"/>
      <c r="AN458" s="39"/>
      <c r="AS458" s="39"/>
    </row>
    <row r="459">
      <c r="E459" s="39"/>
      <c r="J459" s="39"/>
      <c r="O459" s="39"/>
      <c r="T459" s="39"/>
      <c r="Y459" s="39"/>
      <c r="AD459" s="39"/>
      <c r="AI459" s="39"/>
      <c r="AN459" s="39"/>
      <c r="AS459" s="39"/>
    </row>
    <row r="460">
      <c r="E460" s="39"/>
      <c r="J460" s="39"/>
      <c r="O460" s="39"/>
      <c r="T460" s="39"/>
      <c r="Y460" s="39"/>
      <c r="AD460" s="39"/>
      <c r="AI460" s="39"/>
      <c r="AN460" s="39"/>
      <c r="AS460" s="39"/>
    </row>
    <row r="461">
      <c r="E461" s="39"/>
      <c r="J461" s="39"/>
      <c r="O461" s="39"/>
      <c r="T461" s="39"/>
      <c r="Y461" s="39"/>
      <c r="AD461" s="39"/>
      <c r="AI461" s="39"/>
      <c r="AN461" s="39"/>
      <c r="AS461" s="39"/>
    </row>
    <row r="462">
      <c r="E462" s="39"/>
      <c r="J462" s="39"/>
      <c r="O462" s="39"/>
      <c r="T462" s="39"/>
      <c r="Y462" s="39"/>
      <c r="AD462" s="39"/>
      <c r="AI462" s="39"/>
      <c r="AN462" s="39"/>
      <c r="AS462" s="39"/>
    </row>
    <row r="463">
      <c r="E463" s="39"/>
      <c r="J463" s="39"/>
      <c r="O463" s="39"/>
      <c r="T463" s="39"/>
      <c r="Y463" s="39"/>
      <c r="AD463" s="39"/>
      <c r="AI463" s="39"/>
      <c r="AN463" s="39"/>
      <c r="AS463" s="39"/>
    </row>
    <row r="464">
      <c r="E464" s="39"/>
      <c r="J464" s="39"/>
      <c r="O464" s="39"/>
      <c r="T464" s="39"/>
      <c r="Y464" s="39"/>
      <c r="AD464" s="39"/>
      <c r="AI464" s="39"/>
      <c r="AN464" s="39"/>
      <c r="AS464" s="39"/>
    </row>
    <row r="465">
      <c r="E465" s="39"/>
      <c r="J465" s="39"/>
      <c r="O465" s="39"/>
      <c r="T465" s="39"/>
      <c r="Y465" s="39"/>
      <c r="AD465" s="39"/>
      <c r="AI465" s="39"/>
      <c r="AN465" s="39"/>
      <c r="AS465" s="39"/>
    </row>
    <row r="466">
      <c r="E466" s="39"/>
      <c r="J466" s="39"/>
      <c r="O466" s="39"/>
      <c r="T466" s="39"/>
      <c r="Y466" s="39"/>
      <c r="AD466" s="39"/>
      <c r="AI466" s="39"/>
      <c r="AN466" s="39"/>
      <c r="AS466" s="39"/>
    </row>
    <row r="467">
      <c r="E467" s="39"/>
      <c r="J467" s="39"/>
      <c r="O467" s="39"/>
      <c r="T467" s="39"/>
      <c r="Y467" s="39"/>
      <c r="AD467" s="39"/>
      <c r="AI467" s="39"/>
      <c r="AN467" s="39"/>
      <c r="AS467" s="39"/>
    </row>
    <row r="468">
      <c r="E468" s="39"/>
      <c r="J468" s="39"/>
      <c r="O468" s="39"/>
      <c r="T468" s="39"/>
      <c r="Y468" s="39"/>
      <c r="AD468" s="39"/>
      <c r="AI468" s="39"/>
      <c r="AN468" s="39"/>
      <c r="AS468" s="39"/>
    </row>
    <row r="469">
      <c r="E469" s="39"/>
      <c r="J469" s="39"/>
      <c r="O469" s="39"/>
      <c r="T469" s="39"/>
      <c r="Y469" s="39"/>
      <c r="AD469" s="39"/>
      <c r="AI469" s="39"/>
      <c r="AN469" s="39"/>
      <c r="AS469" s="39"/>
    </row>
    <row r="470">
      <c r="E470" s="39"/>
      <c r="J470" s="39"/>
      <c r="O470" s="39"/>
      <c r="T470" s="39"/>
      <c r="Y470" s="39"/>
      <c r="AD470" s="39"/>
      <c r="AI470" s="39"/>
      <c r="AN470" s="39"/>
      <c r="AS470" s="39"/>
    </row>
    <row r="471">
      <c r="E471" s="39"/>
      <c r="J471" s="39"/>
      <c r="O471" s="39"/>
      <c r="T471" s="39"/>
      <c r="Y471" s="39"/>
      <c r="AD471" s="39"/>
      <c r="AI471" s="39"/>
      <c r="AN471" s="39"/>
      <c r="AS471" s="39"/>
    </row>
    <row r="472">
      <c r="E472" s="39"/>
      <c r="J472" s="39"/>
      <c r="O472" s="39"/>
      <c r="T472" s="39"/>
      <c r="Y472" s="39"/>
      <c r="AD472" s="39"/>
      <c r="AI472" s="39"/>
      <c r="AN472" s="39"/>
      <c r="AS472" s="39"/>
    </row>
    <row r="473">
      <c r="E473" s="39"/>
      <c r="J473" s="39"/>
      <c r="O473" s="39"/>
      <c r="T473" s="39"/>
      <c r="Y473" s="39"/>
      <c r="AD473" s="39"/>
      <c r="AI473" s="39"/>
      <c r="AN473" s="39"/>
      <c r="AS473" s="39"/>
    </row>
    <row r="474">
      <c r="E474" s="39"/>
      <c r="J474" s="39"/>
      <c r="O474" s="39"/>
      <c r="T474" s="39"/>
      <c r="Y474" s="39"/>
      <c r="AD474" s="39"/>
      <c r="AI474" s="39"/>
      <c r="AN474" s="39"/>
      <c r="AS474" s="39"/>
    </row>
    <row r="475">
      <c r="E475" s="39"/>
      <c r="J475" s="39"/>
      <c r="O475" s="39"/>
      <c r="T475" s="39"/>
      <c r="Y475" s="39"/>
      <c r="AD475" s="39"/>
      <c r="AI475" s="39"/>
      <c r="AN475" s="39"/>
      <c r="AS475" s="39"/>
    </row>
    <row r="476">
      <c r="E476" s="39"/>
      <c r="J476" s="39"/>
      <c r="O476" s="39"/>
      <c r="T476" s="39"/>
      <c r="Y476" s="39"/>
      <c r="AD476" s="39"/>
      <c r="AI476" s="39"/>
      <c r="AN476" s="39"/>
      <c r="AS476" s="39"/>
    </row>
    <row r="477">
      <c r="E477" s="39"/>
      <c r="J477" s="39"/>
      <c r="O477" s="39"/>
      <c r="T477" s="39"/>
      <c r="Y477" s="39"/>
      <c r="AD477" s="39"/>
      <c r="AI477" s="39"/>
      <c r="AN477" s="39"/>
      <c r="AS477" s="39"/>
    </row>
    <row r="478">
      <c r="E478" s="39"/>
      <c r="J478" s="39"/>
      <c r="O478" s="39"/>
      <c r="T478" s="39"/>
      <c r="Y478" s="39"/>
      <c r="AD478" s="39"/>
      <c r="AI478" s="39"/>
      <c r="AN478" s="39"/>
      <c r="AS478" s="39"/>
    </row>
    <row r="479">
      <c r="E479" s="39"/>
      <c r="J479" s="39"/>
      <c r="O479" s="39"/>
      <c r="T479" s="39"/>
      <c r="Y479" s="39"/>
      <c r="AD479" s="39"/>
      <c r="AI479" s="39"/>
      <c r="AN479" s="39"/>
      <c r="AS479" s="39"/>
    </row>
    <row r="480">
      <c r="E480" s="39"/>
      <c r="J480" s="39"/>
      <c r="O480" s="39"/>
      <c r="T480" s="39"/>
      <c r="Y480" s="39"/>
      <c r="AD480" s="39"/>
      <c r="AI480" s="39"/>
      <c r="AN480" s="39"/>
      <c r="AS480" s="39"/>
    </row>
    <row r="481">
      <c r="E481" s="39"/>
      <c r="J481" s="39"/>
      <c r="O481" s="39"/>
      <c r="T481" s="39"/>
      <c r="Y481" s="39"/>
      <c r="AD481" s="39"/>
      <c r="AI481" s="39"/>
      <c r="AN481" s="39"/>
      <c r="AS481" s="39"/>
    </row>
    <row r="482">
      <c r="E482" s="39"/>
      <c r="J482" s="39"/>
      <c r="O482" s="39"/>
      <c r="T482" s="39"/>
      <c r="Y482" s="39"/>
      <c r="AD482" s="39"/>
      <c r="AI482" s="39"/>
      <c r="AN482" s="39"/>
      <c r="AS482" s="39"/>
    </row>
    <row r="483">
      <c r="E483" s="39"/>
      <c r="J483" s="39"/>
      <c r="O483" s="39"/>
      <c r="T483" s="39"/>
      <c r="Y483" s="39"/>
      <c r="AD483" s="39"/>
      <c r="AI483" s="39"/>
      <c r="AN483" s="39"/>
      <c r="AS483" s="39"/>
    </row>
    <row r="484">
      <c r="E484" s="39"/>
      <c r="J484" s="39"/>
      <c r="O484" s="39"/>
      <c r="T484" s="39"/>
      <c r="Y484" s="39"/>
      <c r="AD484" s="39"/>
      <c r="AI484" s="39"/>
      <c r="AN484" s="39"/>
      <c r="AS484" s="39"/>
    </row>
    <row r="485">
      <c r="E485" s="39"/>
      <c r="J485" s="39"/>
      <c r="O485" s="39"/>
      <c r="T485" s="39"/>
      <c r="Y485" s="39"/>
      <c r="AD485" s="39"/>
      <c r="AI485" s="39"/>
      <c r="AN485" s="39"/>
      <c r="AS485" s="39"/>
    </row>
    <row r="486">
      <c r="E486" s="39"/>
      <c r="J486" s="39"/>
      <c r="O486" s="39"/>
      <c r="T486" s="39"/>
      <c r="Y486" s="39"/>
      <c r="AD486" s="39"/>
      <c r="AI486" s="39"/>
      <c r="AN486" s="39"/>
      <c r="AS486" s="39"/>
    </row>
    <row r="487">
      <c r="E487" s="39"/>
      <c r="J487" s="39"/>
      <c r="O487" s="39"/>
      <c r="T487" s="39"/>
      <c r="Y487" s="39"/>
      <c r="AD487" s="39"/>
      <c r="AI487" s="39"/>
      <c r="AN487" s="39"/>
      <c r="AS487" s="39"/>
    </row>
    <row r="488">
      <c r="E488" s="39"/>
      <c r="J488" s="39"/>
      <c r="O488" s="39"/>
      <c r="T488" s="39"/>
      <c r="Y488" s="39"/>
      <c r="AD488" s="39"/>
      <c r="AI488" s="39"/>
      <c r="AN488" s="39"/>
      <c r="AS488" s="39"/>
    </row>
    <row r="489">
      <c r="E489" s="39"/>
      <c r="J489" s="39"/>
      <c r="O489" s="39"/>
      <c r="T489" s="39"/>
      <c r="Y489" s="39"/>
      <c r="AD489" s="39"/>
      <c r="AI489" s="39"/>
      <c r="AN489" s="39"/>
      <c r="AS489" s="39"/>
    </row>
    <row r="490">
      <c r="E490" s="39"/>
      <c r="J490" s="39"/>
      <c r="O490" s="39"/>
      <c r="T490" s="39"/>
      <c r="Y490" s="39"/>
      <c r="AD490" s="39"/>
      <c r="AI490" s="39"/>
      <c r="AN490" s="39"/>
      <c r="AS490" s="39"/>
    </row>
    <row r="491">
      <c r="E491" s="39"/>
      <c r="J491" s="39"/>
      <c r="O491" s="39"/>
      <c r="T491" s="39"/>
      <c r="Y491" s="39"/>
      <c r="AD491" s="39"/>
      <c r="AI491" s="39"/>
      <c r="AN491" s="39"/>
      <c r="AS491" s="39"/>
    </row>
    <row r="492">
      <c r="E492" s="39"/>
      <c r="J492" s="39"/>
      <c r="O492" s="39"/>
      <c r="T492" s="39"/>
      <c r="Y492" s="39"/>
      <c r="AD492" s="39"/>
      <c r="AI492" s="39"/>
      <c r="AN492" s="39"/>
      <c r="AS492" s="39"/>
    </row>
    <row r="493">
      <c r="E493" s="39"/>
      <c r="J493" s="39"/>
      <c r="O493" s="39"/>
      <c r="T493" s="39"/>
      <c r="Y493" s="39"/>
      <c r="AD493" s="39"/>
      <c r="AI493" s="39"/>
      <c r="AN493" s="39"/>
      <c r="AS493" s="39"/>
    </row>
    <row r="494">
      <c r="E494" s="39"/>
      <c r="J494" s="39"/>
      <c r="O494" s="39"/>
      <c r="T494" s="39"/>
      <c r="Y494" s="39"/>
      <c r="AD494" s="39"/>
      <c r="AI494" s="39"/>
      <c r="AN494" s="39"/>
      <c r="AS494" s="39"/>
    </row>
    <row r="495">
      <c r="E495" s="39"/>
      <c r="J495" s="39"/>
      <c r="O495" s="39"/>
      <c r="T495" s="39"/>
      <c r="Y495" s="39"/>
      <c r="AD495" s="39"/>
      <c r="AI495" s="39"/>
      <c r="AN495" s="39"/>
      <c r="AS495" s="39"/>
    </row>
    <row r="496">
      <c r="E496" s="39"/>
      <c r="J496" s="39"/>
      <c r="O496" s="39"/>
      <c r="T496" s="39"/>
      <c r="Y496" s="39"/>
      <c r="AD496" s="39"/>
      <c r="AI496" s="39"/>
      <c r="AN496" s="39"/>
      <c r="AS496" s="39"/>
    </row>
    <row r="497">
      <c r="E497" s="39"/>
      <c r="J497" s="39"/>
      <c r="O497" s="39"/>
      <c r="T497" s="39"/>
      <c r="Y497" s="39"/>
      <c r="AD497" s="39"/>
      <c r="AI497" s="39"/>
      <c r="AN497" s="39"/>
      <c r="AS497" s="39"/>
    </row>
    <row r="498">
      <c r="E498" s="39"/>
      <c r="J498" s="39"/>
      <c r="O498" s="39"/>
      <c r="T498" s="39"/>
      <c r="Y498" s="39"/>
      <c r="AD498" s="39"/>
      <c r="AI498" s="39"/>
      <c r="AN498" s="39"/>
      <c r="AS498" s="39"/>
    </row>
    <row r="499">
      <c r="E499" s="39"/>
      <c r="J499" s="39"/>
      <c r="O499" s="39"/>
      <c r="T499" s="39"/>
      <c r="Y499" s="39"/>
      <c r="AD499" s="39"/>
      <c r="AI499" s="39"/>
      <c r="AN499" s="39"/>
      <c r="AS499" s="39"/>
    </row>
    <row r="500">
      <c r="E500" s="39"/>
      <c r="J500" s="39"/>
      <c r="O500" s="39"/>
      <c r="T500" s="39"/>
      <c r="Y500" s="39"/>
      <c r="AD500" s="39"/>
      <c r="AI500" s="39"/>
      <c r="AN500" s="39"/>
      <c r="AS500" s="39"/>
    </row>
    <row r="501">
      <c r="E501" s="39"/>
      <c r="J501" s="39"/>
      <c r="O501" s="39"/>
      <c r="T501" s="39"/>
      <c r="Y501" s="39"/>
      <c r="AD501" s="39"/>
      <c r="AI501" s="39"/>
      <c r="AN501" s="39"/>
      <c r="AS501" s="39"/>
    </row>
    <row r="502">
      <c r="E502" s="39"/>
      <c r="J502" s="39"/>
      <c r="O502" s="39"/>
      <c r="T502" s="39"/>
      <c r="Y502" s="39"/>
      <c r="AD502" s="39"/>
      <c r="AI502" s="39"/>
      <c r="AN502" s="39"/>
      <c r="AS502" s="39"/>
    </row>
    <row r="503">
      <c r="E503" s="39"/>
      <c r="J503" s="39"/>
      <c r="O503" s="39"/>
      <c r="T503" s="39"/>
      <c r="Y503" s="39"/>
      <c r="AD503" s="39"/>
      <c r="AI503" s="39"/>
      <c r="AN503" s="39"/>
      <c r="AS503" s="39"/>
    </row>
    <row r="504">
      <c r="E504" s="39"/>
      <c r="J504" s="39"/>
      <c r="O504" s="39"/>
      <c r="T504" s="39"/>
      <c r="Y504" s="39"/>
      <c r="AD504" s="39"/>
      <c r="AI504" s="39"/>
      <c r="AN504" s="39"/>
      <c r="AS504" s="39"/>
    </row>
    <row r="505">
      <c r="E505" s="39"/>
      <c r="J505" s="39"/>
      <c r="O505" s="39"/>
      <c r="T505" s="39"/>
      <c r="Y505" s="39"/>
      <c r="AD505" s="39"/>
      <c r="AI505" s="39"/>
      <c r="AN505" s="39"/>
      <c r="AS505" s="39"/>
    </row>
    <row r="506">
      <c r="E506" s="39"/>
      <c r="J506" s="39"/>
      <c r="O506" s="39"/>
      <c r="T506" s="39"/>
      <c r="Y506" s="39"/>
      <c r="AD506" s="39"/>
      <c r="AI506" s="39"/>
      <c r="AN506" s="39"/>
      <c r="AS506" s="39"/>
    </row>
    <row r="507">
      <c r="E507" s="39"/>
      <c r="J507" s="39"/>
      <c r="O507" s="39"/>
      <c r="T507" s="39"/>
      <c r="Y507" s="39"/>
      <c r="AD507" s="39"/>
      <c r="AI507" s="39"/>
      <c r="AN507" s="39"/>
      <c r="AS507" s="39"/>
    </row>
    <row r="508">
      <c r="E508" s="39"/>
      <c r="J508" s="39"/>
      <c r="O508" s="39"/>
      <c r="T508" s="39"/>
      <c r="Y508" s="39"/>
      <c r="AD508" s="39"/>
      <c r="AI508" s="39"/>
      <c r="AN508" s="39"/>
      <c r="AS508" s="39"/>
    </row>
    <row r="509">
      <c r="E509" s="39"/>
      <c r="J509" s="39"/>
      <c r="O509" s="39"/>
      <c r="T509" s="39"/>
      <c r="Y509" s="39"/>
      <c r="AD509" s="39"/>
      <c r="AI509" s="39"/>
      <c r="AN509" s="39"/>
      <c r="AS509" s="39"/>
    </row>
    <row r="510">
      <c r="E510" s="39"/>
      <c r="J510" s="39"/>
      <c r="O510" s="39"/>
      <c r="T510" s="39"/>
      <c r="Y510" s="39"/>
      <c r="AD510" s="39"/>
      <c r="AI510" s="39"/>
      <c r="AN510" s="39"/>
      <c r="AS510" s="39"/>
    </row>
    <row r="511">
      <c r="E511" s="39"/>
      <c r="J511" s="39"/>
      <c r="O511" s="39"/>
      <c r="T511" s="39"/>
      <c r="Y511" s="39"/>
      <c r="AD511" s="39"/>
      <c r="AI511" s="39"/>
      <c r="AN511" s="39"/>
      <c r="AS511" s="39"/>
    </row>
    <row r="512">
      <c r="E512" s="39"/>
      <c r="J512" s="39"/>
      <c r="O512" s="39"/>
      <c r="T512" s="39"/>
      <c r="Y512" s="39"/>
      <c r="AD512" s="39"/>
      <c r="AI512" s="39"/>
      <c r="AN512" s="39"/>
      <c r="AS512" s="39"/>
    </row>
    <row r="513">
      <c r="E513" s="39"/>
      <c r="J513" s="39"/>
      <c r="O513" s="39"/>
      <c r="T513" s="39"/>
      <c r="Y513" s="39"/>
      <c r="AD513" s="39"/>
      <c r="AI513" s="39"/>
      <c r="AN513" s="39"/>
      <c r="AS513" s="39"/>
    </row>
    <row r="514">
      <c r="E514" s="39"/>
      <c r="J514" s="39"/>
      <c r="O514" s="39"/>
      <c r="T514" s="39"/>
      <c r="Y514" s="39"/>
      <c r="AD514" s="39"/>
      <c r="AI514" s="39"/>
      <c r="AN514" s="39"/>
      <c r="AS514" s="39"/>
    </row>
    <row r="515">
      <c r="E515" s="39"/>
      <c r="J515" s="39"/>
      <c r="O515" s="39"/>
      <c r="T515" s="39"/>
      <c r="Y515" s="39"/>
      <c r="AD515" s="39"/>
      <c r="AI515" s="39"/>
      <c r="AN515" s="39"/>
      <c r="AS515" s="39"/>
    </row>
    <row r="516">
      <c r="E516" s="39"/>
      <c r="J516" s="39"/>
      <c r="O516" s="39"/>
      <c r="T516" s="39"/>
      <c r="Y516" s="39"/>
      <c r="AD516" s="39"/>
      <c r="AI516" s="39"/>
      <c r="AN516" s="39"/>
      <c r="AS516" s="39"/>
    </row>
    <row r="517">
      <c r="E517" s="39"/>
      <c r="J517" s="39"/>
      <c r="O517" s="39"/>
      <c r="T517" s="39"/>
      <c r="Y517" s="39"/>
      <c r="AD517" s="39"/>
      <c r="AI517" s="39"/>
      <c r="AN517" s="39"/>
      <c r="AS517" s="39"/>
    </row>
    <row r="518">
      <c r="E518" s="39"/>
      <c r="J518" s="39"/>
      <c r="O518" s="39"/>
      <c r="T518" s="39"/>
      <c r="Y518" s="39"/>
      <c r="AD518" s="39"/>
      <c r="AI518" s="39"/>
      <c r="AN518" s="39"/>
      <c r="AS518" s="39"/>
    </row>
    <row r="519">
      <c r="E519" s="39"/>
      <c r="J519" s="39"/>
      <c r="O519" s="39"/>
      <c r="T519" s="39"/>
      <c r="Y519" s="39"/>
      <c r="AD519" s="39"/>
      <c r="AI519" s="39"/>
      <c r="AN519" s="39"/>
      <c r="AS519" s="39"/>
    </row>
    <row r="520">
      <c r="E520" s="39"/>
      <c r="J520" s="39"/>
      <c r="O520" s="39"/>
      <c r="T520" s="39"/>
      <c r="Y520" s="39"/>
      <c r="AD520" s="39"/>
      <c r="AI520" s="39"/>
      <c r="AN520" s="39"/>
      <c r="AS520" s="39"/>
    </row>
    <row r="521">
      <c r="E521" s="39"/>
      <c r="J521" s="39"/>
      <c r="O521" s="39"/>
      <c r="T521" s="39"/>
      <c r="Y521" s="39"/>
      <c r="AD521" s="39"/>
      <c r="AI521" s="39"/>
      <c r="AN521" s="39"/>
      <c r="AS521" s="39"/>
    </row>
    <row r="522">
      <c r="E522" s="39"/>
      <c r="J522" s="39"/>
      <c r="O522" s="39"/>
      <c r="T522" s="39"/>
      <c r="Y522" s="39"/>
      <c r="AD522" s="39"/>
      <c r="AI522" s="39"/>
      <c r="AN522" s="39"/>
      <c r="AS522" s="39"/>
    </row>
    <row r="523">
      <c r="E523" s="39"/>
      <c r="J523" s="39"/>
      <c r="O523" s="39"/>
      <c r="T523" s="39"/>
      <c r="Y523" s="39"/>
      <c r="AD523" s="39"/>
      <c r="AI523" s="39"/>
      <c r="AN523" s="39"/>
      <c r="AS523" s="39"/>
    </row>
    <row r="524">
      <c r="E524" s="39"/>
      <c r="J524" s="39"/>
      <c r="O524" s="39"/>
      <c r="T524" s="39"/>
      <c r="Y524" s="39"/>
      <c r="AD524" s="39"/>
      <c r="AI524" s="39"/>
      <c r="AN524" s="39"/>
      <c r="AS524" s="39"/>
    </row>
    <row r="525">
      <c r="E525" s="39"/>
      <c r="J525" s="39"/>
      <c r="O525" s="39"/>
      <c r="T525" s="39"/>
      <c r="Y525" s="39"/>
      <c r="AD525" s="39"/>
      <c r="AI525" s="39"/>
      <c r="AN525" s="39"/>
      <c r="AS525" s="39"/>
    </row>
    <row r="526">
      <c r="E526" s="39"/>
      <c r="J526" s="39"/>
      <c r="O526" s="39"/>
      <c r="T526" s="39"/>
      <c r="Y526" s="39"/>
      <c r="AD526" s="39"/>
      <c r="AI526" s="39"/>
      <c r="AN526" s="39"/>
      <c r="AS526" s="39"/>
    </row>
    <row r="527">
      <c r="E527" s="39"/>
      <c r="J527" s="39"/>
      <c r="O527" s="39"/>
      <c r="T527" s="39"/>
      <c r="Y527" s="39"/>
      <c r="AD527" s="39"/>
      <c r="AI527" s="39"/>
      <c r="AN527" s="39"/>
      <c r="AS527" s="39"/>
    </row>
    <row r="528">
      <c r="E528" s="39"/>
      <c r="J528" s="39"/>
      <c r="O528" s="39"/>
      <c r="T528" s="39"/>
      <c r="Y528" s="39"/>
      <c r="AD528" s="39"/>
      <c r="AI528" s="39"/>
      <c r="AN528" s="39"/>
      <c r="AS528" s="39"/>
    </row>
    <row r="529">
      <c r="E529" s="39"/>
      <c r="J529" s="39"/>
      <c r="O529" s="39"/>
      <c r="T529" s="39"/>
      <c r="Y529" s="39"/>
      <c r="AD529" s="39"/>
      <c r="AI529" s="39"/>
      <c r="AN529" s="39"/>
      <c r="AS529" s="39"/>
    </row>
    <row r="530">
      <c r="E530" s="39"/>
      <c r="J530" s="39"/>
      <c r="O530" s="39"/>
      <c r="T530" s="39"/>
      <c r="Y530" s="39"/>
      <c r="AD530" s="39"/>
      <c r="AI530" s="39"/>
      <c r="AN530" s="39"/>
      <c r="AS530" s="39"/>
    </row>
    <row r="531">
      <c r="E531" s="39"/>
      <c r="J531" s="39"/>
      <c r="O531" s="39"/>
      <c r="T531" s="39"/>
      <c r="Y531" s="39"/>
      <c r="AD531" s="39"/>
      <c r="AI531" s="39"/>
      <c r="AN531" s="39"/>
      <c r="AS531" s="39"/>
    </row>
    <row r="532">
      <c r="E532" s="39"/>
      <c r="J532" s="39"/>
      <c r="O532" s="39"/>
      <c r="T532" s="39"/>
      <c r="Y532" s="39"/>
      <c r="AD532" s="39"/>
      <c r="AI532" s="39"/>
      <c r="AN532" s="39"/>
      <c r="AS532" s="39"/>
    </row>
    <row r="533">
      <c r="E533" s="39"/>
      <c r="J533" s="39"/>
      <c r="O533" s="39"/>
      <c r="T533" s="39"/>
      <c r="Y533" s="39"/>
      <c r="AD533" s="39"/>
      <c r="AI533" s="39"/>
      <c r="AN533" s="39"/>
      <c r="AS533" s="39"/>
    </row>
    <row r="534">
      <c r="E534" s="39"/>
      <c r="J534" s="39"/>
      <c r="O534" s="39"/>
      <c r="T534" s="39"/>
      <c r="Y534" s="39"/>
      <c r="AD534" s="39"/>
      <c r="AI534" s="39"/>
      <c r="AN534" s="39"/>
      <c r="AS534" s="39"/>
    </row>
    <row r="535">
      <c r="E535" s="39"/>
      <c r="J535" s="39"/>
      <c r="O535" s="39"/>
      <c r="T535" s="39"/>
      <c r="Y535" s="39"/>
      <c r="AD535" s="39"/>
      <c r="AI535" s="39"/>
      <c r="AN535" s="39"/>
      <c r="AS535" s="39"/>
    </row>
    <row r="536">
      <c r="E536" s="39"/>
      <c r="J536" s="39"/>
      <c r="O536" s="39"/>
      <c r="T536" s="39"/>
      <c r="Y536" s="39"/>
      <c r="AD536" s="39"/>
      <c r="AI536" s="39"/>
      <c r="AN536" s="39"/>
      <c r="AS536" s="39"/>
    </row>
    <row r="537">
      <c r="E537" s="39"/>
      <c r="J537" s="39"/>
      <c r="O537" s="39"/>
      <c r="T537" s="39"/>
      <c r="Y537" s="39"/>
      <c r="AD537" s="39"/>
      <c r="AI537" s="39"/>
      <c r="AN537" s="39"/>
      <c r="AS537" s="39"/>
    </row>
    <row r="538">
      <c r="E538" s="39"/>
      <c r="J538" s="39"/>
      <c r="O538" s="39"/>
      <c r="T538" s="39"/>
      <c r="Y538" s="39"/>
      <c r="AD538" s="39"/>
      <c r="AI538" s="39"/>
      <c r="AN538" s="39"/>
      <c r="AS538" s="39"/>
    </row>
    <row r="539">
      <c r="E539" s="39"/>
      <c r="J539" s="39"/>
      <c r="O539" s="39"/>
      <c r="T539" s="39"/>
      <c r="Y539" s="39"/>
      <c r="AD539" s="39"/>
      <c r="AI539" s="39"/>
      <c r="AN539" s="39"/>
      <c r="AS539" s="39"/>
    </row>
    <row r="540">
      <c r="E540" s="39"/>
      <c r="J540" s="39"/>
      <c r="O540" s="39"/>
      <c r="T540" s="39"/>
      <c r="Y540" s="39"/>
      <c r="AD540" s="39"/>
      <c r="AI540" s="39"/>
      <c r="AN540" s="39"/>
      <c r="AS540" s="39"/>
    </row>
    <row r="541">
      <c r="E541" s="39"/>
      <c r="J541" s="39"/>
      <c r="O541" s="39"/>
      <c r="T541" s="39"/>
      <c r="Y541" s="39"/>
      <c r="AD541" s="39"/>
      <c r="AI541" s="39"/>
      <c r="AN541" s="39"/>
      <c r="AS541" s="39"/>
    </row>
    <row r="542">
      <c r="E542" s="39"/>
      <c r="J542" s="39"/>
      <c r="O542" s="39"/>
      <c r="T542" s="39"/>
      <c r="Y542" s="39"/>
      <c r="AD542" s="39"/>
      <c r="AI542" s="39"/>
      <c r="AN542" s="39"/>
      <c r="AS542" s="39"/>
    </row>
    <row r="543">
      <c r="E543" s="39"/>
      <c r="J543" s="39"/>
      <c r="O543" s="39"/>
      <c r="T543" s="39"/>
      <c r="Y543" s="39"/>
      <c r="AD543" s="39"/>
      <c r="AI543" s="39"/>
      <c r="AN543" s="39"/>
      <c r="AS543" s="39"/>
    </row>
    <row r="544">
      <c r="E544" s="39"/>
      <c r="J544" s="39"/>
      <c r="O544" s="39"/>
      <c r="T544" s="39"/>
      <c r="Y544" s="39"/>
      <c r="AD544" s="39"/>
      <c r="AI544" s="39"/>
      <c r="AN544" s="39"/>
      <c r="AS544" s="39"/>
    </row>
    <row r="545">
      <c r="E545" s="39"/>
      <c r="J545" s="39"/>
      <c r="O545" s="39"/>
      <c r="T545" s="39"/>
      <c r="Y545" s="39"/>
      <c r="AD545" s="39"/>
      <c r="AI545" s="39"/>
      <c r="AN545" s="39"/>
      <c r="AS545" s="39"/>
    </row>
    <row r="546">
      <c r="E546" s="39"/>
      <c r="J546" s="39"/>
      <c r="O546" s="39"/>
      <c r="T546" s="39"/>
      <c r="Y546" s="39"/>
      <c r="AD546" s="39"/>
      <c r="AI546" s="39"/>
      <c r="AN546" s="39"/>
      <c r="AS546" s="39"/>
    </row>
    <row r="547">
      <c r="E547" s="39"/>
      <c r="J547" s="39"/>
      <c r="O547" s="39"/>
      <c r="T547" s="39"/>
      <c r="Y547" s="39"/>
      <c r="AD547" s="39"/>
      <c r="AI547" s="39"/>
      <c r="AN547" s="39"/>
      <c r="AS547" s="39"/>
    </row>
    <row r="548">
      <c r="E548" s="39"/>
      <c r="J548" s="39"/>
      <c r="O548" s="39"/>
      <c r="T548" s="39"/>
      <c r="Y548" s="39"/>
      <c r="AD548" s="39"/>
      <c r="AI548" s="39"/>
      <c r="AN548" s="39"/>
      <c r="AS548" s="39"/>
    </row>
    <row r="549">
      <c r="E549" s="39"/>
      <c r="J549" s="39"/>
      <c r="O549" s="39"/>
      <c r="T549" s="39"/>
      <c r="Y549" s="39"/>
      <c r="AD549" s="39"/>
      <c r="AI549" s="39"/>
      <c r="AN549" s="39"/>
      <c r="AS549" s="39"/>
    </row>
    <row r="550">
      <c r="E550" s="39"/>
      <c r="J550" s="39"/>
      <c r="O550" s="39"/>
      <c r="T550" s="39"/>
      <c r="Y550" s="39"/>
      <c r="AD550" s="39"/>
      <c r="AI550" s="39"/>
      <c r="AN550" s="39"/>
      <c r="AS550" s="39"/>
    </row>
    <row r="551">
      <c r="E551" s="39"/>
      <c r="J551" s="39"/>
      <c r="O551" s="39"/>
      <c r="T551" s="39"/>
      <c r="Y551" s="39"/>
      <c r="AD551" s="39"/>
      <c r="AI551" s="39"/>
      <c r="AN551" s="39"/>
      <c r="AS551" s="39"/>
    </row>
    <row r="552">
      <c r="E552" s="39"/>
      <c r="J552" s="39"/>
      <c r="O552" s="39"/>
      <c r="T552" s="39"/>
      <c r="Y552" s="39"/>
      <c r="AD552" s="39"/>
      <c r="AI552" s="39"/>
      <c r="AN552" s="39"/>
      <c r="AS552" s="39"/>
    </row>
    <row r="553">
      <c r="E553" s="39"/>
      <c r="J553" s="39"/>
      <c r="O553" s="39"/>
      <c r="T553" s="39"/>
      <c r="Y553" s="39"/>
      <c r="AD553" s="39"/>
      <c r="AI553" s="39"/>
      <c r="AN553" s="39"/>
      <c r="AS553" s="39"/>
    </row>
    <row r="554">
      <c r="E554" s="39"/>
      <c r="J554" s="39"/>
      <c r="O554" s="39"/>
      <c r="T554" s="39"/>
      <c r="Y554" s="39"/>
      <c r="AD554" s="39"/>
      <c r="AI554" s="39"/>
      <c r="AN554" s="39"/>
      <c r="AS554" s="39"/>
    </row>
    <row r="555">
      <c r="E555" s="39"/>
      <c r="J555" s="39"/>
      <c r="O555" s="39"/>
      <c r="T555" s="39"/>
      <c r="Y555" s="39"/>
      <c r="AD555" s="39"/>
      <c r="AI555" s="39"/>
      <c r="AN555" s="39"/>
      <c r="AS555" s="39"/>
    </row>
    <row r="556">
      <c r="E556" s="39"/>
      <c r="J556" s="39"/>
      <c r="O556" s="39"/>
      <c r="T556" s="39"/>
      <c r="Y556" s="39"/>
      <c r="AD556" s="39"/>
      <c r="AI556" s="39"/>
      <c r="AN556" s="39"/>
      <c r="AS556" s="39"/>
    </row>
    <row r="557">
      <c r="E557" s="39"/>
      <c r="J557" s="39"/>
      <c r="O557" s="39"/>
      <c r="T557" s="39"/>
      <c r="Y557" s="39"/>
      <c r="AD557" s="39"/>
      <c r="AI557" s="39"/>
      <c r="AN557" s="39"/>
      <c r="AS557" s="39"/>
    </row>
    <row r="558">
      <c r="E558" s="39"/>
      <c r="J558" s="39"/>
      <c r="O558" s="39"/>
      <c r="T558" s="39"/>
      <c r="Y558" s="39"/>
      <c r="AD558" s="39"/>
      <c r="AI558" s="39"/>
      <c r="AN558" s="39"/>
      <c r="AS558" s="39"/>
    </row>
    <row r="559">
      <c r="E559" s="39"/>
      <c r="J559" s="39"/>
      <c r="O559" s="39"/>
      <c r="T559" s="39"/>
      <c r="Y559" s="39"/>
      <c r="AD559" s="39"/>
      <c r="AI559" s="39"/>
      <c r="AN559" s="39"/>
      <c r="AS559" s="39"/>
    </row>
    <row r="560">
      <c r="E560" s="39"/>
      <c r="J560" s="39"/>
      <c r="O560" s="39"/>
      <c r="T560" s="39"/>
      <c r="Y560" s="39"/>
      <c r="AD560" s="39"/>
      <c r="AI560" s="39"/>
      <c r="AN560" s="39"/>
      <c r="AS560" s="39"/>
    </row>
    <row r="561">
      <c r="E561" s="39"/>
      <c r="J561" s="39"/>
      <c r="O561" s="39"/>
      <c r="T561" s="39"/>
      <c r="Y561" s="39"/>
      <c r="AD561" s="39"/>
      <c r="AI561" s="39"/>
      <c r="AN561" s="39"/>
      <c r="AS561" s="39"/>
    </row>
    <row r="562">
      <c r="E562" s="39"/>
      <c r="J562" s="39"/>
      <c r="O562" s="39"/>
      <c r="T562" s="39"/>
      <c r="Y562" s="39"/>
      <c r="AD562" s="39"/>
      <c r="AI562" s="39"/>
      <c r="AN562" s="39"/>
      <c r="AS562" s="39"/>
    </row>
    <row r="563">
      <c r="E563" s="39"/>
      <c r="J563" s="39"/>
      <c r="O563" s="39"/>
      <c r="T563" s="39"/>
      <c r="Y563" s="39"/>
      <c r="AD563" s="39"/>
      <c r="AI563" s="39"/>
      <c r="AN563" s="39"/>
      <c r="AS563" s="39"/>
    </row>
    <row r="564">
      <c r="E564" s="39"/>
      <c r="J564" s="39"/>
      <c r="O564" s="39"/>
      <c r="T564" s="39"/>
      <c r="Y564" s="39"/>
      <c r="AD564" s="39"/>
      <c r="AI564" s="39"/>
      <c r="AN564" s="39"/>
      <c r="AS564" s="39"/>
    </row>
    <row r="565">
      <c r="E565" s="39"/>
      <c r="J565" s="39"/>
      <c r="O565" s="39"/>
      <c r="T565" s="39"/>
      <c r="Y565" s="39"/>
      <c r="AD565" s="39"/>
      <c r="AI565" s="39"/>
      <c r="AN565" s="39"/>
      <c r="AS565" s="39"/>
    </row>
    <row r="566">
      <c r="E566" s="39"/>
      <c r="J566" s="39"/>
      <c r="O566" s="39"/>
      <c r="T566" s="39"/>
      <c r="Y566" s="39"/>
      <c r="AD566" s="39"/>
      <c r="AI566" s="39"/>
      <c r="AN566" s="39"/>
      <c r="AS566" s="39"/>
    </row>
    <row r="567">
      <c r="E567" s="39"/>
      <c r="J567" s="39"/>
      <c r="O567" s="39"/>
      <c r="T567" s="39"/>
      <c r="Y567" s="39"/>
      <c r="AD567" s="39"/>
      <c r="AI567" s="39"/>
      <c r="AN567" s="39"/>
      <c r="AS567" s="39"/>
    </row>
    <row r="568">
      <c r="E568" s="39"/>
      <c r="J568" s="39"/>
      <c r="O568" s="39"/>
      <c r="T568" s="39"/>
      <c r="Y568" s="39"/>
      <c r="AD568" s="39"/>
      <c r="AI568" s="39"/>
      <c r="AN568" s="39"/>
      <c r="AS568" s="39"/>
    </row>
    <row r="569">
      <c r="E569" s="39"/>
      <c r="J569" s="39"/>
      <c r="O569" s="39"/>
      <c r="T569" s="39"/>
      <c r="Y569" s="39"/>
      <c r="AD569" s="39"/>
      <c r="AI569" s="39"/>
      <c r="AN569" s="39"/>
      <c r="AS569" s="39"/>
    </row>
    <row r="570">
      <c r="E570" s="39"/>
      <c r="J570" s="39"/>
      <c r="O570" s="39"/>
      <c r="T570" s="39"/>
      <c r="Y570" s="39"/>
      <c r="AD570" s="39"/>
      <c r="AI570" s="39"/>
      <c r="AN570" s="39"/>
      <c r="AS570" s="39"/>
    </row>
    <row r="571">
      <c r="E571" s="39"/>
      <c r="J571" s="39"/>
      <c r="O571" s="39"/>
      <c r="T571" s="39"/>
      <c r="Y571" s="39"/>
      <c r="AD571" s="39"/>
      <c r="AI571" s="39"/>
      <c r="AN571" s="39"/>
      <c r="AS571" s="39"/>
    </row>
    <row r="572">
      <c r="E572" s="39"/>
      <c r="J572" s="39"/>
      <c r="O572" s="39"/>
      <c r="T572" s="39"/>
      <c r="Y572" s="39"/>
      <c r="AD572" s="39"/>
      <c r="AI572" s="39"/>
      <c r="AN572" s="39"/>
      <c r="AS572" s="39"/>
    </row>
    <row r="573">
      <c r="E573" s="39"/>
      <c r="J573" s="39"/>
      <c r="O573" s="39"/>
      <c r="T573" s="39"/>
      <c r="Y573" s="39"/>
      <c r="AD573" s="39"/>
      <c r="AI573" s="39"/>
      <c r="AN573" s="39"/>
      <c r="AS573" s="39"/>
    </row>
    <row r="574">
      <c r="E574" s="39"/>
      <c r="J574" s="39"/>
      <c r="O574" s="39"/>
      <c r="T574" s="39"/>
      <c r="Y574" s="39"/>
      <c r="AD574" s="39"/>
      <c r="AI574" s="39"/>
      <c r="AN574" s="39"/>
      <c r="AS574" s="39"/>
    </row>
    <row r="575">
      <c r="E575" s="39"/>
      <c r="J575" s="39"/>
      <c r="O575" s="39"/>
      <c r="T575" s="39"/>
      <c r="Y575" s="39"/>
      <c r="AD575" s="39"/>
      <c r="AI575" s="39"/>
      <c r="AN575" s="39"/>
      <c r="AS575" s="39"/>
    </row>
    <row r="576">
      <c r="E576" s="39"/>
      <c r="J576" s="39"/>
      <c r="O576" s="39"/>
      <c r="T576" s="39"/>
      <c r="Y576" s="39"/>
      <c r="AD576" s="39"/>
      <c r="AI576" s="39"/>
      <c r="AN576" s="39"/>
      <c r="AS576" s="39"/>
    </row>
    <row r="577">
      <c r="E577" s="39"/>
      <c r="J577" s="39"/>
      <c r="O577" s="39"/>
      <c r="T577" s="39"/>
      <c r="Y577" s="39"/>
      <c r="AD577" s="39"/>
      <c r="AI577" s="39"/>
      <c r="AN577" s="39"/>
      <c r="AS577" s="39"/>
    </row>
    <row r="578">
      <c r="E578" s="39"/>
      <c r="J578" s="39"/>
      <c r="O578" s="39"/>
      <c r="T578" s="39"/>
      <c r="Y578" s="39"/>
      <c r="AD578" s="39"/>
      <c r="AI578" s="39"/>
      <c r="AN578" s="39"/>
      <c r="AS578" s="39"/>
    </row>
    <row r="579">
      <c r="E579" s="39"/>
      <c r="J579" s="39"/>
      <c r="O579" s="39"/>
      <c r="T579" s="39"/>
      <c r="Y579" s="39"/>
      <c r="AD579" s="39"/>
      <c r="AI579" s="39"/>
      <c r="AN579" s="39"/>
      <c r="AS579" s="39"/>
    </row>
    <row r="580">
      <c r="E580" s="39"/>
      <c r="J580" s="39"/>
      <c r="O580" s="39"/>
      <c r="T580" s="39"/>
      <c r="Y580" s="39"/>
      <c r="AD580" s="39"/>
      <c r="AI580" s="39"/>
      <c r="AN580" s="39"/>
      <c r="AS580" s="39"/>
    </row>
    <row r="581">
      <c r="E581" s="39"/>
      <c r="J581" s="39"/>
      <c r="O581" s="39"/>
      <c r="T581" s="39"/>
      <c r="Y581" s="39"/>
      <c r="AD581" s="39"/>
      <c r="AI581" s="39"/>
      <c r="AN581" s="39"/>
      <c r="AS581" s="39"/>
    </row>
    <row r="582">
      <c r="E582" s="39"/>
      <c r="J582" s="39"/>
      <c r="O582" s="39"/>
      <c r="T582" s="39"/>
      <c r="Y582" s="39"/>
      <c r="AD582" s="39"/>
      <c r="AI582" s="39"/>
      <c r="AN582" s="39"/>
      <c r="AS582" s="39"/>
    </row>
    <row r="583">
      <c r="E583" s="39"/>
      <c r="J583" s="39"/>
      <c r="O583" s="39"/>
      <c r="T583" s="39"/>
      <c r="Y583" s="39"/>
      <c r="AD583" s="39"/>
      <c r="AI583" s="39"/>
      <c r="AN583" s="39"/>
      <c r="AS583" s="39"/>
    </row>
    <row r="584">
      <c r="E584" s="39"/>
      <c r="J584" s="39"/>
      <c r="O584" s="39"/>
      <c r="T584" s="39"/>
      <c r="Y584" s="39"/>
      <c r="AD584" s="39"/>
      <c r="AI584" s="39"/>
      <c r="AN584" s="39"/>
      <c r="AS584" s="39"/>
    </row>
    <row r="585">
      <c r="E585" s="39"/>
      <c r="J585" s="39"/>
      <c r="O585" s="39"/>
      <c r="T585" s="39"/>
      <c r="Y585" s="39"/>
      <c r="AD585" s="39"/>
      <c r="AI585" s="39"/>
      <c r="AN585" s="39"/>
      <c r="AS585" s="39"/>
    </row>
    <row r="586">
      <c r="E586" s="39"/>
      <c r="J586" s="39"/>
      <c r="O586" s="39"/>
      <c r="T586" s="39"/>
      <c r="Y586" s="39"/>
      <c r="AD586" s="39"/>
      <c r="AI586" s="39"/>
      <c r="AN586" s="39"/>
      <c r="AS586" s="39"/>
    </row>
    <row r="587">
      <c r="E587" s="39"/>
      <c r="J587" s="39"/>
      <c r="O587" s="39"/>
      <c r="T587" s="39"/>
      <c r="Y587" s="39"/>
      <c r="AD587" s="39"/>
      <c r="AI587" s="39"/>
      <c r="AN587" s="39"/>
      <c r="AS587" s="39"/>
    </row>
    <row r="588">
      <c r="E588" s="39"/>
      <c r="J588" s="39"/>
      <c r="O588" s="39"/>
      <c r="T588" s="39"/>
      <c r="Y588" s="39"/>
      <c r="AD588" s="39"/>
      <c r="AI588" s="39"/>
      <c r="AN588" s="39"/>
      <c r="AS588" s="39"/>
    </row>
    <row r="589">
      <c r="E589" s="39"/>
      <c r="J589" s="39"/>
      <c r="O589" s="39"/>
      <c r="T589" s="39"/>
      <c r="Y589" s="39"/>
      <c r="AD589" s="39"/>
      <c r="AI589" s="39"/>
      <c r="AN589" s="39"/>
      <c r="AS589" s="39"/>
    </row>
    <row r="590">
      <c r="E590" s="39"/>
      <c r="J590" s="39"/>
      <c r="O590" s="39"/>
      <c r="T590" s="39"/>
      <c r="Y590" s="39"/>
      <c r="AD590" s="39"/>
      <c r="AI590" s="39"/>
      <c r="AN590" s="39"/>
      <c r="AS590" s="39"/>
    </row>
    <row r="591">
      <c r="E591" s="39"/>
      <c r="J591" s="39"/>
      <c r="O591" s="39"/>
      <c r="T591" s="39"/>
      <c r="Y591" s="39"/>
      <c r="AD591" s="39"/>
      <c r="AI591" s="39"/>
      <c r="AN591" s="39"/>
      <c r="AS591" s="39"/>
    </row>
    <row r="592">
      <c r="E592" s="39"/>
      <c r="J592" s="39"/>
      <c r="O592" s="39"/>
      <c r="T592" s="39"/>
      <c r="Y592" s="39"/>
      <c r="AD592" s="39"/>
      <c r="AI592" s="39"/>
      <c r="AN592" s="39"/>
      <c r="AS592" s="39"/>
    </row>
    <row r="593">
      <c r="E593" s="39"/>
      <c r="J593" s="39"/>
      <c r="O593" s="39"/>
      <c r="T593" s="39"/>
      <c r="Y593" s="39"/>
      <c r="AD593" s="39"/>
      <c r="AI593" s="39"/>
      <c r="AN593" s="39"/>
      <c r="AS593" s="39"/>
    </row>
    <row r="594">
      <c r="E594" s="39"/>
      <c r="J594" s="39"/>
      <c r="O594" s="39"/>
      <c r="T594" s="39"/>
      <c r="Y594" s="39"/>
      <c r="AD594" s="39"/>
      <c r="AI594" s="39"/>
      <c r="AN594" s="39"/>
      <c r="AS594" s="39"/>
    </row>
    <row r="595">
      <c r="E595" s="39"/>
      <c r="J595" s="39"/>
      <c r="O595" s="39"/>
      <c r="T595" s="39"/>
      <c r="Y595" s="39"/>
      <c r="AD595" s="39"/>
      <c r="AI595" s="39"/>
      <c r="AN595" s="39"/>
      <c r="AS595" s="39"/>
    </row>
    <row r="596">
      <c r="E596" s="39"/>
      <c r="J596" s="39"/>
      <c r="O596" s="39"/>
      <c r="T596" s="39"/>
      <c r="Y596" s="39"/>
      <c r="AD596" s="39"/>
      <c r="AI596" s="39"/>
      <c r="AN596" s="39"/>
      <c r="AS596" s="39"/>
    </row>
    <row r="597">
      <c r="E597" s="39"/>
      <c r="J597" s="39"/>
      <c r="O597" s="39"/>
      <c r="T597" s="39"/>
      <c r="Y597" s="39"/>
      <c r="AD597" s="39"/>
      <c r="AI597" s="39"/>
      <c r="AN597" s="39"/>
      <c r="AS597" s="39"/>
    </row>
    <row r="598">
      <c r="E598" s="39"/>
      <c r="J598" s="39"/>
      <c r="O598" s="39"/>
      <c r="T598" s="39"/>
      <c r="Y598" s="39"/>
      <c r="AD598" s="39"/>
      <c r="AI598" s="39"/>
      <c r="AN598" s="39"/>
      <c r="AS598" s="39"/>
    </row>
    <row r="599">
      <c r="E599" s="39"/>
      <c r="J599" s="39"/>
      <c r="O599" s="39"/>
      <c r="T599" s="39"/>
      <c r="Y599" s="39"/>
      <c r="AD599" s="39"/>
      <c r="AI599" s="39"/>
      <c r="AN599" s="39"/>
      <c r="AS599" s="39"/>
    </row>
    <row r="600">
      <c r="E600" s="39"/>
      <c r="J600" s="39"/>
      <c r="O600" s="39"/>
      <c r="T600" s="39"/>
      <c r="Y600" s="39"/>
      <c r="AD600" s="39"/>
      <c r="AI600" s="39"/>
      <c r="AN600" s="39"/>
      <c r="AS600" s="39"/>
    </row>
    <row r="601">
      <c r="E601" s="39"/>
      <c r="J601" s="39"/>
      <c r="O601" s="39"/>
      <c r="T601" s="39"/>
      <c r="Y601" s="39"/>
      <c r="AD601" s="39"/>
      <c r="AI601" s="39"/>
      <c r="AN601" s="39"/>
      <c r="AS601" s="39"/>
    </row>
    <row r="602">
      <c r="E602" s="39"/>
      <c r="J602" s="39"/>
      <c r="O602" s="39"/>
      <c r="T602" s="39"/>
      <c r="Y602" s="39"/>
      <c r="AD602" s="39"/>
      <c r="AI602" s="39"/>
      <c r="AN602" s="39"/>
      <c r="AS602" s="39"/>
    </row>
    <row r="603">
      <c r="E603" s="39"/>
      <c r="J603" s="39"/>
      <c r="O603" s="39"/>
      <c r="T603" s="39"/>
      <c r="Y603" s="39"/>
      <c r="AD603" s="39"/>
      <c r="AI603" s="39"/>
      <c r="AN603" s="39"/>
      <c r="AS603" s="39"/>
    </row>
    <row r="604">
      <c r="E604" s="39"/>
      <c r="J604" s="39"/>
      <c r="O604" s="39"/>
      <c r="T604" s="39"/>
      <c r="Y604" s="39"/>
      <c r="AD604" s="39"/>
      <c r="AI604" s="39"/>
      <c r="AN604" s="39"/>
      <c r="AS604" s="39"/>
    </row>
    <row r="605">
      <c r="E605" s="39"/>
      <c r="J605" s="39"/>
      <c r="O605" s="39"/>
      <c r="T605" s="39"/>
      <c r="Y605" s="39"/>
      <c r="AD605" s="39"/>
      <c r="AI605" s="39"/>
      <c r="AN605" s="39"/>
      <c r="AS605" s="39"/>
    </row>
    <row r="606">
      <c r="E606" s="39"/>
      <c r="J606" s="39"/>
      <c r="O606" s="39"/>
      <c r="T606" s="39"/>
      <c r="Y606" s="39"/>
      <c r="AD606" s="39"/>
      <c r="AI606" s="39"/>
      <c r="AN606" s="39"/>
      <c r="AS606" s="39"/>
    </row>
    <row r="607">
      <c r="E607" s="39"/>
      <c r="J607" s="39"/>
      <c r="O607" s="39"/>
      <c r="T607" s="39"/>
      <c r="Y607" s="39"/>
      <c r="AD607" s="39"/>
      <c r="AI607" s="39"/>
      <c r="AN607" s="39"/>
      <c r="AS607" s="39"/>
    </row>
    <row r="608">
      <c r="E608" s="39"/>
      <c r="J608" s="39"/>
      <c r="O608" s="39"/>
      <c r="T608" s="39"/>
      <c r="Y608" s="39"/>
      <c r="AD608" s="39"/>
      <c r="AI608" s="39"/>
      <c r="AN608" s="39"/>
      <c r="AS608" s="39"/>
    </row>
    <row r="609">
      <c r="E609" s="39"/>
      <c r="J609" s="39"/>
      <c r="O609" s="39"/>
      <c r="T609" s="39"/>
      <c r="Y609" s="39"/>
      <c r="AD609" s="39"/>
      <c r="AI609" s="39"/>
      <c r="AN609" s="39"/>
      <c r="AS609" s="39"/>
    </row>
    <row r="610">
      <c r="E610" s="39"/>
      <c r="J610" s="39"/>
      <c r="O610" s="39"/>
      <c r="T610" s="39"/>
      <c r="Y610" s="39"/>
      <c r="AD610" s="39"/>
      <c r="AI610" s="39"/>
      <c r="AN610" s="39"/>
      <c r="AS610" s="39"/>
    </row>
    <row r="611">
      <c r="E611" s="39"/>
      <c r="J611" s="39"/>
      <c r="O611" s="39"/>
      <c r="T611" s="39"/>
      <c r="Y611" s="39"/>
      <c r="AD611" s="39"/>
      <c r="AI611" s="39"/>
      <c r="AN611" s="39"/>
      <c r="AS611" s="39"/>
    </row>
    <row r="612">
      <c r="E612" s="39"/>
      <c r="J612" s="39"/>
      <c r="O612" s="39"/>
      <c r="T612" s="39"/>
      <c r="Y612" s="39"/>
      <c r="AD612" s="39"/>
      <c r="AI612" s="39"/>
      <c r="AN612" s="39"/>
      <c r="AS612" s="39"/>
    </row>
    <row r="613">
      <c r="E613" s="39"/>
      <c r="J613" s="39"/>
      <c r="O613" s="39"/>
      <c r="T613" s="39"/>
      <c r="Y613" s="39"/>
      <c r="AD613" s="39"/>
      <c r="AI613" s="39"/>
      <c r="AN613" s="39"/>
      <c r="AS613" s="39"/>
    </row>
    <row r="614">
      <c r="E614" s="39"/>
      <c r="J614" s="39"/>
      <c r="O614" s="39"/>
      <c r="T614" s="39"/>
      <c r="Y614" s="39"/>
      <c r="AD614" s="39"/>
      <c r="AI614" s="39"/>
      <c r="AN614" s="39"/>
      <c r="AS614" s="39"/>
    </row>
    <row r="615">
      <c r="E615" s="39"/>
      <c r="J615" s="39"/>
      <c r="O615" s="39"/>
      <c r="T615" s="39"/>
      <c r="Y615" s="39"/>
      <c r="AD615" s="39"/>
      <c r="AI615" s="39"/>
      <c r="AN615" s="39"/>
      <c r="AS615" s="39"/>
    </row>
    <row r="616">
      <c r="E616" s="39"/>
      <c r="J616" s="39"/>
      <c r="O616" s="39"/>
      <c r="T616" s="39"/>
      <c r="Y616" s="39"/>
      <c r="AD616" s="39"/>
      <c r="AI616" s="39"/>
      <c r="AN616" s="39"/>
      <c r="AS616" s="39"/>
    </row>
    <row r="617">
      <c r="E617" s="39"/>
      <c r="J617" s="39"/>
      <c r="O617" s="39"/>
      <c r="T617" s="39"/>
      <c r="Y617" s="39"/>
      <c r="AD617" s="39"/>
      <c r="AI617" s="39"/>
      <c r="AN617" s="39"/>
      <c r="AS617" s="39"/>
    </row>
    <row r="618">
      <c r="E618" s="39"/>
      <c r="J618" s="39"/>
      <c r="O618" s="39"/>
      <c r="T618" s="39"/>
      <c r="Y618" s="39"/>
      <c r="AD618" s="39"/>
      <c r="AI618" s="39"/>
      <c r="AN618" s="39"/>
      <c r="AS618" s="39"/>
    </row>
    <row r="619">
      <c r="E619" s="39"/>
      <c r="J619" s="39"/>
      <c r="O619" s="39"/>
      <c r="T619" s="39"/>
      <c r="Y619" s="39"/>
      <c r="AD619" s="39"/>
      <c r="AI619" s="39"/>
      <c r="AN619" s="39"/>
      <c r="AS619" s="39"/>
    </row>
    <row r="620">
      <c r="E620" s="39"/>
      <c r="J620" s="39"/>
      <c r="O620" s="39"/>
      <c r="T620" s="39"/>
      <c r="Y620" s="39"/>
      <c r="AD620" s="39"/>
      <c r="AI620" s="39"/>
      <c r="AN620" s="39"/>
      <c r="AS620" s="39"/>
    </row>
    <row r="621">
      <c r="E621" s="39"/>
      <c r="J621" s="39"/>
      <c r="O621" s="39"/>
      <c r="T621" s="39"/>
      <c r="Y621" s="39"/>
      <c r="AD621" s="39"/>
      <c r="AI621" s="39"/>
      <c r="AN621" s="39"/>
      <c r="AS621" s="39"/>
    </row>
    <row r="622">
      <c r="E622" s="39"/>
      <c r="J622" s="39"/>
      <c r="O622" s="39"/>
      <c r="T622" s="39"/>
      <c r="Y622" s="39"/>
      <c r="AD622" s="39"/>
      <c r="AI622" s="39"/>
      <c r="AN622" s="39"/>
      <c r="AS622" s="39"/>
    </row>
    <row r="623">
      <c r="E623" s="39"/>
      <c r="J623" s="39"/>
      <c r="O623" s="39"/>
      <c r="T623" s="39"/>
      <c r="Y623" s="39"/>
      <c r="AD623" s="39"/>
      <c r="AI623" s="39"/>
      <c r="AN623" s="39"/>
      <c r="AS623" s="39"/>
    </row>
    <row r="624">
      <c r="E624" s="39"/>
      <c r="J624" s="39"/>
      <c r="O624" s="39"/>
      <c r="T624" s="39"/>
      <c r="Y624" s="39"/>
      <c r="AD624" s="39"/>
      <c r="AI624" s="39"/>
      <c r="AN624" s="39"/>
      <c r="AS624" s="39"/>
    </row>
    <row r="625">
      <c r="E625" s="39"/>
      <c r="J625" s="39"/>
      <c r="O625" s="39"/>
      <c r="T625" s="39"/>
      <c r="Y625" s="39"/>
      <c r="AD625" s="39"/>
      <c r="AI625" s="39"/>
      <c r="AN625" s="39"/>
      <c r="AS625" s="39"/>
    </row>
    <row r="626">
      <c r="E626" s="39"/>
      <c r="J626" s="39"/>
      <c r="O626" s="39"/>
      <c r="T626" s="39"/>
      <c r="Y626" s="39"/>
      <c r="AD626" s="39"/>
      <c r="AI626" s="39"/>
      <c r="AN626" s="39"/>
      <c r="AS626" s="39"/>
    </row>
    <row r="627">
      <c r="E627" s="39"/>
      <c r="J627" s="39"/>
      <c r="O627" s="39"/>
      <c r="T627" s="39"/>
      <c r="Y627" s="39"/>
      <c r="AD627" s="39"/>
      <c r="AI627" s="39"/>
      <c r="AN627" s="39"/>
      <c r="AS627" s="39"/>
    </row>
    <row r="628">
      <c r="E628" s="39"/>
      <c r="J628" s="39"/>
      <c r="O628" s="39"/>
      <c r="T628" s="39"/>
      <c r="Y628" s="39"/>
      <c r="AD628" s="39"/>
      <c r="AI628" s="39"/>
      <c r="AN628" s="39"/>
      <c r="AS628" s="39"/>
    </row>
    <row r="629">
      <c r="E629" s="39"/>
      <c r="J629" s="39"/>
      <c r="O629" s="39"/>
      <c r="T629" s="39"/>
      <c r="Y629" s="39"/>
      <c r="AD629" s="39"/>
      <c r="AI629" s="39"/>
      <c r="AN629" s="39"/>
      <c r="AS629" s="39"/>
    </row>
    <row r="630">
      <c r="E630" s="39"/>
      <c r="J630" s="39"/>
      <c r="O630" s="39"/>
      <c r="T630" s="39"/>
      <c r="Y630" s="39"/>
      <c r="AD630" s="39"/>
      <c r="AI630" s="39"/>
      <c r="AN630" s="39"/>
      <c r="AS630" s="39"/>
    </row>
    <row r="631">
      <c r="E631" s="39"/>
      <c r="J631" s="39"/>
      <c r="O631" s="39"/>
      <c r="T631" s="39"/>
      <c r="Y631" s="39"/>
      <c r="AD631" s="39"/>
      <c r="AI631" s="39"/>
      <c r="AN631" s="39"/>
      <c r="AS631" s="39"/>
    </row>
    <row r="632">
      <c r="E632" s="39"/>
      <c r="J632" s="39"/>
      <c r="O632" s="39"/>
      <c r="T632" s="39"/>
      <c r="Y632" s="39"/>
      <c r="AD632" s="39"/>
      <c r="AI632" s="39"/>
      <c r="AN632" s="39"/>
      <c r="AS632" s="39"/>
    </row>
    <row r="633">
      <c r="E633" s="39"/>
      <c r="J633" s="39"/>
      <c r="O633" s="39"/>
      <c r="T633" s="39"/>
      <c r="Y633" s="39"/>
      <c r="AD633" s="39"/>
      <c r="AI633" s="39"/>
      <c r="AN633" s="39"/>
      <c r="AS633" s="39"/>
    </row>
    <row r="634">
      <c r="E634" s="39"/>
      <c r="J634" s="39"/>
      <c r="O634" s="39"/>
      <c r="T634" s="39"/>
      <c r="Y634" s="39"/>
      <c r="AD634" s="39"/>
      <c r="AI634" s="39"/>
      <c r="AN634" s="39"/>
      <c r="AS634" s="39"/>
    </row>
    <row r="635">
      <c r="E635" s="39"/>
      <c r="J635" s="39"/>
      <c r="O635" s="39"/>
      <c r="T635" s="39"/>
      <c r="Y635" s="39"/>
      <c r="AD635" s="39"/>
      <c r="AI635" s="39"/>
      <c r="AN635" s="39"/>
      <c r="AS635" s="39"/>
    </row>
    <row r="636">
      <c r="E636" s="39"/>
      <c r="J636" s="39"/>
      <c r="O636" s="39"/>
      <c r="T636" s="39"/>
      <c r="Y636" s="39"/>
      <c r="AD636" s="39"/>
      <c r="AI636" s="39"/>
      <c r="AN636" s="39"/>
      <c r="AS636" s="39"/>
    </row>
    <row r="637">
      <c r="E637" s="39"/>
      <c r="J637" s="39"/>
      <c r="O637" s="39"/>
      <c r="T637" s="39"/>
      <c r="Y637" s="39"/>
      <c r="AD637" s="39"/>
      <c r="AI637" s="39"/>
      <c r="AN637" s="39"/>
      <c r="AS637" s="39"/>
    </row>
    <row r="638">
      <c r="E638" s="39"/>
      <c r="J638" s="39"/>
      <c r="O638" s="39"/>
      <c r="T638" s="39"/>
      <c r="Y638" s="39"/>
      <c r="AD638" s="39"/>
      <c r="AI638" s="39"/>
      <c r="AN638" s="39"/>
      <c r="AS638" s="39"/>
    </row>
    <row r="639">
      <c r="E639" s="39"/>
      <c r="J639" s="39"/>
      <c r="O639" s="39"/>
      <c r="T639" s="39"/>
      <c r="Y639" s="39"/>
      <c r="AD639" s="39"/>
      <c r="AI639" s="39"/>
      <c r="AN639" s="39"/>
      <c r="AS639" s="39"/>
    </row>
    <row r="640">
      <c r="E640" s="39"/>
      <c r="J640" s="39"/>
      <c r="O640" s="39"/>
      <c r="T640" s="39"/>
      <c r="Y640" s="39"/>
      <c r="AD640" s="39"/>
      <c r="AI640" s="39"/>
      <c r="AN640" s="39"/>
      <c r="AS640" s="39"/>
    </row>
    <row r="641">
      <c r="E641" s="39"/>
      <c r="J641" s="39"/>
      <c r="O641" s="39"/>
      <c r="T641" s="39"/>
      <c r="Y641" s="39"/>
      <c r="AD641" s="39"/>
      <c r="AI641" s="39"/>
      <c r="AN641" s="39"/>
      <c r="AS641" s="39"/>
    </row>
    <row r="642">
      <c r="E642" s="39"/>
      <c r="J642" s="39"/>
      <c r="O642" s="39"/>
      <c r="T642" s="39"/>
      <c r="Y642" s="39"/>
      <c r="AD642" s="39"/>
      <c r="AI642" s="39"/>
      <c r="AN642" s="39"/>
      <c r="AS642" s="39"/>
    </row>
    <row r="643">
      <c r="E643" s="39"/>
      <c r="J643" s="39"/>
      <c r="O643" s="39"/>
      <c r="T643" s="39"/>
      <c r="Y643" s="39"/>
      <c r="AD643" s="39"/>
      <c r="AI643" s="39"/>
      <c r="AN643" s="39"/>
      <c r="AS643" s="39"/>
    </row>
    <row r="644">
      <c r="E644" s="39"/>
      <c r="J644" s="39"/>
      <c r="O644" s="39"/>
      <c r="T644" s="39"/>
      <c r="Y644" s="39"/>
      <c r="AD644" s="39"/>
      <c r="AI644" s="39"/>
      <c r="AN644" s="39"/>
      <c r="AS644" s="39"/>
    </row>
    <row r="645">
      <c r="E645" s="39"/>
      <c r="J645" s="39"/>
      <c r="O645" s="39"/>
      <c r="T645" s="39"/>
      <c r="Y645" s="39"/>
      <c r="AD645" s="39"/>
      <c r="AI645" s="39"/>
      <c r="AN645" s="39"/>
      <c r="AS645" s="39"/>
    </row>
    <row r="646">
      <c r="E646" s="39"/>
      <c r="J646" s="39"/>
      <c r="O646" s="39"/>
      <c r="T646" s="39"/>
      <c r="Y646" s="39"/>
      <c r="AD646" s="39"/>
      <c r="AI646" s="39"/>
      <c r="AN646" s="39"/>
      <c r="AS646" s="39"/>
    </row>
    <row r="647">
      <c r="E647" s="39"/>
      <c r="J647" s="39"/>
      <c r="O647" s="39"/>
      <c r="T647" s="39"/>
      <c r="Y647" s="39"/>
      <c r="AD647" s="39"/>
      <c r="AI647" s="39"/>
      <c r="AN647" s="39"/>
      <c r="AS647" s="39"/>
    </row>
    <row r="648">
      <c r="E648" s="39"/>
      <c r="J648" s="39"/>
      <c r="O648" s="39"/>
      <c r="T648" s="39"/>
      <c r="Y648" s="39"/>
      <c r="AD648" s="39"/>
      <c r="AI648" s="39"/>
      <c r="AN648" s="39"/>
      <c r="AS648" s="39"/>
    </row>
    <row r="649">
      <c r="E649" s="39"/>
      <c r="J649" s="39"/>
      <c r="O649" s="39"/>
      <c r="T649" s="39"/>
      <c r="Y649" s="39"/>
      <c r="AD649" s="39"/>
      <c r="AI649" s="39"/>
      <c r="AN649" s="39"/>
      <c r="AS649" s="39"/>
    </row>
    <row r="650">
      <c r="E650" s="39"/>
      <c r="J650" s="39"/>
      <c r="O650" s="39"/>
      <c r="T650" s="39"/>
      <c r="Y650" s="39"/>
      <c r="AD650" s="39"/>
      <c r="AI650" s="39"/>
      <c r="AN650" s="39"/>
      <c r="AS650" s="39"/>
    </row>
    <row r="651">
      <c r="E651" s="39"/>
      <c r="J651" s="39"/>
      <c r="O651" s="39"/>
      <c r="T651" s="39"/>
      <c r="Y651" s="39"/>
      <c r="AD651" s="39"/>
      <c r="AI651" s="39"/>
      <c r="AN651" s="39"/>
      <c r="AS651" s="39"/>
    </row>
    <row r="652">
      <c r="E652" s="39"/>
      <c r="J652" s="39"/>
      <c r="O652" s="39"/>
      <c r="T652" s="39"/>
      <c r="Y652" s="39"/>
      <c r="AD652" s="39"/>
      <c r="AI652" s="39"/>
      <c r="AN652" s="39"/>
      <c r="AS652" s="39"/>
    </row>
    <row r="653">
      <c r="E653" s="39"/>
      <c r="J653" s="39"/>
      <c r="O653" s="39"/>
      <c r="T653" s="39"/>
      <c r="Y653" s="39"/>
      <c r="AD653" s="39"/>
      <c r="AI653" s="39"/>
      <c r="AN653" s="39"/>
      <c r="AS653" s="39"/>
    </row>
    <row r="654">
      <c r="E654" s="39"/>
      <c r="J654" s="39"/>
      <c r="O654" s="39"/>
      <c r="T654" s="39"/>
      <c r="Y654" s="39"/>
      <c r="AD654" s="39"/>
      <c r="AI654" s="39"/>
      <c r="AN654" s="39"/>
      <c r="AS654" s="39"/>
    </row>
    <row r="655">
      <c r="E655" s="39"/>
      <c r="J655" s="39"/>
      <c r="O655" s="39"/>
      <c r="T655" s="39"/>
      <c r="Y655" s="39"/>
      <c r="AD655" s="39"/>
      <c r="AI655" s="39"/>
      <c r="AN655" s="39"/>
      <c r="AS655" s="39"/>
    </row>
    <row r="656">
      <c r="E656" s="39"/>
      <c r="J656" s="39"/>
      <c r="O656" s="39"/>
      <c r="T656" s="39"/>
      <c r="Y656" s="39"/>
      <c r="AD656" s="39"/>
      <c r="AI656" s="39"/>
      <c r="AN656" s="39"/>
      <c r="AS656" s="39"/>
    </row>
    <row r="657">
      <c r="E657" s="39"/>
      <c r="J657" s="39"/>
      <c r="O657" s="39"/>
      <c r="T657" s="39"/>
      <c r="Y657" s="39"/>
      <c r="AD657" s="39"/>
      <c r="AI657" s="39"/>
      <c r="AN657" s="39"/>
      <c r="AS657" s="39"/>
    </row>
    <row r="658">
      <c r="E658" s="39"/>
      <c r="J658" s="39"/>
      <c r="O658" s="39"/>
      <c r="T658" s="39"/>
      <c r="Y658" s="39"/>
      <c r="AD658" s="39"/>
      <c r="AI658" s="39"/>
      <c r="AN658" s="39"/>
      <c r="AS658" s="39"/>
    </row>
    <row r="659">
      <c r="E659" s="39"/>
      <c r="J659" s="39"/>
      <c r="O659" s="39"/>
      <c r="T659" s="39"/>
      <c r="Y659" s="39"/>
      <c r="AD659" s="39"/>
      <c r="AI659" s="39"/>
      <c r="AN659" s="39"/>
      <c r="AS659" s="39"/>
    </row>
    <row r="660">
      <c r="E660" s="39"/>
      <c r="J660" s="39"/>
      <c r="O660" s="39"/>
      <c r="T660" s="39"/>
      <c r="Y660" s="39"/>
      <c r="AD660" s="39"/>
      <c r="AI660" s="39"/>
      <c r="AN660" s="39"/>
      <c r="AS660" s="39"/>
    </row>
    <row r="661">
      <c r="E661" s="39"/>
      <c r="J661" s="39"/>
      <c r="O661" s="39"/>
      <c r="T661" s="39"/>
      <c r="Y661" s="39"/>
      <c r="AD661" s="39"/>
      <c r="AI661" s="39"/>
      <c r="AN661" s="39"/>
      <c r="AS661" s="39"/>
    </row>
    <row r="662">
      <c r="E662" s="39"/>
      <c r="J662" s="39"/>
      <c r="O662" s="39"/>
      <c r="T662" s="39"/>
      <c r="Y662" s="39"/>
      <c r="AD662" s="39"/>
      <c r="AI662" s="39"/>
      <c r="AN662" s="39"/>
      <c r="AS662" s="39"/>
    </row>
    <row r="663">
      <c r="E663" s="39"/>
      <c r="J663" s="39"/>
      <c r="O663" s="39"/>
      <c r="T663" s="39"/>
      <c r="Y663" s="39"/>
      <c r="AD663" s="39"/>
      <c r="AI663" s="39"/>
      <c r="AN663" s="39"/>
      <c r="AS663" s="39"/>
    </row>
    <row r="664">
      <c r="E664" s="39"/>
      <c r="J664" s="39"/>
      <c r="O664" s="39"/>
      <c r="T664" s="39"/>
      <c r="Y664" s="39"/>
      <c r="AD664" s="39"/>
      <c r="AI664" s="39"/>
      <c r="AN664" s="39"/>
      <c r="AS664" s="39"/>
    </row>
    <row r="665">
      <c r="E665" s="39"/>
      <c r="J665" s="39"/>
      <c r="O665" s="39"/>
      <c r="T665" s="39"/>
      <c r="Y665" s="39"/>
      <c r="AD665" s="39"/>
      <c r="AI665" s="39"/>
      <c r="AN665" s="39"/>
      <c r="AS665" s="39"/>
    </row>
    <row r="666">
      <c r="E666" s="39"/>
      <c r="J666" s="39"/>
      <c r="O666" s="39"/>
      <c r="T666" s="39"/>
      <c r="Y666" s="39"/>
      <c r="AD666" s="39"/>
      <c r="AI666" s="39"/>
      <c r="AN666" s="39"/>
      <c r="AS666" s="39"/>
    </row>
    <row r="667">
      <c r="E667" s="39"/>
      <c r="J667" s="39"/>
      <c r="O667" s="39"/>
      <c r="T667" s="39"/>
      <c r="Y667" s="39"/>
      <c r="AD667" s="39"/>
      <c r="AI667" s="39"/>
      <c r="AN667" s="39"/>
      <c r="AS667" s="39"/>
    </row>
    <row r="668">
      <c r="E668" s="39"/>
      <c r="J668" s="39"/>
      <c r="O668" s="39"/>
      <c r="T668" s="39"/>
      <c r="Y668" s="39"/>
      <c r="AD668" s="39"/>
      <c r="AI668" s="39"/>
      <c r="AN668" s="39"/>
      <c r="AS668" s="39"/>
    </row>
    <row r="669">
      <c r="E669" s="39"/>
      <c r="J669" s="39"/>
      <c r="O669" s="39"/>
      <c r="T669" s="39"/>
      <c r="Y669" s="39"/>
      <c r="AD669" s="39"/>
      <c r="AI669" s="39"/>
      <c r="AN669" s="39"/>
      <c r="AS669" s="39"/>
    </row>
    <row r="670">
      <c r="E670" s="39"/>
      <c r="J670" s="39"/>
      <c r="O670" s="39"/>
      <c r="T670" s="39"/>
      <c r="Y670" s="39"/>
      <c r="AD670" s="39"/>
      <c r="AI670" s="39"/>
      <c r="AN670" s="39"/>
      <c r="AS670" s="39"/>
    </row>
    <row r="671">
      <c r="E671" s="39"/>
      <c r="J671" s="39"/>
      <c r="O671" s="39"/>
      <c r="T671" s="39"/>
      <c r="Y671" s="39"/>
      <c r="AD671" s="39"/>
      <c r="AI671" s="39"/>
      <c r="AN671" s="39"/>
      <c r="AS671" s="39"/>
    </row>
    <row r="672">
      <c r="E672" s="39"/>
      <c r="J672" s="39"/>
      <c r="O672" s="39"/>
      <c r="T672" s="39"/>
      <c r="Y672" s="39"/>
      <c r="AD672" s="39"/>
      <c r="AI672" s="39"/>
      <c r="AN672" s="39"/>
      <c r="AS672" s="39"/>
    </row>
    <row r="673">
      <c r="E673" s="39"/>
      <c r="J673" s="39"/>
      <c r="O673" s="39"/>
      <c r="T673" s="39"/>
      <c r="Y673" s="39"/>
      <c r="AD673" s="39"/>
      <c r="AI673" s="39"/>
      <c r="AN673" s="39"/>
      <c r="AS673" s="39"/>
    </row>
    <row r="674">
      <c r="E674" s="39"/>
      <c r="J674" s="39"/>
      <c r="O674" s="39"/>
      <c r="T674" s="39"/>
      <c r="Y674" s="39"/>
      <c r="AD674" s="39"/>
      <c r="AI674" s="39"/>
      <c r="AN674" s="39"/>
      <c r="AS674" s="39"/>
    </row>
    <row r="675">
      <c r="E675" s="39"/>
      <c r="J675" s="39"/>
      <c r="O675" s="39"/>
      <c r="T675" s="39"/>
      <c r="Y675" s="39"/>
      <c r="AD675" s="39"/>
      <c r="AI675" s="39"/>
      <c r="AN675" s="39"/>
      <c r="AS675" s="39"/>
    </row>
    <row r="676">
      <c r="E676" s="39"/>
      <c r="J676" s="39"/>
      <c r="O676" s="39"/>
      <c r="T676" s="39"/>
      <c r="Y676" s="39"/>
      <c r="AD676" s="39"/>
      <c r="AI676" s="39"/>
      <c r="AN676" s="39"/>
      <c r="AS676" s="39"/>
    </row>
    <row r="677">
      <c r="E677" s="39"/>
      <c r="J677" s="39"/>
      <c r="O677" s="39"/>
      <c r="T677" s="39"/>
      <c r="Y677" s="39"/>
      <c r="AD677" s="39"/>
      <c r="AI677" s="39"/>
      <c r="AN677" s="39"/>
      <c r="AS677" s="39"/>
    </row>
    <row r="678">
      <c r="E678" s="39"/>
      <c r="J678" s="39"/>
      <c r="O678" s="39"/>
      <c r="T678" s="39"/>
      <c r="Y678" s="39"/>
      <c r="AD678" s="39"/>
      <c r="AI678" s="39"/>
      <c r="AN678" s="39"/>
      <c r="AS678" s="39"/>
    </row>
    <row r="679">
      <c r="E679" s="39"/>
      <c r="J679" s="39"/>
      <c r="O679" s="39"/>
      <c r="T679" s="39"/>
      <c r="Y679" s="39"/>
      <c r="AD679" s="39"/>
      <c r="AI679" s="39"/>
      <c r="AN679" s="39"/>
      <c r="AS679" s="39"/>
    </row>
    <row r="680">
      <c r="E680" s="39"/>
      <c r="J680" s="39"/>
      <c r="O680" s="39"/>
      <c r="T680" s="39"/>
      <c r="Y680" s="39"/>
      <c r="AD680" s="39"/>
      <c r="AI680" s="39"/>
      <c r="AN680" s="39"/>
      <c r="AS680" s="39"/>
    </row>
    <row r="681">
      <c r="E681" s="39"/>
      <c r="J681" s="39"/>
      <c r="O681" s="39"/>
      <c r="T681" s="39"/>
      <c r="Y681" s="39"/>
      <c r="AD681" s="39"/>
      <c r="AI681" s="39"/>
      <c r="AN681" s="39"/>
      <c r="AS681" s="39"/>
    </row>
    <row r="682">
      <c r="E682" s="39"/>
      <c r="J682" s="39"/>
      <c r="O682" s="39"/>
      <c r="T682" s="39"/>
      <c r="Y682" s="39"/>
      <c r="AD682" s="39"/>
      <c r="AI682" s="39"/>
      <c r="AN682" s="39"/>
      <c r="AS682" s="39"/>
    </row>
    <row r="683">
      <c r="E683" s="39"/>
      <c r="J683" s="39"/>
      <c r="O683" s="39"/>
      <c r="T683" s="39"/>
      <c r="Y683" s="39"/>
      <c r="AD683" s="39"/>
      <c r="AI683" s="39"/>
      <c r="AN683" s="39"/>
      <c r="AS683" s="39"/>
    </row>
    <row r="684">
      <c r="E684" s="39"/>
      <c r="J684" s="39"/>
      <c r="O684" s="39"/>
      <c r="T684" s="39"/>
      <c r="Y684" s="39"/>
      <c r="AD684" s="39"/>
      <c r="AI684" s="39"/>
      <c r="AN684" s="39"/>
      <c r="AS684" s="39"/>
    </row>
    <row r="685">
      <c r="E685" s="39"/>
      <c r="J685" s="39"/>
      <c r="O685" s="39"/>
      <c r="T685" s="39"/>
      <c r="Y685" s="39"/>
      <c r="AD685" s="39"/>
      <c r="AI685" s="39"/>
      <c r="AN685" s="39"/>
      <c r="AS685" s="39"/>
    </row>
    <row r="686">
      <c r="E686" s="39"/>
      <c r="J686" s="39"/>
      <c r="O686" s="39"/>
      <c r="T686" s="39"/>
      <c r="Y686" s="39"/>
      <c r="AD686" s="39"/>
      <c r="AI686" s="39"/>
      <c r="AN686" s="39"/>
      <c r="AS686" s="39"/>
    </row>
    <row r="687">
      <c r="E687" s="39"/>
      <c r="J687" s="39"/>
      <c r="O687" s="39"/>
      <c r="T687" s="39"/>
      <c r="Y687" s="39"/>
      <c r="AD687" s="39"/>
      <c r="AI687" s="39"/>
      <c r="AN687" s="39"/>
      <c r="AS687" s="39"/>
    </row>
    <row r="688">
      <c r="E688" s="39"/>
      <c r="J688" s="39"/>
      <c r="O688" s="39"/>
      <c r="T688" s="39"/>
      <c r="Y688" s="39"/>
      <c r="AD688" s="39"/>
      <c r="AI688" s="39"/>
      <c r="AN688" s="39"/>
      <c r="AS688" s="39"/>
    </row>
    <row r="689">
      <c r="E689" s="39"/>
      <c r="J689" s="39"/>
      <c r="O689" s="39"/>
      <c r="T689" s="39"/>
      <c r="Y689" s="39"/>
      <c r="AD689" s="39"/>
      <c r="AI689" s="39"/>
      <c r="AN689" s="39"/>
      <c r="AS689" s="39"/>
    </row>
    <row r="690">
      <c r="E690" s="39"/>
      <c r="J690" s="39"/>
      <c r="O690" s="39"/>
      <c r="T690" s="39"/>
      <c r="Y690" s="39"/>
      <c r="AD690" s="39"/>
      <c r="AI690" s="39"/>
      <c r="AN690" s="39"/>
      <c r="AS690" s="39"/>
    </row>
    <row r="691">
      <c r="E691" s="39"/>
      <c r="J691" s="39"/>
      <c r="O691" s="39"/>
      <c r="T691" s="39"/>
      <c r="Y691" s="39"/>
      <c r="AD691" s="39"/>
      <c r="AI691" s="39"/>
      <c r="AN691" s="39"/>
      <c r="AS691" s="39"/>
    </row>
    <row r="692">
      <c r="E692" s="39"/>
      <c r="J692" s="39"/>
      <c r="O692" s="39"/>
      <c r="T692" s="39"/>
      <c r="Y692" s="39"/>
      <c r="AD692" s="39"/>
      <c r="AI692" s="39"/>
      <c r="AN692" s="39"/>
      <c r="AS692" s="39"/>
    </row>
    <row r="693">
      <c r="E693" s="39"/>
      <c r="J693" s="39"/>
      <c r="O693" s="39"/>
      <c r="T693" s="39"/>
      <c r="Y693" s="39"/>
      <c r="AD693" s="39"/>
      <c r="AI693" s="39"/>
      <c r="AN693" s="39"/>
      <c r="AS693" s="39"/>
    </row>
    <row r="694">
      <c r="E694" s="39"/>
      <c r="J694" s="39"/>
      <c r="O694" s="39"/>
      <c r="T694" s="39"/>
      <c r="Y694" s="39"/>
      <c r="AD694" s="39"/>
      <c r="AI694" s="39"/>
      <c r="AN694" s="39"/>
      <c r="AS694" s="39"/>
    </row>
    <row r="695">
      <c r="E695" s="39"/>
      <c r="J695" s="39"/>
      <c r="O695" s="39"/>
      <c r="T695" s="39"/>
      <c r="Y695" s="39"/>
      <c r="AD695" s="39"/>
      <c r="AI695" s="39"/>
      <c r="AN695" s="39"/>
      <c r="AS695" s="39"/>
    </row>
    <row r="696">
      <c r="E696" s="39"/>
      <c r="J696" s="39"/>
      <c r="O696" s="39"/>
      <c r="T696" s="39"/>
      <c r="Y696" s="39"/>
      <c r="AD696" s="39"/>
      <c r="AI696" s="39"/>
      <c r="AN696" s="39"/>
      <c r="AS696" s="39"/>
    </row>
    <row r="697">
      <c r="E697" s="39"/>
      <c r="J697" s="39"/>
      <c r="O697" s="39"/>
      <c r="T697" s="39"/>
      <c r="Y697" s="39"/>
      <c r="AD697" s="39"/>
      <c r="AI697" s="39"/>
      <c r="AN697" s="39"/>
      <c r="AS697" s="39"/>
    </row>
    <row r="698">
      <c r="E698" s="39"/>
      <c r="J698" s="39"/>
      <c r="O698" s="39"/>
      <c r="T698" s="39"/>
      <c r="Y698" s="39"/>
      <c r="AD698" s="39"/>
      <c r="AI698" s="39"/>
      <c r="AN698" s="39"/>
      <c r="AS698" s="39"/>
    </row>
    <row r="699">
      <c r="E699" s="39"/>
      <c r="J699" s="39"/>
      <c r="O699" s="39"/>
      <c r="T699" s="39"/>
      <c r="Y699" s="39"/>
      <c r="AD699" s="39"/>
      <c r="AI699" s="39"/>
      <c r="AN699" s="39"/>
      <c r="AS699" s="39"/>
    </row>
    <row r="700">
      <c r="E700" s="39"/>
      <c r="J700" s="39"/>
      <c r="O700" s="39"/>
      <c r="T700" s="39"/>
      <c r="Y700" s="39"/>
      <c r="AD700" s="39"/>
      <c r="AI700" s="39"/>
      <c r="AN700" s="39"/>
      <c r="AS700" s="39"/>
    </row>
    <row r="701">
      <c r="E701" s="39"/>
      <c r="J701" s="39"/>
      <c r="O701" s="39"/>
      <c r="T701" s="39"/>
      <c r="Y701" s="39"/>
      <c r="AD701" s="39"/>
      <c r="AI701" s="39"/>
      <c r="AN701" s="39"/>
      <c r="AS701" s="39"/>
    </row>
    <row r="702">
      <c r="E702" s="39"/>
      <c r="J702" s="39"/>
      <c r="O702" s="39"/>
      <c r="T702" s="39"/>
      <c r="Y702" s="39"/>
      <c r="AD702" s="39"/>
      <c r="AI702" s="39"/>
      <c r="AN702" s="39"/>
      <c r="AS702" s="39"/>
    </row>
    <row r="703">
      <c r="E703" s="39"/>
      <c r="J703" s="39"/>
      <c r="O703" s="39"/>
      <c r="T703" s="39"/>
      <c r="Y703" s="39"/>
      <c r="AD703" s="39"/>
      <c r="AI703" s="39"/>
      <c r="AN703" s="39"/>
      <c r="AS703" s="39"/>
    </row>
    <row r="704">
      <c r="E704" s="39"/>
      <c r="J704" s="39"/>
      <c r="O704" s="39"/>
      <c r="T704" s="39"/>
      <c r="Y704" s="39"/>
      <c r="AD704" s="39"/>
      <c r="AI704" s="39"/>
      <c r="AN704" s="39"/>
      <c r="AS704" s="39"/>
    </row>
    <row r="705">
      <c r="E705" s="39"/>
      <c r="J705" s="39"/>
      <c r="O705" s="39"/>
      <c r="T705" s="39"/>
      <c r="Y705" s="39"/>
      <c r="AD705" s="39"/>
      <c r="AI705" s="39"/>
      <c r="AN705" s="39"/>
      <c r="AS705" s="39"/>
    </row>
    <row r="706">
      <c r="E706" s="39"/>
      <c r="J706" s="39"/>
      <c r="O706" s="39"/>
      <c r="T706" s="39"/>
      <c r="Y706" s="39"/>
      <c r="AD706" s="39"/>
      <c r="AI706" s="39"/>
      <c r="AN706" s="39"/>
      <c r="AS706" s="39"/>
    </row>
    <row r="707">
      <c r="E707" s="39"/>
      <c r="J707" s="39"/>
      <c r="O707" s="39"/>
      <c r="T707" s="39"/>
      <c r="Y707" s="39"/>
      <c r="AD707" s="39"/>
      <c r="AI707" s="39"/>
      <c r="AN707" s="39"/>
      <c r="AS707" s="39"/>
    </row>
    <row r="708">
      <c r="E708" s="39"/>
      <c r="J708" s="39"/>
      <c r="O708" s="39"/>
      <c r="T708" s="39"/>
      <c r="Y708" s="39"/>
      <c r="AD708" s="39"/>
      <c r="AI708" s="39"/>
      <c r="AN708" s="39"/>
      <c r="AS708" s="39"/>
    </row>
    <row r="709">
      <c r="E709" s="39"/>
      <c r="J709" s="39"/>
      <c r="O709" s="39"/>
      <c r="T709" s="39"/>
      <c r="Y709" s="39"/>
      <c r="AD709" s="39"/>
      <c r="AI709" s="39"/>
      <c r="AN709" s="39"/>
      <c r="AS709" s="39"/>
    </row>
    <row r="710">
      <c r="E710" s="39"/>
      <c r="J710" s="39"/>
      <c r="O710" s="39"/>
      <c r="T710" s="39"/>
      <c r="Y710" s="39"/>
      <c r="AD710" s="39"/>
      <c r="AI710" s="39"/>
      <c r="AN710" s="39"/>
      <c r="AS710" s="39"/>
    </row>
    <row r="711">
      <c r="E711" s="39"/>
      <c r="J711" s="39"/>
      <c r="O711" s="39"/>
      <c r="T711" s="39"/>
      <c r="Y711" s="39"/>
      <c r="AD711" s="39"/>
      <c r="AI711" s="39"/>
      <c r="AN711" s="39"/>
      <c r="AS711" s="39"/>
    </row>
    <row r="712">
      <c r="E712" s="39"/>
      <c r="J712" s="39"/>
      <c r="O712" s="39"/>
      <c r="T712" s="39"/>
      <c r="Y712" s="39"/>
      <c r="AD712" s="39"/>
      <c r="AI712" s="39"/>
      <c r="AN712" s="39"/>
      <c r="AS712" s="39"/>
    </row>
    <row r="713">
      <c r="E713" s="39"/>
      <c r="J713" s="39"/>
      <c r="O713" s="39"/>
      <c r="T713" s="39"/>
      <c r="Y713" s="39"/>
      <c r="AD713" s="39"/>
      <c r="AI713" s="39"/>
      <c r="AN713" s="39"/>
      <c r="AS713" s="39"/>
    </row>
    <row r="714">
      <c r="E714" s="39"/>
      <c r="J714" s="39"/>
      <c r="O714" s="39"/>
      <c r="T714" s="39"/>
      <c r="Y714" s="39"/>
      <c r="AD714" s="39"/>
      <c r="AI714" s="39"/>
      <c r="AN714" s="39"/>
      <c r="AS714" s="39"/>
    </row>
    <row r="715">
      <c r="E715" s="39"/>
      <c r="J715" s="39"/>
      <c r="O715" s="39"/>
      <c r="T715" s="39"/>
      <c r="Y715" s="39"/>
      <c r="AD715" s="39"/>
      <c r="AI715" s="39"/>
      <c r="AN715" s="39"/>
      <c r="AS715" s="39"/>
    </row>
    <row r="716">
      <c r="E716" s="39"/>
      <c r="J716" s="39"/>
      <c r="O716" s="39"/>
      <c r="T716" s="39"/>
      <c r="Y716" s="39"/>
      <c r="AD716" s="39"/>
      <c r="AI716" s="39"/>
      <c r="AN716" s="39"/>
      <c r="AS716" s="39"/>
    </row>
    <row r="717">
      <c r="E717" s="39"/>
      <c r="J717" s="39"/>
      <c r="O717" s="39"/>
      <c r="T717" s="39"/>
      <c r="Y717" s="39"/>
      <c r="AD717" s="39"/>
      <c r="AI717" s="39"/>
      <c r="AN717" s="39"/>
      <c r="AS717" s="39"/>
    </row>
    <row r="718">
      <c r="E718" s="39"/>
      <c r="J718" s="39"/>
      <c r="O718" s="39"/>
      <c r="T718" s="39"/>
      <c r="Y718" s="39"/>
      <c r="AD718" s="39"/>
      <c r="AI718" s="39"/>
      <c r="AN718" s="39"/>
      <c r="AS718" s="39"/>
    </row>
    <row r="719">
      <c r="E719" s="39"/>
      <c r="J719" s="39"/>
      <c r="O719" s="39"/>
      <c r="T719" s="39"/>
      <c r="Y719" s="39"/>
      <c r="AD719" s="39"/>
      <c r="AI719" s="39"/>
      <c r="AN719" s="39"/>
      <c r="AS719" s="39"/>
    </row>
    <row r="720">
      <c r="E720" s="39"/>
      <c r="J720" s="39"/>
      <c r="O720" s="39"/>
      <c r="T720" s="39"/>
      <c r="Y720" s="39"/>
      <c r="AD720" s="39"/>
      <c r="AI720" s="39"/>
      <c r="AN720" s="39"/>
      <c r="AS720" s="39"/>
    </row>
    <row r="721">
      <c r="E721" s="39"/>
      <c r="J721" s="39"/>
      <c r="O721" s="39"/>
      <c r="T721" s="39"/>
      <c r="Y721" s="39"/>
      <c r="AD721" s="39"/>
      <c r="AI721" s="39"/>
      <c r="AN721" s="39"/>
      <c r="AS721" s="39"/>
    </row>
    <row r="722">
      <c r="E722" s="39"/>
      <c r="J722" s="39"/>
      <c r="O722" s="39"/>
      <c r="T722" s="39"/>
      <c r="Y722" s="39"/>
      <c r="AD722" s="39"/>
      <c r="AI722" s="39"/>
      <c r="AN722" s="39"/>
      <c r="AS722" s="39"/>
    </row>
    <row r="723">
      <c r="E723" s="39"/>
      <c r="J723" s="39"/>
      <c r="O723" s="39"/>
      <c r="T723" s="39"/>
      <c r="Y723" s="39"/>
      <c r="AD723" s="39"/>
      <c r="AI723" s="39"/>
      <c r="AN723" s="39"/>
      <c r="AS723" s="39"/>
    </row>
    <row r="724">
      <c r="E724" s="39"/>
      <c r="J724" s="39"/>
      <c r="O724" s="39"/>
      <c r="T724" s="39"/>
      <c r="Y724" s="39"/>
      <c r="AD724" s="39"/>
      <c r="AI724" s="39"/>
      <c r="AN724" s="39"/>
      <c r="AS724" s="39"/>
    </row>
    <row r="725">
      <c r="E725" s="39"/>
      <c r="J725" s="39"/>
      <c r="O725" s="39"/>
      <c r="T725" s="39"/>
      <c r="Y725" s="39"/>
      <c r="AD725" s="39"/>
      <c r="AI725" s="39"/>
      <c r="AN725" s="39"/>
      <c r="AS725" s="39"/>
    </row>
    <row r="726">
      <c r="E726" s="39"/>
      <c r="J726" s="39"/>
      <c r="O726" s="39"/>
      <c r="T726" s="39"/>
      <c r="Y726" s="39"/>
      <c r="AD726" s="39"/>
      <c r="AI726" s="39"/>
      <c r="AN726" s="39"/>
      <c r="AS726" s="39"/>
    </row>
    <row r="727">
      <c r="E727" s="39"/>
      <c r="J727" s="39"/>
      <c r="O727" s="39"/>
      <c r="T727" s="39"/>
      <c r="Y727" s="39"/>
      <c r="AD727" s="39"/>
      <c r="AI727" s="39"/>
      <c r="AN727" s="39"/>
      <c r="AS727" s="39"/>
    </row>
    <row r="728">
      <c r="E728" s="39"/>
      <c r="J728" s="39"/>
      <c r="O728" s="39"/>
      <c r="T728" s="39"/>
      <c r="Y728" s="39"/>
      <c r="AD728" s="39"/>
      <c r="AI728" s="39"/>
      <c r="AN728" s="39"/>
      <c r="AS728" s="39"/>
    </row>
    <row r="729">
      <c r="E729" s="39"/>
      <c r="J729" s="39"/>
      <c r="O729" s="39"/>
      <c r="T729" s="39"/>
      <c r="Y729" s="39"/>
      <c r="AD729" s="39"/>
      <c r="AI729" s="39"/>
      <c r="AN729" s="39"/>
      <c r="AS729" s="39"/>
    </row>
    <row r="730">
      <c r="E730" s="39"/>
      <c r="J730" s="39"/>
      <c r="O730" s="39"/>
      <c r="T730" s="39"/>
      <c r="Y730" s="39"/>
      <c r="AD730" s="39"/>
      <c r="AI730" s="39"/>
      <c r="AN730" s="39"/>
      <c r="AS730" s="39"/>
    </row>
    <row r="731">
      <c r="E731" s="39"/>
      <c r="J731" s="39"/>
      <c r="O731" s="39"/>
      <c r="T731" s="39"/>
      <c r="Y731" s="39"/>
      <c r="AD731" s="39"/>
      <c r="AI731" s="39"/>
      <c r="AN731" s="39"/>
      <c r="AS731" s="39"/>
    </row>
    <row r="732">
      <c r="E732" s="39"/>
      <c r="J732" s="39"/>
      <c r="O732" s="39"/>
      <c r="T732" s="39"/>
      <c r="Y732" s="39"/>
      <c r="AD732" s="39"/>
      <c r="AI732" s="39"/>
      <c r="AN732" s="39"/>
      <c r="AS732" s="39"/>
    </row>
    <row r="733">
      <c r="E733" s="39"/>
      <c r="J733" s="39"/>
      <c r="O733" s="39"/>
      <c r="T733" s="39"/>
      <c r="Y733" s="39"/>
      <c r="AD733" s="39"/>
      <c r="AI733" s="39"/>
      <c r="AN733" s="39"/>
      <c r="AS733" s="39"/>
    </row>
    <row r="734">
      <c r="E734" s="39"/>
      <c r="J734" s="39"/>
      <c r="O734" s="39"/>
      <c r="T734" s="39"/>
      <c r="Y734" s="39"/>
      <c r="AD734" s="39"/>
      <c r="AI734" s="39"/>
      <c r="AN734" s="39"/>
      <c r="AS734" s="39"/>
    </row>
    <row r="735">
      <c r="E735" s="39"/>
      <c r="J735" s="39"/>
      <c r="O735" s="39"/>
      <c r="T735" s="39"/>
      <c r="Y735" s="39"/>
      <c r="AD735" s="39"/>
      <c r="AI735" s="39"/>
      <c r="AN735" s="39"/>
      <c r="AS735" s="39"/>
    </row>
    <row r="736">
      <c r="E736" s="39"/>
      <c r="J736" s="39"/>
      <c r="O736" s="39"/>
      <c r="T736" s="39"/>
      <c r="Y736" s="39"/>
      <c r="AD736" s="39"/>
      <c r="AI736" s="39"/>
      <c r="AN736" s="39"/>
      <c r="AS736" s="39"/>
    </row>
    <row r="737">
      <c r="E737" s="39"/>
      <c r="J737" s="39"/>
      <c r="O737" s="39"/>
      <c r="T737" s="39"/>
      <c r="Y737" s="39"/>
      <c r="AD737" s="39"/>
      <c r="AI737" s="39"/>
      <c r="AN737" s="39"/>
      <c r="AS737" s="39"/>
    </row>
    <row r="738">
      <c r="E738" s="39"/>
      <c r="J738" s="39"/>
      <c r="O738" s="39"/>
      <c r="T738" s="39"/>
      <c r="Y738" s="39"/>
      <c r="AD738" s="39"/>
      <c r="AI738" s="39"/>
      <c r="AN738" s="39"/>
      <c r="AS738" s="39"/>
    </row>
    <row r="739">
      <c r="E739" s="39"/>
      <c r="J739" s="39"/>
      <c r="O739" s="39"/>
      <c r="T739" s="39"/>
      <c r="Y739" s="39"/>
      <c r="AD739" s="39"/>
      <c r="AI739" s="39"/>
      <c r="AN739" s="39"/>
      <c r="AS739" s="39"/>
    </row>
    <row r="740">
      <c r="E740" s="39"/>
      <c r="J740" s="39"/>
      <c r="O740" s="39"/>
      <c r="T740" s="39"/>
      <c r="Y740" s="39"/>
      <c r="AD740" s="39"/>
      <c r="AI740" s="39"/>
      <c r="AN740" s="39"/>
      <c r="AS740" s="39"/>
    </row>
    <row r="741">
      <c r="E741" s="39"/>
      <c r="J741" s="39"/>
      <c r="O741" s="39"/>
      <c r="T741" s="39"/>
      <c r="Y741" s="39"/>
      <c r="AD741" s="39"/>
      <c r="AI741" s="39"/>
      <c r="AN741" s="39"/>
      <c r="AS741" s="39"/>
    </row>
    <row r="742">
      <c r="E742" s="39"/>
      <c r="J742" s="39"/>
      <c r="O742" s="39"/>
      <c r="T742" s="39"/>
      <c r="Y742" s="39"/>
      <c r="AD742" s="39"/>
      <c r="AI742" s="39"/>
      <c r="AN742" s="39"/>
      <c r="AS742" s="39"/>
    </row>
    <row r="743">
      <c r="E743" s="39"/>
      <c r="J743" s="39"/>
      <c r="O743" s="39"/>
      <c r="T743" s="39"/>
      <c r="Y743" s="39"/>
      <c r="AD743" s="39"/>
      <c r="AI743" s="39"/>
      <c r="AN743" s="39"/>
      <c r="AS743" s="39"/>
    </row>
    <row r="744">
      <c r="E744" s="39"/>
      <c r="J744" s="39"/>
      <c r="O744" s="39"/>
      <c r="T744" s="39"/>
      <c r="Y744" s="39"/>
      <c r="AD744" s="39"/>
      <c r="AI744" s="39"/>
      <c r="AN744" s="39"/>
      <c r="AS744" s="39"/>
    </row>
    <row r="745">
      <c r="E745" s="39"/>
      <c r="J745" s="39"/>
      <c r="O745" s="39"/>
      <c r="T745" s="39"/>
      <c r="Y745" s="39"/>
      <c r="AD745" s="39"/>
      <c r="AI745" s="39"/>
      <c r="AN745" s="39"/>
      <c r="AS745" s="39"/>
    </row>
    <row r="746">
      <c r="E746" s="39"/>
      <c r="J746" s="39"/>
      <c r="O746" s="39"/>
      <c r="T746" s="39"/>
      <c r="Y746" s="39"/>
      <c r="AD746" s="39"/>
      <c r="AI746" s="39"/>
      <c r="AN746" s="39"/>
      <c r="AS746" s="39"/>
    </row>
    <row r="747">
      <c r="E747" s="39"/>
      <c r="J747" s="39"/>
      <c r="O747" s="39"/>
      <c r="T747" s="39"/>
      <c r="Y747" s="39"/>
      <c r="AD747" s="39"/>
      <c r="AI747" s="39"/>
      <c r="AN747" s="39"/>
      <c r="AS747" s="39"/>
    </row>
    <row r="748">
      <c r="E748" s="39"/>
      <c r="J748" s="39"/>
      <c r="O748" s="39"/>
      <c r="T748" s="39"/>
      <c r="Y748" s="39"/>
      <c r="AD748" s="39"/>
      <c r="AI748" s="39"/>
      <c r="AN748" s="39"/>
      <c r="AS748" s="39"/>
    </row>
    <row r="749">
      <c r="E749" s="39"/>
      <c r="J749" s="39"/>
      <c r="O749" s="39"/>
      <c r="T749" s="39"/>
      <c r="Y749" s="39"/>
      <c r="AD749" s="39"/>
      <c r="AI749" s="39"/>
      <c r="AN749" s="39"/>
      <c r="AS749" s="39"/>
    </row>
    <row r="750">
      <c r="E750" s="39"/>
      <c r="J750" s="39"/>
      <c r="O750" s="39"/>
      <c r="T750" s="39"/>
      <c r="Y750" s="39"/>
      <c r="AD750" s="39"/>
      <c r="AI750" s="39"/>
      <c r="AN750" s="39"/>
      <c r="AS750" s="39"/>
    </row>
    <row r="751">
      <c r="E751" s="39"/>
      <c r="J751" s="39"/>
      <c r="O751" s="39"/>
      <c r="T751" s="39"/>
      <c r="Y751" s="39"/>
      <c r="AD751" s="39"/>
      <c r="AI751" s="39"/>
      <c r="AN751" s="39"/>
      <c r="AS751" s="39"/>
    </row>
    <row r="752">
      <c r="E752" s="39"/>
      <c r="J752" s="39"/>
      <c r="O752" s="39"/>
      <c r="T752" s="39"/>
      <c r="Y752" s="39"/>
      <c r="AD752" s="39"/>
      <c r="AI752" s="39"/>
      <c r="AN752" s="39"/>
      <c r="AS752" s="39"/>
    </row>
    <row r="753">
      <c r="E753" s="39"/>
      <c r="J753" s="39"/>
      <c r="O753" s="39"/>
      <c r="T753" s="39"/>
      <c r="Y753" s="39"/>
      <c r="AD753" s="39"/>
      <c r="AI753" s="39"/>
      <c r="AN753" s="39"/>
      <c r="AS753" s="39"/>
    </row>
    <row r="754">
      <c r="E754" s="39"/>
      <c r="J754" s="39"/>
      <c r="O754" s="39"/>
      <c r="T754" s="39"/>
      <c r="Y754" s="39"/>
      <c r="AD754" s="39"/>
      <c r="AI754" s="39"/>
      <c r="AN754" s="39"/>
      <c r="AS754" s="39"/>
    </row>
    <row r="755">
      <c r="E755" s="39"/>
      <c r="J755" s="39"/>
      <c r="O755" s="39"/>
      <c r="T755" s="39"/>
      <c r="Y755" s="39"/>
      <c r="AD755" s="39"/>
      <c r="AI755" s="39"/>
      <c r="AN755" s="39"/>
      <c r="AS755" s="39"/>
    </row>
    <row r="756">
      <c r="E756" s="39"/>
      <c r="J756" s="39"/>
      <c r="O756" s="39"/>
      <c r="T756" s="39"/>
      <c r="Y756" s="39"/>
      <c r="AD756" s="39"/>
      <c r="AI756" s="39"/>
      <c r="AN756" s="39"/>
      <c r="AS756" s="39"/>
    </row>
    <row r="757">
      <c r="E757" s="39"/>
      <c r="J757" s="39"/>
      <c r="O757" s="39"/>
      <c r="T757" s="39"/>
      <c r="Y757" s="39"/>
      <c r="AD757" s="39"/>
      <c r="AI757" s="39"/>
      <c r="AN757" s="39"/>
      <c r="AS757" s="39"/>
    </row>
    <row r="758">
      <c r="E758" s="39"/>
      <c r="J758" s="39"/>
      <c r="O758" s="39"/>
      <c r="T758" s="39"/>
      <c r="Y758" s="39"/>
      <c r="AD758" s="39"/>
      <c r="AI758" s="39"/>
      <c r="AN758" s="39"/>
      <c r="AS758" s="39"/>
    </row>
    <row r="759">
      <c r="E759" s="39"/>
      <c r="J759" s="39"/>
      <c r="O759" s="39"/>
      <c r="T759" s="39"/>
      <c r="Y759" s="39"/>
      <c r="AD759" s="39"/>
      <c r="AI759" s="39"/>
      <c r="AN759" s="39"/>
      <c r="AS759" s="39"/>
    </row>
    <row r="760">
      <c r="E760" s="39"/>
      <c r="J760" s="39"/>
      <c r="O760" s="39"/>
      <c r="T760" s="39"/>
      <c r="Y760" s="39"/>
      <c r="AD760" s="39"/>
      <c r="AI760" s="39"/>
      <c r="AN760" s="39"/>
      <c r="AS760" s="39"/>
    </row>
    <row r="761">
      <c r="E761" s="39"/>
      <c r="J761" s="39"/>
      <c r="O761" s="39"/>
      <c r="T761" s="39"/>
      <c r="Y761" s="39"/>
      <c r="AD761" s="39"/>
      <c r="AI761" s="39"/>
      <c r="AN761" s="39"/>
      <c r="AS761" s="39"/>
    </row>
    <row r="762">
      <c r="E762" s="39"/>
      <c r="J762" s="39"/>
      <c r="O762" s="39"/>
      <c r="T762" s="39"/>
      <c r="Y762" s="39"/>
      <c r="AD762" s="39"/>
      <c r="AI762" s="39"/>
      <c r="AN762" s="39"/>
      <c r="AS762" s="39"/>
    </row>
    <row r="763">
      <c r="E763" s="39"/>
      <c r="J763" s="39"/>
      <c r="O763" s="39"/>
      <c r="T763" s="39"/>
      <c r="Y763" s="39"/>
      <c r="AD763" s="39"/>
      <c r="AI763" s="39"/>
      <c r="AN763" s="39"/>
      <c r="AS763" s="39"/>
    </row>
    <row r="764">
      <c r="E764" s="39"/>
      <c r="J764" s="39"/>
      <c r="O764" s="39"/>
      <c r="T764" s="39"/>
      <c r="Y764" s="39"/>
      <c r="AD764" s="39"/>
      <c r="AI764" s="39"/>
      <c r="AN764" s="39"/>
      <c r="AS764" s="39"/>
    </row>
    <row r="765">
      <c r="E765" s="39"/>
      <c r="J765" s="39"/>
      <c r="O765" s="39"/>
      <c r="T765" s="39"/>
      <c r="Y765" s="39"/>
      <c r="AD765" s="39"/>
      <c r="AI765" s="39"/>
      <c r="AN765" s="39"/>
      <c r="AS765" s="39"/>
    </row>
    <row r="766">
      <c r="E766" s="39"/>
      <c r="J766" s="39"/>
      <c r="O766" s="39"/>
      <c r="T766" s="39"/>
      <c r="Y766" s="39"/>
      <c r="AD766" s="39"/>
      <c r="AI766" s="39"/>
      <c r="AN766" s="39"/>
      <c r="AS766" s="39"/>
    </row>
    <row r="767">
      <c r="E767" s="39"/>
      <c r="J767" s="39"/>
      <c r="O767" s="39"/>
      <c r="T767" s="39"/>
      <c r="Y767" s="39"/>
      <c r="AD767" s="39"/>
      <c r="AI767" s="39"/>
      <c r="AN767" s="39"/>
      <c r="AS767" s="39"/>
    </row>
    <row r="768">
      <c r="E768" s="39"/>
      <c r="J768" s="39"/>
      <c r="O768" s="39"/>
      <c r="T768" s="39"/>
      <c r="Y768" s="39"/>
      <c r="AD768" s="39"/>
      <c r="AI768" s="39"/>
      <c r="AN768" s="39"/>
      <c r="AS768" s="39"/>
    </row>
    <row r="769">
      <c r="E769" s="39"/>
      <c r="J769" s="39"/>
      <c r="O769" s="39"/>
      <c r="T769" s="39"/>
      <c r="Y769" s="39"/>
      <c r="AD769" s="39"/>
      <c r="AI769" s="39"/>
      <c r="AN769" s="39"/>
      <c r="AS769" s="39"/>
    </row>
    <row r="770">
      <c r="E770" s="39"/>
      <c r="J770" s="39"/>
      <c r="O770" s="39"/>
      <c r="T770" s="39"/>
      <c r="Y770" s="39"/>
      <c r="AD770" s="39"/>
      <c r="AI770" s="39"/>
      <c r="AN770" s="39"/>
      <c r="AS770" s="39"/>
    </row>
    <row r="771">
      <c r="E771" s="39"/>
      <c r="J771" s="39"/>
      <c r="O771" s="39"/>
      <c r="T771" s="39"/>
      <c r="Y771" s="39"/>
      <c r="AD771" s="39"/>
      <c r="AI771" s="39"/>
      <c r="AN771" s="39"/>
      <c r="AS771" s="39"/>
    </row>
    <row r="772">
      <c r="E772" s="39"/>
      <c r="J772" s="39"/>
      <c r="O772" s="39"/>
      <c r="T772" s="39"/>
      <c r="Y772" s="39"/>
      <c r="AD772" s="39"/>
      <c r="AI772" s="39"/>
      <c r="AN772" s="39"/>
      <c r="AS772" s="39"/>
    </row>
    <row r="773">
      <c r="E773" s="39"/>
      <c r="J773" s="39"/>
      <c r="O773" s="39"/>
      <c r="T773" s="39"/>
      <c r="Y773" s="39"/>
      <c r="AD773" s="39"/>
      <c r="AI773" s="39"/>
      <c r="AN773" s="39"/>
      <c r="AS773" s="39"/>
    </row>
    <row r="774">
      <c r="E774" s="39"/>
      <c r="J774" s="39"/>
      <c r="O774" s="39"/>
      <c r="T774" s="39"/>
      <c r="Y774" s="39"/>
      <c r="AD774" s="39"/>
      <c r="AI774" s="39"/>
      <c r="AN774" s="39"/>
      <c r="AS774" s="39"/>
    </row>
    <row r="775">
      <c r="E775" s="39"/>
      <c r="J775" s="39"/>
      <c r="O775" s="39"/>
      <c r="T775" s="39"/>
      <c r="Y775" s="39"/>
      <c r="AD775" s="39"/>
      <c r="AI775" s="39"/>
      <c r="AN775" s="39"/>
      <c r="AS775" s="39"/>
    </row>
    <row r="776">
      <c r="E776" s="39"/>
      <c r="J776" s="39"/>
      <c r="O776" s="39"/>
      <c r="T776" s="39"/>
      <c r="Y776" s="39"/>
      <c r="AD776" s="39"/>
      <c r="AI776" s="39"/>
      <c r="AN776" s="39"/>
      <c r="AS776" s="39"/>
    </row>
    <row r="777">
      <c r="E777" s="39"/>
      <c r="J777" s="39"/>
      <c r="O777" s="39"/>
      <c r="T777" s="39"/>
      <c r="Y777" s="39"/>
      <c r="AD777" s="39"/>
      <c r="AI777" s="39"/>
      <c r="AN777" s="39"/>
      <c r="AS777" s="39"/>
    </row>
    <row r="778">
      <c r="E778" s="39"/>
      <c r="J778" s="39"/>
      <c r="O778" s="39"/>
      <c r="T778" s="39"/>
      <c r="Y778" s="39"/>
      <c r="AD778" s="39"/>
      <c r="AI778" s="39"/>
      <c r="AN778" s="39"/>
      <c r="AS778" s="39"/>
    </row>
    <row r="779">
      <c r="E779" s="39"/>
      <c r="J779" s="39"/>
      <c r="O779" s="39"/>
      <c r="T779" s="39"/>
      <c r="Y779" s="39"/>
      <c r="AD779" s="39"/>
      <c r="AI779" s="39"/>
      <c r="AN779" s="39"/>
      <c r="AS779" s="39"/>
    </row>
    <row r="780">
      <c r="E780" s="39"/>
      <c r="J780" s="39"/>
      <c r="O780" s="39"/>
      <c r="T780" s="39"/>
      <c r="Y780" s="39"/>
      <c r="AD780" s="39"/>
      <c r="AI780" s="39"/>
      <c r="AN780" s="39"/>
      <c r="AS780" s="39"/>
    </row>
    <row r="781">
      <c r="E781" s="39"/>
      <c r="J781" s="39"/>
      <c r="O781" s="39"/>
      <c r="T781" s="39"/>
      <c r="Y781" s="39"/>
      <c r="AD781" s="39"/>
      <c r="AI781" s="39"/>
      <c r="AN781" s="39"/>
      <c r="AS781" s="39"/>
    </row>
    <row r="782">
      <c r="E782" s="39"/>
      <c r="J782" s="39"/>
      <c r="O782" s="39"/>
      <c r="T782" s="39"/>
      <c r="Y782" s="39"/>
      <c r="AD782" s="39"/>
      <c r="AI782" s="39"/>
      <c r="AN782" s="39"/>
      <c r="AS782" s="39"/>
    </row>
    <row r="783">
      <c r="E783" s="39"/>
      <c r="J783" s="39"/>
      <c r="O783" s="39"/>
      <c r="T783" s="39"/>
      <c r="Y783" s="39"/>
      <c r="AD783" s="39"/>
      <c r="AI783" s="39"/>
      <c r="AN783" s="39"/>
      <c r="AS783" s="39"/>
    </row>
    <row r="784">
      <c r="E784" s="39"/>
      <c r="J784" s="39"/>
      <c r="O784" s="39"/>
      <c r="T784" s="39"/>
      <c r="Y784" s="39"/>
      <c r="AD784" s="39"/>
      <c r="AI784" s="39"/>
      <c r="AN784" s="39"/>
      <c r="AS784" s="39"/>
    </row>
    <row r="785">
      <c r="E785" s="39"/>
      <c r="J785" s="39"/>
      <c r="O785" s="39"/>
      <c r="T785" s="39"/>
      <c r="Y785" s="39"/>
      <c r="AD785" s="39"/>
      <c r="AI785" s="39"/>
      <c r="AN785" s="39"/>
      <c r="AS785" s="39"/>
    </row>
    <row r="786">
      <c r="E786" s="39"/>
      <c r="J786" s="39"/>
      <c r="O786" s="39"/>
      <c r="T786" s="39"/>
      <c r="Y786" s="39"/>
      <c r="AD786" s="39"/>
      <c r="AI786" s="39"/>
      <c r="AN786" s="39"/>
      <c r="AS786" s="39"/>
    </row>
    <row r="787">
      <c r="E787" s="39"/>
      <c r="J787" s="39"/>
      <c r="O787" s="39"/>
      <c r="T787" s="39"/>
      <c r="Y787" s="39"/>
      <c r="AD787" s="39"/>
      <c r="AI787" s="39"/>
      <c r="AN787" s="39"/>
      <c r="AS787" s="39"/>
    </row>
    <row r="788">
      <c r="E788" s="39"/>
      <c r="J788" s="39"/>
      <c r="O788" s="39"/>
      <c r="T788" s="39"/>
      <c r="Y788" s="39"/>
      <c r="AD788" s="39"/>
      <c r="AI788" s="39"/>
      <c r="AN788" s="39"/>
      <c r="AS788" s="39"/>
    </row>
    <row r="789">
      <c r="E789" s="39"/>
      <c r="J789" s="39"/>
      <c r="O789" s="39"/>
      <c r="T789" s="39"/>
      <c r="Y789" s="39"/>
      <c r="AD789" s="39"/>
      <c r="AI789" s="39"/>
      <c r="AN789" s="39"/>
      <c r="AS789" s="39"/>
    </row>
    <row r="790">
      <c r="E790" s="39"/>
      <c r="J790" s="39"/>
      <c r="O790" s="39"/>
      <c r="T790" s="39"/>
      <c r="Y790" s="39"/>
      <c r="AD790" s="39"/>
      <c r="AI790" s="39"/>
      <c r="AN790" s="39"/>
      <c r="AS790" s="39"/>
    </row>
    <row r="791">
      <c r="E791" s="39"/>
      <c r="J791" s="39"/>
      <c r="O791" s="39"/>
      <c r="T791" s="39"/>
      <c r="Y791" s="39"/>
      <c r="AD791" s="39"/>
      <c r="AI791" s="39"/>
      <c r="AN791" s="39"/>
      <c r="AS791" s="39"/>
    </row>
    <row r="792">
      <c r="E792" s="39"/>
      <c r="J792" s="39"/>
      <c r="O792" s="39"/>
      <c r="T792" s="39"/>
      <c r="Y792" s="39"/>
      <c r="AD792" s="39"/>
      <c r="AI792" s="39"/>
      <c r="AN792" s="39"/>
      <c r="AS792" s="39"/>
    </row>
    <row r="793">
      <c r="E793" s="39"/>
      <c r="J793" s="39"/>
      <c r="O793" s="39"/>
      <c r="T793" s="39"/>
      <c r="Y793" s="39"/>
      <c r="AD793" s="39"/>
      <c r="AI793" s="39"/>
      <c r="AN793" s="39"/>
      <c r="AS793" s="39"/>
    </row>
    <row r="794">
      <c r="E794" s="39"/>
      <c r="J794" s="39"/>
      <c r="O794" s="39"/>
      <c r="T794" s="39"/>
      <c r="Y794" s="39"/>
      <c r="AD794" s="39"/>
      <c r="AI794" s="39"/>
      <c r="AN794" s="39"/>
      <c r="AS794" s="39"/>
    </row>
    <row r="795">
      <c r="E795" s="39"/>
      <c r="J795" s="39"/>
      <c r="O795" s="39"/>
      <c r="T795" s="39"/>
      <c r="Y795" s="39"/>
      <c r="AD795" s="39"/>
      <c r="AI795" s="39"/>
      <c r="AN795" s="39"/>
      <c r="AS795" s="39"/>
    </row>
    <row r="796">
      <c r="E796" s="39"/>
      <c r="J796" s="39"/>
      <c r="O796" s="39"/>
      <c r="T796" s="39"/>
      <c r="Y796" s="39"/>
      <c r="AD796" s="39"/>
      <c r="AI796" s="39"/>
      <c r="AN796" s="39"/>
      <c r="AS796" s="39"/>
    </row>
    <row r="797">
      <c r="E797" s="39"/>
      <c r="J797" s="39"/>
      <c r="O797" s="39"/>
      <c r="T797" s="39"/>
      <c r="Y797" s="39"/>
      <c r="AD797" s="39"/>
      <c r="AI797" s="39"/>
      <c r="AN797" s="39"/>
      <c r="AS797" s="39"/>
    </row>
    <row r="798">
      <c r="E798" s="39"/>
      <c r="J798" s="39"/>
      <c r="O798" s="39"/>
      <c r="T798" s="39"/>
      <c r="Y798" s="39"/>
      <c r="AD798" s="39"/>
      <c r="AI798" s="39"/>
      <c r="AN798" s="39"/>
      <c r="AS798" s="39"/>
    </row>
    <row r="799">
      <c r="E799" s="39"/>
      <c r="J799" s="39"/>
      <c r="O799" s="39"/>
      <c r="T799" s="39"/>
      <c r="Y799" s="39"/>
      <c r="AD799" s="39"/>
      <c r="AI799" s="39"/>
      <c r="AN799" s="39"/>
      <c r="AS799" s="39"/>
    </row>
    <row r="800">
      <c r="E800" s="39"/>
      <c r="J800" s="39"/>
      <c r="O800" s="39"/>
      <c r="T800" s="39"/>
      <c r="Y800" s="39"/>
      <c r="AD800" s="39"/>
      <c r="AI800" s="39"/>
      <c r="AN800" s="39"/>
      <c r="AS800" s="39"/>
    </row>
    <row r="801">
      <c r="E801" s="39"/>
      <c r="J801" s="39"/>
      <c r="O801" s="39"/>
      <c r="T801" s="39"/>
      <c r="Y801" s="39"/>
      <c r="AD801" s="39"/>
      <c r="AI801" s="39"/>
      <c r="AN801" s="39"/>
      <c r="AS801" s="39"/>
    </row>
    <row r="802">
      <c r="E802" s="39"/>
      <c r="J802" s="39"/>
      <c r="O802" s="39"/>
      <c r="T802" s="39"/>
      <c r="Y802" s="39"/>
      <c r="AD802" s="39"/>
      <c r="AI802" s="39"/>
      <c r="AN802" s="39"/>
      <c r="AS802" s="39"/>
    </row>
    <row r="803">
      <c r="E803" s="39"/>
      <c r="J803" s="39"/>
      <c r="O803" s="39"/>
      <c r="T803" s="39"/>
      <c r="Y803" s="39"/>
      <c r="AD803" s="39"/>
      <c r="AI803" s="39"/>
      <c r="AN803" s="39"/>
      <c r="AS803" s="39"/>
    </row>
    <row r="804">
      <c r="E804" s="39"/>
      <c r="J804" s="39"/>
      <c r="O804" s="39"/>
      <c r="T804" s="39"/>
      <c r="Y804" s="39"/>
      <c r="AD804" s="39"/>
      <c r="AI804" s="39"/>
      <c r="AN804" s="39"/>
      <c r="AS804" s="39"/>
    </row>
    <row r="805">
      <c r="E805" s="39"/>
      <c r="J805" s="39"/>
      <c r="O805" s="39"/>
      <c r="T805" s="39"/>
      <c r="Y805" s="39"/>
      <c r="AD805" s="39"/>
      <c r="AI805" s="39"/>
      <c r="AN805" s="39"/>
      <c r="AS805" s="39"/>
    </row>
    <row r="806">
      <c r="E806" s="39"/>
      <c r="J806" s="39"/>
      <c r="O806" s="39"/>
      <c r="T806" s="39"/>
      <c r="Y806" s="39"/>
      <c r="AD806" s="39"/>
      <c r="AI806" s="39"/>
      <c r="AN806" s="39"/>
      <c r="AS806" s="39"/>
    </row>
    <row r="807">
      <c r="E807" s="39"/>
      <c r="J807" s="39"/>
      <c r="O807" s="39"/>
      <c r="T807" s="39"/>
      <c r="Y807" s="39"/>
      <c r="AD807" s="39"/>
      <c r="AI807" s="39"/>
      <c r="AN807" s="39"/>
      <c r="AS807" s="39"/>
    </row>
    <row r="808">
      <c r="E808" s="39"/>
      <c r="J808" s="39"/>
      <c r="O808" s="39"/>
      <c r="T808" s="39"/>
      <c r="Y808" s="39"/>
      <c r="AD808" s="39"/>
      <c r="AI808" s="39"/>
      <c r="AN808" s="39"/>
      <c r="AS808" s="39"/>
    </row>
    <row r="809">
      <c r="E809" s="39"/>
      <c r="J809" s="39"/>
      <c r="O809" s="39"/>
      <c r="T809" s="39"/>
      <c r="Y809" s="39"/>
      <c r="AD809" s="39"/>
      <c r="AI809" s="39"/>
      <c r="AN809" s="39"/>
      <c r="AS809" s="39"/>
    </row>
    <row r="810">
      <c r="E810" s="39"/>
      <c r="J810" s="39"/>
      <c r="O810" s="39"/>
      <c r="T810" s="39"/>
      <c r="Y810" s="39"/>
      <c r="AD810" s="39"/>
      <c r="AI810" s="39"/>
      <c r="AN810" s="39"/>
      <c r="AS810" s="39"/>
    </row>
    <row r="811">
      <c r="E811" s="39"/>
      <c r="J811" s="39"/>
      <c r="O811" s="39"/>
      <c r="T811" s="39"/>
      <c r="Y811" s="39"/>
      <c r="AD811" s="39"/>
      <c r="AI811" s="39"/>
      <c r="AN811" s="39"/>
      <c r="AS811" s="39"/>
    </row>
    <row r="812">
      <c r="E812" s="39"/>
      <c r="J812" s="39"/>
      <c r="O812" s="39"/>
      <c r="T812" s="39"/>
      <c r="Y812" s="39"/>
      <c r="AD812" s="39"/>
      <c r="AI812" s="39"/>
      <c r="AN812" s="39"/>
      <c r="AS812" s="39"/>
    </row>
    <row r="813">
      <c r="E813" s="39"/>
      <c r="J813" s="39"/>
      <c r="O813" s="39"/>
      <c r="T813" s="39"/>
      <c r="Y813" s="39"/>
      <c r="AD813" s="39"/>
      <c r="AI813" s="39"/>
      <c r="AN813" s="39"/>
      <c r="AS813" s="39"/>
    </row>
    <row r="814">
      <c r="E814" s="39"/>
      <c r="J814" s="39"/>
      <c r="O814" s="39"/>
      <c r="T814" s="39"/>
      <c r="Y814" s="39"/>
      <c r="AD814" s="39"/>
      <c r="AI814" s="39"/>
      <c r="AN814" s="39"/>
      <c r="AS814" s="39"/>
    </row>
    <row r="815">
      <c r="E815" s="39"/>
      <c r="J815" s="39"/>
      <c r="O815" s="39"/>
      <c r="T815" s="39"/>
      <c r="Y815" s="39"/>
      <c r="AD815" s="39"/>
      <c r="AI815" s="39"/>
      <c r="AN815" s="39"/>
      <c r="AS815" s="39"/>
    </row>
    <row r="816">
      <c r="E816" s="39"/>
      <c r="J816" s="39"/>
      <c r="O816" s="39"/>
      <c r="T816" s="39"/>
      <c r="Y816" s="39"/>
      <c r="AD816" s="39"/>
      <c r="AI816" s="39"/>
      <c r="AN816" s="39"/>
      <c r="AS816" s="39"/>
    </row>
    <row r="817">
      <c r="E817" s="39"/>
      <c r="J817" s="39"/>
      <c r="O817" s="39"/>
      <c r="T817" s="39"/>
      <c r="Y817" s="39"/>
      <c r="AD817" s="39"/>
      <c r="AI817" s="39"/>
      <c r="AN817" s="39"/>
      <c r="AS817" s="39"/>
    </row>
    <row r="818">
      <c r="E818" s="39"/>
      <c r="J818" s="39"/>
      <c r="O818" s="39"/>
      <c r="T818" s="39"/>
      <c r="Y818" s="39"/>
      <c r="AD818" s="39"/>
      <c r="AI818" s="39"/>
      <c r="AN818" s="39"/>
      <c r="AS818" s="39"/>
    </row>
    <row r="819">
      <c r="E819" s="39"/>
      <c r="J819" s="39"/>
      <c r="O819" s="39"/>
      <c r="T819" s="39"/>
      <c r="Y819" s="39"/>
      <c r="AD819" s="39"/>
      <c r="AI819" s="39"/>
      <c r="AN819" s="39"/>
      <c r="AS819" s="39"/>
    </row>
    <row r="820">
      <c r="E820" s="39"/>
      <c r="J820" s="39"/>
      <c r="O820" s="39"/>
      <c r="T820" s="39"/>
      <c r="Y820" s="39"/>
      <c r="AD820" s="39"/>
      <c r="AI820" s="39"/>
      <c r="AN820" s="39"/>
      <c r="AS820" s="39"/>
    </row>
    <row r="821">
      <c r="E821" s="39"/>
      <c r="J821" s="39"/>
      <c r="O821" s="39"/>
      <c r="T821" s="39"/>
      <c r="Y821" s="39"/>
      <c r="AD821" s="39"/>
      <c r="AI821" s="39"/>
      <c r="AN821" s="39"/>
      <c r="AS821" s="39"/>
    </row>
    <row r="822">
      <c r="E822" s="39"/>
      <c r="J822" s="39"/>
      <c r="O822" s="39"/>
      <c r="T822" s="39"/>
      <c r="Y822" s="39"/>
      <c r="AD822" s="39"/>
      <c r="AI822" s="39"/>
      <c r="AN822" s="39"/>
      <c r="AS822" s="39"/>
    </row>
    <row r="823">
      <c r="E823" s="39"/>
      <c r="J823" s="39"/>
      <c r="O823" s="39"/>
      <c r="T823" s="39"/>
      <c r="Y823" s="39"/>
      <c r="AD823" s="39"/>
      <c r="AI823" s="39"/>
      <c r="AN823" s="39"/>
      <c r="AS823" s="39"/>
    </row>
    <row r="824">
      <c r="E824" s="39"/>
      <c r="J824" s="39"/>
      <c r="O824" s="39"/>
      <c r="T824" s="39"/>
      <c r="Y824" s="39"/>
      <c r="AD824" s="39"/>
      <c r="AI824" s="39"/>
      <c r="AN824" s="39"/>
      <c r="AS824" s="39"/>
    </row>
    <row r="825">
      <c r="E825" s="39"/>
      <c r="J825" s="39"/>
      <c r="O825" s="39"/>
      <c r="T825" s="39"/>
      <c r="Y825" s="39"/>
      <c r="AD825" s="39"/>
      <c r="AI825" s="39"/>
      <c r="AN825" s="39"/>
      <c r="AS825" s="39"/>
    </row>
    <row r="826">
      <c r="E826" s="39"/>
      <c r="J826" s="39"/>
      <c r="O826" s="39"/>
      <c r="T826" s="39"/>
      <c r="Y826" s="39"/>
      <c r="AD826" s="39"/>
      <c r="AI826" s="39"/>
      <c r="AN826" s="39"/>
      <c r="AS826" s="39"/>
    </row>
    <row r="827">
      <c r="E827" s="39"/>
      <c r="J827" s="39"/>
      <c r="O827" s="39"/>
      <c r="T827" s="39"/>
      <c r="Y827" s="39"/>
      <c r="AD827" s="39"/>
      <c r="AI827" s="39"/>
      <c r="AN827" s="39"/>
      <c r="AS827" s="39"/>
    </row>
    <row r="828">
      <c r="E828" s="39"/>
      <c r="J828" s="39"/>
      <c r="O828" s="39"/>
      <c r="T828" s="39"/>
      <c r="Y828" s="39"/>
      <c r="AD828" s="39"/>
      <c r="AI828" s="39"/>
      <c r="AN828" s="39"/>
      <c r="AS828" s="39"/>
    </row>
    <row r="829">
      <c r="E829" s="39"/>
      <c r="J829" s="39"/>
      <c r="O829" s="39"/>
      <c r="T829" s="39"/>
      <c r="Y829" s="39"/>
      <c r="AD829" s="39"/>
      <c r="AI829" s="39"/>
      <c r="AN829" s="39"/>
      <c r="AS829" s="39"/>
    </row>
    <row r="830">
      <c r="E830" s="39"/>
      <c r="J830" s="39"/>
      <c r="O830" s="39"/>
      <c r="T830" s="39"/>
      <c r="Y830" s="39"/>
      <c r="AD830" s="39"/>
      <c r="AI830" s="39"/>
      <c r="AN830" s="39"/>
      <c r="AS830" s="39"/>
    </row>
    <row r="831">
      <c r="E831" s="39"/>
      <c r="J831" s="39"/>
      <c r="O831" s="39"/>
      <c r="T831" s="39"/>
      <c r="Y831" s="39"/>
      <c r="AD831" s="39"/>
      <c r="AI831" s="39"/>
      <c r="AN831" s="39"/>
      <c r="AS831" s="39"/>
    </row>
    <row r="832">
      <c r="E832" s="39"/>
      <c r="J832" s="39"/>
      <c r="O832" s="39"/>
      <c r="T832" s="39"/>
      <c r="Y832" s="39"/>
      <c r="AD832" s="39"/>
      <c r="AI832" s="39"/>
      <c r="AN832" s="39"/>
      <c r="AS832" s="39"/>
    </row>
    <row r="833">
      <c r="E833" s="39"/>
      <c r="J833" s="39"/>
      <c r="O833" s="39"/>
      <c r="T833" s="39"/>
      <c r="Y833" s="39"/>
      <c r="AD833" s="39"/>
      <c r="AI833" s="39"/>
      <c r="AN833" s="39"/>
      <c r="AS833" s="39"/>
    </row>
    <row r="834">
      <c r="E834" s="39"/>
      <c r="J834" s="39"/>
      <c r="O834" s="39"/>
      <c r="T834" s="39"/>
      <c r="Y834" s="39"/>
      <c r="AD834" s="39"/>
      <c r="AI834" s="39"/>
      <c r="AN834" s="39"/>
      <c r="AS834" s="39"/>
    </row>
    <row r="835">
      <c r="E835" s="39"/>
      <c r="J835" s="39"/>
      <c r="O835" s="39"/>
      <c r="T835" s="39"/>
      <c r="Y835" s="39"/>
      <c r="AD835" s="39"/>
      <c r="AI835" s="39"/>
      <c r="AN835" s="39"/>
      <c r="AS835" s="39"/>
    </row>
    <row r="836">
      <c r="E836" s="39"/>
      <c r="J836" s="39"/>
      <c r="O836" s="39"/>
      <c r="T836" s="39"/>
      <c r="Y836" s="39"/>
      <c r="AD836" s="39"/>
      <c r="AI836" s="39"/>
      <c r="AN836" s="39"/>
      <c r="AS836" s="39"/>
    </row>
    <row r="837">
      <c r="E837" s="39"/>
      <c r="J837" s="39"/>
      <c r="O837" s="39"/>
      <c r="T837" s="39"/>
      <c r="Y837" s="39"/>
      <c r="AD837" s="39"/>
      <c r="AI837" s="39"/>
      <c r="AN837" s="39"/>
      <c r="AS837" s="39"/>
    </row>
    <row r="838">
      <c r="E838" s="39"/>
      <c r="J838" s="39"/>
      <c r="O838" s="39"/>
      <c r="T838" s="39"/>
      <c r="Y838" s="39"/>
      <c r="AD838" s="39"/>
      <c r="AI838" s="39"/>
      <c r="AN838" s="39"/>
      <c r="AS838" s="39"/>
    </row>
    <row r="839">
      <c r="E839" s="39"/>
      <c r="J839" s="39"/>
      <c r="O839" s="39"/>
      <c r="T839" s="39"/>
      <c r="Y839" s="39"/>
      <c r="AD839" s="39"/>
      <c r="AI839" s="39"/>
      <c r="AN839" s="39"/>
      <c r="AS839" s="39"/>
    </row>
    <row r="840">
      <c r="E840" s="39"/>
      <c r="J840" s="39"/>
      <c r="O840" s="39"/>
      <c r="T840" s="39"/>
      <c r="Y840" s="39"/>
      <c r="AD840" s="39"/>
      <c r="AI840" s="39"/>
      <c r="AN840" s="39"/>
      <c r="AS840" s="39"/>
    </row>
    <row r="841">
      <c r="E841" s="39"/>
      <c r="J841" s="39"/>
      <c r="O841" s="39"/>
      <c r="T841" s="39"/>
      <c r="Y841" s="39"/>
      <c r="AD841" s="39"/>
      <c r="AI841" s="39"/>
      <c r="AN841" s="39"/>
      <c r="AS841" s="39"/>
    </row>
    <row r="842">
      <c r="E842" s="39"/>
      <c r="J842" s="39"/>
      <c r="O842" s="39"/>
      <c r="T842" s="39"/>
      <c r="Y842" s="39"/>
      <c r="AD842" s="39"/>
      <c r="AI842" s="39"/>
      <c r="AN842" s="39"/>
      <c r="AS842" s="39"/>
    </row>
    <row r="843">
      <c r="E843" s="39"/>
      <c r="J843" s="39"/>
      <c r="O843" s="39"/>
      <c r="T843" s="39"/>
      <c r="Y843" s="39"/>
      <c r="AD843" s="39"/>
      <c r="AI843" s="39"/>
      <c r="AN843" s="39"/>
      <c r="AS843" s="39"/>
    </row>
    <row r="844">
      <c r="E844" s="39"/>
      <c r="J844" s="39"/>
      <c r="O844" s="39"/>
      <c r="T844" s="39"/>
      <c r="Y844" s="39"/>
      <c r="AD844" s="39"/>
      <c r="AI844" s="39"/>
      <c r="AN844" s="39"/>
      <c r="AS844" s="39"/>
    </row>
    <row r="845">
      <c r="E845" s="39"/>
      <c r="J845" s="39"/>
      <c r="O845" s="39"/>
      <c r="T845" s="39"/>
      <c r="Y845" s="39"/>
      <c r="AD845" s="39"/>
      <c r="AI845" s="39"/>
      <c r="AN845" s="39"/>
      <c r="AS845" s="39"/>
    </row>
    <row r="846">
      <c r="E846" s="39"/>
      <c r="J846" s="39"/>
      <c r="O846" s="39"/>
      <c r="T846" s="39"/>
      <c r="Y846" s="39"/>
      <c r="AD846" s="39"/>
      <c r="AI846" s="39"/>
      <c r="AN846" s="39"/>
      <c r="AS846" s="39"/>
    </row>
    <row r="847">
      <c r="E847" s="39"/>
      <c r="J847" s="39"/>
      <c r="O847" s="39"/>
      <c r="T847" s="39"/>
      <c r="Y847" s="39"/>
      <c r="AD847" s="39"/>
      <c r="AI847" s="39"/>
      <c r="AN847" s="39"/>
      <c r="AS847" s="39"/>
    </row>
    <row r="848">
      <c r="E848" s="39"/>
      <c r="J848" s="39"/>
      <c r="O848" s="39"/>
      <c r="T848" s="39"/>
      <c r="Y848" s="39"/>
      <c r="AD848" s="39"/>
      <c r="AI848" s="39"/>
      <c r="AN848" s="39"/>
      <c r="AS848" s="39"/>
    </row>
    <row r="849">
      <c r="E849" s="39"/>
      <c r="J849" s="39"/>
      <c r="O849" s="39"/>
      <c r="T849" s="39"/>
      <c r="Y849" s="39"/>
      <c r="AD849" s="39"/>
      <c r="AI849" s="39"/>
      <c r="AN849" s="39"/>
      <c r="AS849" s="39"/>
    </row>
    <row r="850">
      <c r="E850" s="39"/>
      <c r="J850" s="39"/>
      <c r="O850" s="39"/>
      <c r="T850" s="39"/>
      <c r="Y850" s="39"/>
      <c r="AD850" s="39"/>
      <c r="AI850" s="39"/>
      <c r="AN850" s="39"/>
      <c r="AS850" s="39"/>
    </row>
    <row r="851">
      <c r="E851" s="39"/>
      <c r="J851" s="39"/>
      <c r="O851" s="39"/>
      <c r="T851" s="39"/>
      <c r="Y851" s="39"/>
      <c r="AD851" s="39"/>
      <c r="AI851" s="39"/>
      <c r="AN851" s="39"/>
      <c r="AS851" s="39"/>
    </row>
    <row r="852">
      <c r="E852" s="39"/>
      <c r="J852" s="39"/>
      <c r="O852" s="39"/>
      <c r="T852" s="39"/>
      <c r="Y852" s="39"/>
      <c r="AD852" s="39"/>
      <c r="AI852" s="39"/>
      <c r="AN852" s="39"/>
      <c r="AS852" s="39"/>
    </row>
    <row r="853">
      <c r="E853" s="39"/>
      <c r="J853" s="39"/>
      <c r="O853" s="39"/>
      <c r="T853" s="39"/>
      <c r="Y853" s="39"/>
      <c r="AD853" s="39"/>
      <c r="AI853" s="39"/>
      <c r="AN853" s="39"/>
      <c r="AS853" s="39"/>
    </row>
    <row r="854">
      <c r="E854" s="39"/>
      <c r="J854" s="39"/>
      <c r="O854" s="39"/>
      <c r="T854" s="39"/>
      <c r="Y854" s="39"/>
      <c r="AD854" s="39"/>
      <c r="AI854" s="39"/>
      <c r="AN854" s="39"/>
      <c r="AS854" s="39"/>
    </row>
    <row r="855">
      <c r="E855" s="39"/>
      <c r="J855" s="39"/>
      <c r="O855" s="39"/>
      <c r="T855" s="39"/>
      <c r="Y855" s="39"/>
      <c r="AD855" s="39"/>
      <c r="AI855" s="39"/>
      <c r="AN855" s="39"/>
      <c r="AS855" s="39"/>
    </row>
    <row r="856">
      <c r="E856" s="39"/>
      <c r="J856" s="39"/>
      <c r="O856" s="39"/>
      <c r="T856" s="39"/>
      <c r="Y856" s="39"/>
      <c r="AD856" s="39"/>
      <c r="AI856" s="39"/>
      <c r="AN856" s="39"/>
      <c r="AS856" s="39"/>
    </row>
    <row r="857">
      <c r="E857" s="39"/>
      <c r="J857" s="39"/>
      <c r="O857" s="39"/>
      <c r="T857" s="39"/>
      <c r="Y857" s="39"/>
      <c r="AD857" s="39"/>
      <c r="AI857" s="39"/>
      <c r="AN857" s="39"/>
      <c r="AS857" s="39"/>
    </row>
    <row r="858">
      <c r="E858" s="39"/>
      <c r="J858" s="39"/>
      <c r="O858" s="39"/>
      <c r="T858" s="39"/>
      <c r="Y858" s="39"/>
      <c r="AD858" s="39"/>
      <c r="AI858" s="39"/>
      <c r="AN858" s="39"/>
      <c r="AS858" s="39"/>
    </row>
    <row r="859">
      <c r="E859" s="39"/>
      <c r="J859" s="39"/>
      <c r="O859" s="39"/>
      <c r="T859" s="39"/>
      <c r="Y859" s="39"/>
      <c r="AD859" s="39"/>
      <c r="AI859" s="39"/>
      <c r="AN859" s="39"/>
      <c r="AS859" s="39"/>
    </row>
    <row r="860">
      <c r="E860" s="39"/>
      <c r="J860" s="39"/>
      <c r="O860" s="39"/>
      <c r="T860" s="39"/>
      <c r="Y860" s="39"/>
      <c r="AD860" s="39"/>
      <c r="AI860" s="39"/>
      <c r="AN860" s="39"/>
      <c r="AS860" s="39"/>
    </row>
    <row r="861">
      <c r="E861" s="39"/>
      <c r="J861" s="39"/>
      <c r="O861" s="39"/>
      <c r="T861" s="39"/>
      <c r="Y861" s="39"/>
      <c r="AD861" s="39"/>
      <c r="AI861" s="39"/>
      <c r="AN861" s="39"/>
      <c r="AS861" s="39"/>
    </row>
    <row r="862">
      <c r="E862" s="39"/>
      <c r="J862" s="39"/>
      <c r="O862" s="39"/>
      <c r="T862" s="39"/>
      <c r="Y862" s="39"/>
      <c r="AD862" s="39"/>
      <c r="AI862" s="39"/>
      <c r="AN862" s="39"/>
      <c r="AS862" s="39"/>
    </row>
    <row r="863">
      <c r="E863" s="39"/>
      <c r="J863" s="39"/>
      <c r="O863" s="39"/>
      <c r="T863" s="39"/>
      <c r="Y863" s="39"/>
      <c r="AD863" s="39"/>
      <c r="AI863" s="39"/>
      <c r="AN863" s="39"/>
      <c r="AS863" s="39"/>
    </row>
    <row r="864">
      <c r="E864" s="39"/>
      <c r="J864" s="39"/>
      <c r="O864" s="39"/>
      <c r="T864" s="39"/>
      <c r="Y864" s="39"/>
      <c r="AD864" s="39"/>
      <c r="AI864" s="39"/>
      <c r="AN864" s="39"/>
      <c r="AS864" s="39"/>
    </row>
    <row r="865">
      <c r="E865" s="39"/>
      <c r="J865" s="39"/>
      <c r="O865" s="39"/>
      <c r="T865" s="39"/>
      <c r="Y865" s="39"/>
      <c r="AD865" s="39"/>
      <c r="AI865" s="39"/>
      <c r="AN865" s="39"/>
      <c r="AS865" s="39"/>
    </row>
    <row r="866">
      <c r="E866" s="39"/>
      <c r="J866" s="39"/>
      <c r="O866" s="39"/>
      <c r="T866" s="39"/>
      <c r="Y866" s="39"/>
      <c r="AD866" s="39"/>
      <c r="AI866" s="39"/>
      <c r="AN866" s="39"/>
      <c r="AS866" s="39"/>
    </row>
    <row r="867">
      <c r="E867" s="39"/>
      <c r="J867" s="39"/>
      <c r="O867" s="39"/>
      <c r="T867" s="39"/>
      <c r="Y867" s="39"/>
      <c r="AD867" s="39"/>
      <c r="AI867" s="39"/>
      <c r="AN867" s="39"/>
      <c r="AS867" s="39"/>
    </row>
    <row r="868">
      <c r="E868" s="39"/>
      <c r="J868" s="39"/>
      <c r="O868" s="39"/>
      <c r="T868" s="39"/>
      <c r="Y868" s="39"/>
      <c r="AD868" s="39"/>
      <c r="AI868" s="39"/>
      <c r="AN868" s="39"/>
      <c r="AS868" s="39"/>
    </row>
    <row r="869">
      <c r="E869" s="39"/>
      <c r="J869" s="39"/>
      <c r="O869" s="39"/>
      <c r="T869" s="39"/>
      <c r="Y869" s="39"/>
      <c r="AD869" s="39"/>
      <c r="AI869" s="39"/>
      <c r="AN869" s="39"/>
      <c r="AS869" s="39"/>
    </row>
    <row r="870">
      <c r="E870" s="39"/>
      <c r="J870" s="39"/>
      <c r="O870" s="39"/>
      <c r="T870" s="39"/>
      <c r="Y870" s="39"/>
      <c r="AD870" s="39"/>
      <c r="AI870" s="39"/>
      <c r="AN870" s="39"/>
      <c r="AS870" s="39"/>
    </row>
    <row r="871">
      <c r="E871" s="39"/>
      <c r="J871" s="39"/>
      <c r="O871" s="39"/>
      <c r="T871" s="39"/>
      <c r="Y871" s="39"/>
      <c r="AD871" s="39"/>
      <c r="AI871" s="39"/>
      <c r="AN871" s="39"/>
      <c r="AS871" s="39"/>
    </row>
    <row r="872">
      <c r="E872" s="39"/>
      <c r="J872" s="39"/>
      <c r="O872" s="39"/>
      <c r="T872" s="39"/>
      <c r="Y872" s="39"/>
      <c r="AD872" s="39"/>
      <c r="AI872" s="39"/>
      <c r="AN872" s="39"/>
      <c r="AS872" s="39"/>
    </row>
    <row r="873">
      <c r="E873" s="39"/>
      <c r="J873" s="39"/>
      <c r="O873" s="39"/>
      <c r="T873" s="39"/>
      <c r="Y873" s="39"/>
      <c r="AD873" s="39"/>
      <c r="AI873" s="39"/>
      <c r="AN873" s="39"/>
      <c r="AS873" s="39"/>
    </row>
    <row r="874">
      <c r="E874" s="39"/>
      <c r="J874" s="39"/>
      <c r="O874" s="39"/>
      <c r="T874" s="39"/>
      <c r="Y874" s="39"/>
      <c r="AD874" s="39"/>
      <c r="AI874" s="39"/>
      <c r="AN874" s="39"/>
      <c r="AS874" s="39"/>
    </row>
    <row r="875">
      <c r="E875" s="39"/>
      <c r="J875" s="39"/>
      <c r="O875" s="39"/>
      <c r="T875" s="39"/>
      <c r="Y875" s="39"/>
      <c r="AD875" s="39"/>
      <c r="AI875" s="39"/>
      <c r="AN875" s="39"/>
      <c r="AS875" s="39"/>
    </row>
    <row r="876">
      <c r="E876" s="39"/>
      <c r="J876" s="39"/>
      <c r="O876" s="39"/>
      <c r="T876" s="39"/>
      <c r="Y876" s="39"/>
      <c r="AD876" s="39"/>
      <c r="AI876" s="39"/>
      <c r="AN876" s="39"/>
      <c r="AS876" s="39"/>
    </row>
    <row r="877">
      <c r="E877" s="39"/>
      <c r="J877" s="39"/>
      <c r="O877" s="39"/>
      <c r="T877" s="39"/>
      <c r="Y877" s="39"/>
      <c r="AD877" s="39"/>
      <c r="AI877" s="39"/>
      <c r="AN877" s="39"/>
      <c r="AS877" s="39"/>
    </row>
    <row r="878">
      <c r="E878" s="39"/>
      <c r="J878" s="39"/>
      <c r="O878" s="39"/>
      <c r="T878" s="39"/>
      <c r="Y878" s="39"/>
      <c r="AD878" s="39"/>
      <c r="AI878" s="39"/>
      <c r="AN878" s="39"/>
      <c r="AS878" s="39"/>
    </row>
    <row r="879">
      <c r="E879" s="39"/>
      <c r="J879" s="39"/>
      <c r="O879" s="39"/>
      <c r="T879" s="39"/>
      <c r="Y879" s="39"/>
      <c r="AD879" s="39"/>
      <c r="AI879" s="39"/>
      <c r="AN879" s="39"/>
      <c r="AS879" s="39"/>
    </row>
    <row r="880">
      <c r="E880" s="39"/>
      <c r="J880" s="39"/>
      <c r="O880" s="39"/>
      <c r="T880" s="39"/>
      <c r="Y880" s="39"/>
      <c r="AD880" s="39"/>
      <c r="AI880" s="39"/>
      <c r="AN880" s="39"/>
      <c r="AS880" s="39"/>
    </row>
    <row r="881">
      <c r="E881" s="39"/>
      <c r="J881" s="39"/>
      <c r="O881" s="39"/>
      <c r="T881" s="39"/>
      <c r="Y881" s="39"/>
      <c r="AD881" s="39"/>
      <c r="AI881" s="39"/>
      <c r="AN881" s="39"/>
      <c r="AS881" s="39"/>
    </row>
    <row r="882">
      <c r="E882" s="39"/>
      <c r="J882" s="39"/>
      <c r="O882" s="39"/>
      <c r="T882" s="39"/>
      <c r="Y882" s="39"/>
      <c r="AD882" s="39"/>
      <c r="AI882" s="39"/>
      <c r="AN882" s="39"/>
      <c r="AS882" s="39"/>
    </row>
    <row r="883">
      <c r="E883" s="39"/>
      <c r="J883" s="39"/>
      <c r="O883" s="39"/>
      <c r="T883" s="39"/>
      <c r="Y883" s="39"/>
      <c r="AD883" s="39"/>
      <c r="AI883" s="39"/>
      <c r="AN883" s="39"/>
      <c r="AS883" s="39"/>
    </row>
    <row r="884">
      <c r="E884" s="39"/>
      <c r="J884" s="39"/>
      <c r="O884" s="39"/>
      <c r="T884" s="39"/>
      <c r="Y884" s="39"/>
      <c r="AD884" s="39"/>
      <c r="AI884" s="39"/>
      <c r="AN884" s="39"/>
      <c r="AS884" s="39"/>
    </row>
    <row r="885">
      <c r="E885" s="39"/>
      <c r="J885" s="39"/>
      <c r="O885" s="39"/>
      <c r="T885" s="39"/>
      <c r="Y885" s="39"/>
      <c r="AD885" s="39"/>
      <c r="AI885" s="39"/>
      <c r="AN885" s="39"/>
      <c r="AS885" s="39"/>
    </row>
    <row r="886">
      <c r="E886" s="39"/>
      <c r="J886" s="39"/>
      <c r="O886" s="39"/>
      <c r="T886" s="39"/>
      <c r="Y886" s="39"/>
      <c r="AD886" s="39"/>
      <c r="AI886" s="39"/>
      <c r="AN886" s="39"/>
      <c r="AS886" s="39"/>
    </row>
    <row r="887">
      <c r="E887" s="39"/>
      <c r="J887" s="39"/>
      <c r="O887" s="39"/>
      <c r="T887" s="39"/>
      <c r="Y887" s="39"/>
      <c r="AD887" s="39"/>
      <c r="AI887" s="39"/>
      <c r="AN887" s="39"/>
      <c r="AS887" s="39"/>
    </row>
    <row r="888">
      <c r="E888" s="39"/>
      <c r="J888" s="39"/>
      <c r="O888" s="39"/>
      <c r="T888" s="39"/>
      <c r="Y888" s="39"/>
      <c r="AD888" s="39"/>
      <c r="AI888" s="39"/>
      <c r="AN888" s="39"/>
      <c r="AS888" s="39"/>
    </row>
    <row r="889">
      <c r="E889" s="39"/>
      <c r="J889" s="39"/>
      <c r="O889" s="39"/>
      <c r="T889" s="39"/>
      <c r="Y889" s="39"/>
      <c r="AD889" s="39"/>
      <c r="AI889" s="39"/>
      <c r="AN889" s="39"/>
      <c r="AS889" s="39"/>
    </row>
    <row r="890">
      <c r="E890" s="39"/>
      <c r="J890" s="39"/>
      <c r="O890" s="39"/>
      <c r="T890" s="39"/>
      <c r="Y890" s="39"/>
      <c r="AD890" s="39"/>
      <c r="AI890" s="39"/>
      <c r="AN890" s="39"/>
      <c r="AS890" s="39"/>
    </row>
    <row r="891">
      <c r="E891" s="39"/>
      <c r="J891" s="39"/>
      <c r="O891" s="39"/>
      <c r="T891" s="39"/>
      <c r="Y891" s="39"/>
      <c r="AD891" s="39"/>
      <c r="AI891" s="39"/>
      <c r="AN891" s="39"/>
      <c r="AS891" s="39"/>
    </row>
    <row r="892">
      <c r="E892" s="39"/>
      <c r="J892" s="39"/>
      <c r="O892" s="39"/>
      <c r="T892" s="39"/>
      <c r="Y892" s="39"/>
      <c r="AD892" s="39"/>
      <c r="AI892" s="39"/>
      <c r="AN892" s="39"/>
      <c r="AS892" s="39"/>
    </row>
    <row r="893">
      <c r="E893" s="39"/>
      <c r="J893" s="39"/>
      <c r="O893" s="39"/>
      <c r="T893" s="39"/>
      <c r="Y893" s="39"/>
      <c r="AD893" s="39"/>
      <c r="AI893" s="39"/>
      <c r="AN893" s="39"/>
      <c r="AS893" s="39"/>
    </row>
    <row r="894">
      <c r="E894" s="39"/>
      <c r="J894" s="39"/>
      <c r="O894" s="39"/>
      <c r="T894" s="39"/>
      <c r="Y894" s="39"/>
      <c r="AD894" s="39"/>
      <c r="AI894" s="39"/>
      <c r="AN894" s="39"/>
      <c r="AS894" s="39"/>
    </row>
    <row r="895">
      <c r="E895" s="39"/>
      <c r="J895" s="39"/>
      <c r="O895" s="39"/>
      <c r="T895" s="39"/>
      <c r="Y895" s="39"/>
      <c r="AD895" s="39"/>
      <c r="AI895" s="39"/>
      <c r="AN895" s="39"/>
      <c r="AS895" s="39"/>
    </row>
    <row r="896">
      <c r="E896" s="39"/>
      <c r="J896" s="39"/>
      <c r="O896" s="39"/>
      <c r="T896" s="39"/>
      <c r="Y896" s="39"/>
      <c r="AD896" s="39"/>
      <c r="AI896" s="39"/>
      <c r="AN896" s="39"/>
      <c r="AS896" s="39"/>
    </row>
    <row r="897">
      <c r="E897" s="39"/>
      <c r="J897" s="39"/>
      <c r="O897" s="39"/>
      <c r="T897" s="39"/>
      <c r="Y897" s="39"/>
      <c r="AD897" s="39"/>
      <c r="AI897" s="39"/>
      <c r="AN897" s="39"/>
      <c r="AS897" s="39"/>
    </row>
    <row r="898">
      <c r="E898" s="39"/>
      <c r="J898" s="39"/>
      <c r="O898" s="39"/>
      <c r="T898" s="39"/>
      <c r="Y898" s="39"/>
      <c r="AD898" s="39"/>
      <c r="AI898" s="39"/>
      <c r="AN898" s="39"/>
      <c r="AS898" s="39"/>
    </row>
    <row r="899">
      <c r="E899" s="39"/>
      <c r="J899" s="39"/>
      <c r="O899" s="39"/>
      <c r="T899" s="39"/>
      <c r="Y899" s="39"/>
      <c r="AD899" s="39"/>
      <c r="AI899" s="39"/>
      <c r="AN899" s="39"/>
      <c r="AS899" s="39"/>
    </row>
    <row r="900">
      <c r="E900" s="39"/>
      <c r="J900" s="39"/>
      <c r="O900" s="39"/>
      <c r="T900" s="39"/>
      <c r="Y900" s="39"/>
      <c r="AD900" s="39"/>
      <c r="AI900" s="39"/>
      <c r="AN900" s="39"/>
      <c r="AS900" s="39"/>
    </row>
    <row r="901">
      <c r="E901" s="39"/>
      <c r="J901" s="39"/>
      <c r="O901" s="39"/>
      <c r="T901" s="39"/>
      <c r="Y901" s="39"/>
      <c r="AD901" s="39"/>
      <c r="AI901" s="39"/>
      <c r="AN901" s="39"/>
      <c r="AS901" s="39"/>
    </row>
    <row r="902">
      <c r="E902" s="39"/>
      <c r="J902" s="39"/>
      <c r="O902" s="39"/>
      <c r="T902" s="39"/>
      <c r="Y902" s="39"/>
      <c r="AD902" s="39"/>
      <c r="AI902" s="39"/>
      <c r="AN902" s="39"/>
      <c r="AS902" s="39"/>
    </row>
    <row r="903">
      <c r="E903" s="39"/>
      <c r="J903" s="39"/>
      <c r="O903" s="39"/>
      <c r="T903" s="39"/>
      <c r="Y903" s="39"/>
      <c r="AD903" s="39"/>
      <c r="AI903" s="39"/>
      <c r="AN903" s="39"/>
      <c r="AS903" s="39"/>
    </row>
    <row r="904">
      <c r="E904" s="39"/>
      <c r="J904" s="39"/>
      <c r="O904" s="39"/>
      <c r="T904" s="39"/>
      <c r="Y904" s="39"/>
      <c r="AD904" s="39"/>
      <c r="AI904" s="39"/>
      <c r="AN904" s="39"/>
      <c r="AS904" s="39"/>
    </row>
    <row r="905">
      <c r="E905" s="39"/>
      <c r="J905" s="39"/>
      <c r="O905" s="39"/>
      <c r="T905" s="39"/>
      <c r="Y905" s="39"/>
      <c r="AD905" s="39"/>
      <c r="AI905" s="39"/>
      <c r="AN905" s="39"/>
      <c r="AS905" s="39"/>
    </row>
    <row r="906">
      <c r="E906" s="39"/>
      <c r="J906" s="39"/>
      <c r="O906" s="39"/>
      <c r="T906" s="39"/>
      <c r="Y906" s="39"/>
      <c r="AD906" s="39"/>
      <c r="AI906" s="39"/>
      <c r="AN906" s="39"/>
      <c r="AS906" s="39"/>
    </row>
    <row r="907">
      <c r="E907" s="39"/>
      <c r="J907" s="39"/>
      <c r="O907" s="39"/>
      <c r="T907" s="39"/>
      <c r="Y907" s="39"/>
      <c r="AD907" s="39"/>
      <c r="AI907" s="39"/>
      <c r="AN907" s="39"/>
      <c r="AS907" s="39"/>
    </row>
    <row r="908">
      <c r="E908" s="39"/>
      <c r="J908" s="39"/>
      <c r="O908" s="39"/>
      <c r="T908" s="39"/>
      <c r="Y908" s="39"/>
      <c r="AD908" s="39"/>
      <c r="AI908" s="39"/>
      <c r="AN908" s="39"/>
      <c r="AS908" s="39"/>
    </row>
    <row r="909">
      <c r="E909" s="39"/>
      <c r="J909" s="39"/>
      <c r="O909" s="39"/>
      <c r="T909" s="39"/>
      <c r="Y909" s="39"/>
      <c r="AD909" s="39"/>
      <c r="AI909" s="39"/>
      <c r="AN909" s="39"/>
      <c r="AS909" s="39"/>
    </row>
    <row r="910">
      <c r="E910" s="39"/>
      <c r="J910" s="39"/>
      <c r="O910" s="39"/>
      <c r="T910" s="39"/>
      <c r="Y910" s="39"/>
      <c r="AD910" s="39"/>
      <c r="AI910" s="39"/>
      <c r="AN910" s="39"/>
      <c r="AS910" s="39"/>
    </row>
    <row r="911">
      <c r="E911" s="39"/>
      <c r="J911" s="39"/>
      <c r="O911" s="39"/>
      <c r="T911" s="39"/>
      <c r="Y911" s="39"/>
      <c r="AD911" s="39"/>
      <c r="AI911" s="39"/>
      <c r="AN911" s="39"/>
      <c r="AS911" s="39"/>
    </row>
    <row r="912">
      <c r="E912" s="39"/>
      <c r="J912" s="39"/>
      <c r="O912" s="39"/>
      <c r="T912" s="39"/>
      <c r="Y912" s="39"/>
      <c r="AD912" s="39"/>
      <c r="AI912" s="39"/>
      <c r="AN912" s="39"/>
      <c r="AS912" s="39"/>
    </row>
    <row r="913">
      <c r="E913" s="39"/>
      <c r="J913" s="39"/>
      <c r="O913" s="39"/>
      <c r="T913" s="39"/>
      <c r="Y913" s="39"/>
      <c r="AD913" s="39"/>
      <c r="AI913" s="39"/>
      <c r="AN913" s="39"/>
      <c r="AS913" s="39"/>
    </row>
    <row r="914">
      <c r="E914" s="39"/>
      <c r="J914" s="39"/>
      <c r="O914" s="39"/>
      <c r="T914" s="39"/>
      <c r="Y914" s="39"/>
      <c r="AD914" s="39"/>
      <c r="AI914" s="39"/>
      <c r="AN914" s="39"/>
      <c r="AS914" s="39"/>
    </row>
    <row r="915">
      <c r="E915" s="39"/>
      <c r="J915" s="39"/>
      <c r="O915" s="39"/>
      <c r="T915" s="39"/>
      <c r="Y915" s="39"/>
      <c r="AD915" s="39"/>
      <c r="AI915" s="39"/>
      <c r="AN915" s="39"/>
      <c r="AS915" s="39"/>
    </row>
    <row r="916">
      <c r="E916" s="39"/>
      <c r="J916" s="39"/>
      <c r="O916" s="39"/>
      <c r="T916" s="39"/>
      <c r="Y916" s="39"/>
      <c r="AD916" s="39"/>
      <c r="AI916" s="39"/>
      <c r="AN916" s="39"/>
      <c r="AS916" s="39"/>
    </row>
    <row r="917">
      <c r="E917" s="39"/>
      <c r="J917" s="39"/>
      <c r="O917" s="39"/>
      <c r="T917" s="39"/>
      <c r="Y917" s="39"/>
      <c r="AD917" s="39"/>
      <c r="AI917" s="39"/>
      <c r="AN917" s="39"/>
      <c r="AS917" s="39"/>
    </row>
    <row r="918">
      <c r="E918" s="39"/>
      <c r="J918" s="39"/>
      <c r="O918" s="39"/>
      <c r="T918" s="39"/>
      <c r="Y918" s="39"/>
      <c r="AD918" s="39"/>
      <c r="AI918" s="39"/>
      <c r="AN918" s="39"/>
      <c r="AS918" s="39"/>
    </row>
    <row r="919">
      <c r="E919" s="39"/>
      <c r="J919" s="39"/>
      <c r="O919" s="39"/>
      <c r="T919" s="39"/>
      <c r="Y919" s="39"/>
      <c r="AD919" s="39"/>
      <c r="AI919" s="39"/>
      <c r="AN919" s="39"/>
      <c r="AS919" s="39"/>
    </row>
    <row r="920">
      <c r="E920" s="39"/>
      <c r="J920" s="39"/>
      <c r="O920" s="39"/>
      <c r="T920" s="39"/>
      <c r="Y920" s="39"/>
      <c r="AD920" s="39"/>
      <c r="AI920" s="39"/>
      <c r="AN920" s="39"/>
      <c r="AS920" s="39"/>
    </row>
    <row r="921">
      <c r="E921" s="39"/>
      <c r="J921" s="39"/>
      <c r="O921" s="39"/>
      <c r="T921" s="39"/>
      <c r="Y921" s="39"/>
      <c r="AD921" s="39"/>
      <c r="AI921" s="39"/>
      <c r="AN921" s="39"/>
      <c r="AS921" s="39"/>
    </row>
    <row r="922">
      <c r="E922" s="39"/>
      <c r="J922" s="39"/>
      <c r="O922" s="39"/>
      <c r="T922" s="39"/>
      <c r="Y922" s="39"/>
      <c r="AD922" s="39"/>
      <c r="AI922" s="39"/>
      <c r="AN922" s="39"/>
      <c r="AS922" s="39"/>
    </row>
    <row r="923">
      <c r="E923" s="39"/>
      <c r="J923" s="39"/>
      <c r="O923" s="39"/>
      <c r="T923" s="39"/>
      <c r="Y923" s="39"/>
      <c r="AD923" s="39"/>
      <c r="AI923" s="39"/>
      <c r="AN923" s="39"/>
      <c r="AS923" s="39"/>
    </row>
    <row r="924">
      <c r="E924" s="39"/>
      <c r="J924" s="39"/>
      <c r="O924" s="39"/>
      <c r="T924" s="39"/>
      <c r="Y924" s="39"/>
      <c r="AD924" s="39"/>
      <c r="AI924" s="39"/>
      <c r="AN924" s="39"/>
      <c r="AS924" s="39"/>
    </row>
    <row r="925">
      <c r="E925" s="39"/>
      <c r="J925" s="39"/>
      <c r="O925" s="39"/>
      <c r="T925" s="39"/>
      <c r="Y925" s="39"/>
      <c r="AD925" s="39"/>
      <c r="AI925" s="39"/>
      <c r="AN925" s="39"/>
      <c r="AS925" s="39"/>
    </row>
    <row r="926">
      <c r="E926" s="39"/>
      <c r="J926" s="39"/>
      <c r="O926" s="39"/>
      <c r="T926" s="39"/>
      <c r="Y926" s="39"/>
      <c r="AD926" s="39"/>
      <c r="AI926" s="39"/>
      <c r="AN926" s="39"/>
      <c r="AS926" s="39"/>
    </row>
    <row r="927">
      <c r="E927" s="39"/>
      <c r="J927" s="39"/>
      <c r="O927" s="39"/>
      <c r="T927" s="39"/>
      <c r="Y927" s="39"/>
      <c r="AD927" s="39"/>
      <c r="AI927" s="39"/>
      <c r="AN927" s="39"/>
      <c r="AS927" s="39"/>
    </row>
    <row r="928">
      <c r="E928" s="39"/>
      <c r="J928" s="39"/>
      <c r="O928" s="39"/>
      <c r="T928" s="39"/>
      <c r="Y928" s="39"/>
      <c r="AD928" s="39"/>
      <c r="AI928" s="39"/>
      <c r="AN928" s="39"/>
      <c r="AS928" s="39"/>
    </row>
    <row r="929">
      <c r="E929" s="39"/>
      <c r="J929" s="39"/>
      <c r="O929" s="39"/>
      <c r="T929" s="39"/>
      <c r="Y929" s="39"/>
      <c r="AD929" s="39"/>
      <c r="AI929" s="39"/>
      <c r="AN929" s="39"/>
      <c r="AS929" s="39"/>
    </row>
    <row r="930">
      <c r="E930" s="39"/>
      <c r="J930" s="39"/>
      <c r="O930" s="39"/>
      <c r="T930" s="39"/>
      <c r="Y930" s="39"/>
      <c r="AD930" s="39"/>
      <c r="AI930" s="39"/>
      <c r="AN930" s="39"/>
      <c r="AS930" s="39"/>
    </row>
    <row r="931">
      <c r="E931" s="39"/>
      <c r="J931" s="39"/>
      <c r="O931" s="39"/>
      <c r="T931" s="39"/>
      <c r="Y931" s="39"/>
      <c r="AD931" s="39"/>
      <c r="AI931" s="39"/>
      <c r="AN931" s="39"/>
      <c r="AS931" s="39"/>
    </row>
    <row r="932">
      <c r="E932" s="39"/>
      <c r="J932" s="39"/>
      <c r="O932" s="39"/>
      <c r="T932" s="39"/>
      <c r="Y932" s="39"/>
      <c r="AD932" s="39"/>
      <c r="AI932" s="39"/>
      <c r="AN932" s="39"/>
      <c r="AS932" s="39"/>
    </row>
    <row r="933">
      <c r="E933" s="39"/>
      <c r="J933" s="39"/>
      <c r="O933" s="39"/>
      <c r="T933" s="39"/>
      <c r="Y933" s="39"/>
      <c r="AD933" s="39"/>
      <c r="AI933" s="39"/>
      <c r="AN933" s="39"/>
      <c r="AS933" s="39"/>
    </row>
    <row r="934">
      <c r="E934" s="39"/>
      <c r="J934" s="39"/>
      <c r="O934" s="39"/>
      <c r="T934" s="39"/>
      <c r="Y934" s="39"/>
      <c r="AD934" s="39"/>
      <c r="AI934" s="39"/>
      <c r="AN934" s="39"/>
      <c r="AS934" s="39"/>
    </row>
    <row r="935">
      <c r="E935" s="39"/>
      <c r="J935" s="39"/>
      <c r="O935" s="39"/>
      <c r="T935" s="39"/>
      <c r="Y935" s="39"/>
      <c r="AD935" s="39"/>
      <c r="AI935" s="39"/>
      <c r="AN935" s="39"/>
      <c r="AS935" s="39"/>
    </row>
    <row r="936">
      <c r="E936" s="39"/>
      <c r="J936" s="39"/>
      <c r="O936" s="39"/>
      <c r="T936" s="39"/>
      <c r="Y936" s="39"/>
      <c r="AD936" s="39"/>
      <c r="AI936" s="39"/>
      <c r="AN936" s="39"/>
      <c r="AS936" s="39"/>
    </row>
    <row r="937">
      <c r="E937" s="39"/>
      <c r="J937" s="39"/>
      <c r="O937" s="39"/>
      <c r="T937" s="39"/>
      <c r="Y937" s="39"/>
      <c r="AD937" s="39"/>
      <c r="AI937" s="39"/>
      <c r="AN937" s="39"/>
      <c r="AS937" s="39"/>
    </row>
    <row r="938">
      <c r="E938" s="39"/>
      <c r="J938" s="39"/>
      <c r="O938" s="39"/>
      <c r="T938" s="39"/>
      <c r="Y938" s="39"/>
      <c r="AD938" s="39"/>
      <c r="AI938" s="39"/>
      <c r="AN938" s="39"/>
      <c r="AS938" s="39"/>
    </row>
    <row r="939">
      <c r="E939" s="39"/>
      <c r="J939" s="39"/>
      <c r="O939" s="39"/>
      <c r="T939" s="39"/>
      <c r="Y939" s="39"/>
      <c r="AD939" s="39"/>
      <c r="AI939" s="39"/>
      <c r="AN939" s="39"/>
      <c r="AS939" s="39"/>
    </row>
    <row r="940">
      <c r="E940" s="39"/>
      <c r="J940" s="39"/>
      <c r="O940" s="39"/>
      <c r="T940" s="39"/>
      <c r="Y940" s="39"/>
      <c r="AD940" s="39"/>
      <c r="AI940" s="39"/>
      <c r="AN940" s="39"/>
      <c r="AS940" s="39"/>
    </row>
    <row r="941">
      <c r="E941" s="39"/>
      <c r="J941" s="39"/>
      <c r="O941" s="39"/>
      <c r="T941" s="39"/>
      <c r="Y941" s="39"/>
      <c r="AD941" s="39"/>
      <c r="AI941" s="39"/>
      <c r="AN941" s="39"/>
      <c r="AS941" s="39"/>
    </row>
    <row r="942">
      <c r="E942" s="39"/>
      <c r="J942" s="39"/>
      <c r="O942" s="39"/>
      <c r="T942" s="39"/>
      <c r="Y942" s="39"/>
      <c r="AD942" s="39"/>
      <c r="AI942" s="39"/>
      <c r="AN942" s="39"/>
      <c r="AS942" s="39"/>
    </row>
    <row r="943">
      <c r="E943" s="39"/>
      <c r="J943" s="39"/>
      <c r="O943" s="39"/>
      <c r="T943" s="39"/>
      <c r="Y943" s="39"/>
      <c r="AD943" s="39"/>
      <c r="AI943" s="39"/>
      <c r="AN943" s="39"/>
      <c r="AS943" s="39"/>
    </row>
    <row r="944">
      <c r="E944" s="39"/>
      <c r="J944" s="39"/>
      <c r="O944" s="39"/>
      <c r="T944" s="39"/>
      <c r="Y944" s="39"/>
      <c r="AD944" s="39"/>
      <c r="AI944" s="39"/>
      <c r="AN944" s="39"/>
      <c r="AS944" s="39"/>
    </row>
    <row r="945">
      <c r="E945" s="39"/>
      <c r="J945" s="39"/>
      <c r="O945" s="39"/>
      <c r="T945" s="39"/>
      <c r="Y945" s="39"/>
      <c r="AD945" s="39"/>
      <c r="AI945" s="39"/>
      <c r="AN945" s="39"/>
      <c r="AS945" s="39"/>
    </row>
    <row r="946">
      <c r="E946" s="39"/>
      <c r="J946" s="39"/>
      <c r="O946" s="39"/>
      <c r="T946" s="39"/>
      <c r="Y946" s="39"/>
      <c r="AD946" s="39"/>
      <c r="AI946" s="39"/>
      <c r="AN946" s="39"/>
      <c r="AS946" s="39"/>
    </row>
    <row r="947">
      <c r="E947" s="39"/>
      <c r="J947" s="39"/>
      <c r="O947" s="39"/>
      <c r="T947" s="39"/>
      <c r="Y947" s="39"/>
      <c r="AD947" s="39"/>
      <c r="AI947" s="39"/>
      <c r="AN947" s="39"/>
      <c r="AS947" s="39"/>
    </row>
    <row r="948">
      <c r="E948" s="39"/>
      <c r="J948" s="39"/>
      <c r="O948" s="39"/>
      <c r="T948" s="39"/>
      <c r="Y948" s="39"/>
      <c r="AD948" s="39"/>
      <c r="AI948" s="39"/>
      <c r="AN948" s="39"/>
      <c r="AS948" s="39"/>
    </row>
    <row r="949">
      <c r="E949" s="39"/>
      <c r="J949" s="39"/>
      <c r="O949" s="39"/>
      <c r="T949" s="39"/>
      <c r="Y949" s="39"/>
      <c r="AD949" s="39"/>
      <c r="AI949" s="39"/>
      <c r="AN949" s="39"/>
      <c r="AS949" s="39"/>
    </row>
    <row r="950">
      <c r="E950" s="39"/>
      <c r="J950" s="39"/>
      <c r="O950" s="39"/>
      <c r="T950" s="39"/>
      <c r="Y950" s="39"/>
      <c r="AD950" s="39"/>
      <c r="AI950" s="39"/>
      <c r="AN950" s="39"/>
      <c r="AS950" s="39"/>
    </row>
    <row r="951">
      <c r="E951" s="39"/>
      <c r="J951" s="39"/>
      <c r="O951" s="39"/>
      <c r="T951" s="39"/>
      <c r="Y951" s="39"/>
      <c r="AD951" s="39"/>
      <c r="AI951" s="39"/>
      <c r="AN951" s="39"/>
      <c r="AS951" s="39"/>
    </row>
    <row r="952">
      <c r="E952" s="39"/>
      <c r="J952" s="39"/>
      <c r="O952" s="39"/>
      <c r="T952" s="39"/>
      <c r="Y952" s="39"/>
      <c r="AD952" s="39"/>
      <c r="AI952" s="39"/>
      <c r="AN952" s="39"/>
      <c r="AS952" s="39"/>
    </row>
    <row r="953">
      <c r="E953" s="39"/>
      <c r="J953" s="39"/>
      <c r="O953" s="39"/>
      <c r="T953" s="39"/>
      <c r="Y953" s="39"/>
      <c r="AD953" s="39"/>
      <c r="AI953" s="39"/>
      <c r="AN953" s="39"/>
      <c r="AS953" s="39"/>
    </row>
    <row r="954">
      <c r="E954" s="39"/>
      <c r="J954" s="39"/>
      <c r="O954" s="39"/>
      <c r="T954" s="39"/>
      <c r="Y954" s="39"/>
      <c r="AD954" s="39"/>
      <c r="AI954" s="39"/>
      <c r="AN954" s="39"/>
      <c r="AS954" s="39"/>
    </row>
    <row r="955">
      <c r="E955" s="39"/>
      <c r="J955" s="39"/>
      <c r="O955" s="39"/>
      <c r="T955" s="39"/>
      <c r="Y955" s="39"/>
      <c r="AD955" s="39"/>
      <c r="AI955" s="39"/>
      <c r="AN955" s="39"/>
      <c r="AS955" s="39"/>
    </row>
    <row r="956">
      <c r="E956" s="39"/>
      <c r="J956" s="39"/>
      <c r="O956" s="39"/>
      <c r="T956" s="39"/>
      <c r="Y956" s="39"/>
      <c r="AD956" s="39"/>
      <c r="AI956" s="39"/>
      <c r="AN956" s="39"/>
      <c r="AS956" s="39"/>
    </row>
    <row r="957">
      <c r="E957" s="39"/>
      <c r="J957" s="39"/>
      <c r="O957" s="39"/>
      <c r="T957" s="39"/>
      <c r="Y957" s="39"/>
      <c r="AD957" s="39"/>
      <c r="AI957" s="39"/>
      <c r="AN957" s="39"/>
      <c r="AS957" s="39"/>
    </row>
    <row r="958">
      <c r="E958" s="39"/>
      <c r="J958" s="39"/>
      <c r="O958" s="39"/>
      <c r="T958" s="39"/>
      <c r="Y958" s="39"/>
      <c r="AD958" s="39"/>
      <c r="AI958" s="39"/>
      <c r="AN958" s="39"/>
      <c r="AS958" s="39"/>
    </row>
    <row r="959">
      <c r="E959" s="39"/>
      <c r="J959" s="39"/>
      <c r="O959" s="39"/>
      <c r="T959" s="39"/>
      <c r="Y959" s="39"/>
      <c r="AD959" s="39"/>
      <c r="AI959" s="39"/>
      <c r="AN959" s="39"/>
      <c r="AS959" s="39"/>
    </row>
    <row r="960">
      <c r="E960" s="39"/>
      <c r="J960" s="39"/>
      <c r="O960" s="39"/>
      <c r="T960" s="39"/>
      <c r="Y960" s="39"/>
      <c r="AD960" s="39"/>
      <c r="AI960" s="39"/>
      <c r="AN960" s="39"/>
      <c r="AS960" s="39"/>
    </row>
    <row r="961">
      <c r="E961" s="39"/>
      <c r="J961" s="39"/>
      <c r="O961" s="39"/>
      <c r="T961" s="39"/>
      <c r="Y961" s="39"/>
      <c r="AD961" s="39"/>
      <c r="AI961" s="39"/>
      <c r="AN961" s="39"/>
      <c r="AS961" s="39"/>
    </row>
    <row r="962">
      <c r="E962" s="39"/>
      <c r="J962" s="39"/>
      <c r="O962" s="39"/>
      <c r="T962" s="39"/>
      <c r="Y962" s="39"/>
      <c r="AD962" s="39"/>
      <c r="AI962" s="39"/>
      <c r="AN962" s="39"/>
      <c r="AS962" s="39"/>
    </row>
    <row r="963">
      <c r="E963" s="39"/>
      <c r="J963" s="39"/>
      <c r="O963" s="39"/>
      <c r="T963" s="39"/>
      <c r="Y963" s="39"/>
      <c r="AD963" s="39"/>
      <c r="AI963" s="39"/>
      <c r="AN963" s="39"/>
      <c r="AS963" s="39"/>
    </row>
    <row r="964">
      <c r="E964" s="39"/>
      <c r="J964" s="39"/>
      <c r="O964" s="39"/>
      <c r="T964" s="39"/>
      <c r="Y964" s="39"/>
      <c r="AD964" s="39"/>
      <c r="AI964" s="39"/>
      <c r="AN964" s="39"/>
      <c r="AS964" s="39"/>
    </row>
    <row r="965">
      <c r="E965" s="39"/>
      <c r="J965" s="39"/>
      <c r="O965" s="39"/>
      <c r="T965" s="39"/>
      <c r="Y965" s="39"/>
      <c r="AD965" s="39"/>
      <c r="AI965" s="39"/>
      <c r="AN965" s="39"/>
      <c r="AS965" s="39"/>
    </row>
    <row r="966">
      <c r="E966" s="39"/>
      <c r="J966" s="39"/>
      <c r="O966" s="39"/>
      <c r="T966" s="39"/>
      <c r="Y966" s="39"/>
      <c r="AD966" s="39"/>
      <c r="AI966" s="39"/>
      <c r="AN966" s="39"/>
      <c r="AS966" s="39"/>
    </row>
    <row r="967">
      <c r="E967" s="39"/>
      <c r="J967" s="39"/>
      <c r="O967" s="39"/>
      <c r="T967" s="39"/>
      <c r="Y967" s="39"/>
      <c r="AD967" s="39"/>
      <c r="AI967" s="39"/>
      <c r="AN967" s="39"/>
      <c r="AS967" s="39"/>
    </row>
    <row r="968">
      <c r="E968" s="39"/>
      <c r="J968" s="39"/>
      <c r="O968" s="39"/>
      <c r="T968" s="39"/>
      <c r="Y968" s="39"/>
      <c r="AD968" s="39"/>
      <c r="AI968" s="39"/>
      <c r="AN968" s="39"/>
      <c r="AS968" s="39"/>
    </row>
    <row r="969">
      <c r="E969" s="39"/>
      <c r="J969" s="39"/>
      <c r="O969" s="39"/>
      <c r="T969" s="39"/>
      <c r="Y969" s="39"/>
      <c r="AD969" s="39"/>
      <c r="AI969" s="39"/>
      <c r="AN969" s="39"/>
      <c r="AS969" s="39"/>
    </row>
    <row r="970">
      <c r="E970" s="39"/>
      <c r="J970" s="39"/>
      <c r="O970" s="39"/>
      <c r="T970" s="39"/>
      <c r="Y970" s="39"/>
      <c r="AD970" s="39"/>
      <c r="AI970" s="39"/>
      <c r="AN970" s="39"/>
      <c r="AS970" s="39"/>
    </row>
    <row r="971">
      <c r="E971" s="39"/>
      <c r="J971" s="39"/>
      <c r="O971" s="39"/>
      <c r="T971" s="39"/>
      <c r="Y971" s="39"/>
      <c r="AD971" s="39"/>
      <c r="AI971" s="39"/>
      <c r="AN971" s="39"/>
      <c r="AS971" s="39"/>
    </row>
    <row r="972">
      <c r="E972" s="39"/>
      <c r="J972" s="39"/>
      <c r="O972" s="39"/>
      <c r="T972" s="39"/>
      <c r="Y972" s="39"/>
      <c r="AD972" s="39"/>
      <c r="AI972" s="39"/>
      <c r="AN972" s="39"/>
      <c r="AS972" s="39"/>
    </row>
    <row r="973">
      <c r="E973" s="39"/>
      <c r="J973" s="39"/>
      <c r="O973" s="39"/>
      <c r="T973" s="39"/>
      <c r="Y973" s="39"/>
      <c r="AD973" s="39"/>
      <c r="AI973" s="39"/>
      <c r="AN973" s="39"/>
      <c r="AS973" s="39"/>
    </row>
    <row r="974">
      <c r="E974" s="39"/>
      <c r="J974" s="39"/>
      <c r="O974" s="39"/>
      <c r="T974" s="39"/>
      <c r="Y974" s="39"/>
      <c r="AD974" s="39"/>
      <c r="AI974" s="39"/>
      <c r="AN974" s="39"/>
      <c r="AS974" s="39"/>
    </row>
    <row r="975">
      <c r="E975" s="39"/>
      <c r="J975" s="39"/>
      <c r="O975" s="39"/>
      <c r="T975" s="39"/>
      <c r="Y975" s="39"/>
      <c r="AD975" s="39"/>
      <c r="AI975" s="39"/>
      <c r="AN975" s="39"/>
      <c r="AS975" s="39"/>
    </row>
    <row r="976">
      <c r="E976" s="39"/>
      <c r="J976" s="39"/>
      <c r="O976" s="39"/>
      <c r="T976" s="39"/>
      <c r="Y976" s="39"/>
      <c r="AD976" s="39"/>
      <c r="AI976" s="39"/>
      <c r="AN976" s="39"/>
      <c r="AS976" s="39"/>
    </row>
    <row r="977">
      <c r="E977" s="39"/>
      <c r="J977" s="39"/>
      <c r="O977" s="39"/>
      <c r="T977" s="39"/>
      <c r="Y977" s="39"/>
      <c r="AD977" s="39"/>
      <c r="AI977" s="39"/>
      <c r="AN977" s="39"/>
      <c r="AS977" s="39"/>
    </row>
    <row r="978">
      <c r="E978" s="39"/>
      <c r="J978" s="39"/>
      <c r="O978" s="39"/>
      <c r="T978" s="39"/>
      <c r="Y978" s="39"/>
      <c r="AD978" s="39"/>
      <c r="AI978" s="39"/>
      <c r="AN978" s="39"/>
      <c r="AS978" s="39"/>
    </row>
    <row r="979">
      <c r="E979" s="39"/>
      <c r="J979" s="39"/>
      <c r="O979" s="39"/>
      <c r="T979" s="39"/>
      <c r="Y979" s="39"/>
      <c r="AD979" s="39"/>
      <c r="AI979" s="39"/>
      <c r="AN979" s="39"/>
      <c r="AS979" s="39"/>
    </row>
    <row r="980">
      <c r="E980" s="39"/>
      <c r="J980" s="39"/>
      <c r="O980" s="39"/>
      <c r="T980" s="39"/>
      <c r="Y980" s="39"/>
      <c r="AD980" s="39"/>
      <c r="AI980" s="39"/>
      <c r="AN980" s="39"/>
      <c r="AS980" s="39"/>
    </row>
    <row r="981">
      <c r="E981" s="39"/>
      <c r="J981" s="39"/>
      <c r="O981" s="39"/>
      <c r="T981" s="39"/>
      <c r="Y981" s="39"/>
      <c r="AD981" s="39"/>
      <c r="AI981" s="39"/>
      <c r="AN981" s="39"/>
      <c r="AS981" s="39"/>
    </row>
    <row r="982">
      <c r="E982" s="39"/>
      <c r="J982" s="39"/>
      <c r="O982" s="39"/>
      <c r="T982" s="39"/>
      <c r="Y982" s="39"/>
      <c r="AD982" s="39"/>
      <c r="AI982" s="39"/>
      <c r="AN982" s="39"/>
      <c r="AS982" s="39"/>
    </row>
    <row r="983">
      <c r="E983" s="39"/>
      <c r="J983" s="39"/>
      <c r="O983" s="39"/>
      <c r="T983" s="39"/>
      <c r="Y983" s="39"/>
      <c r="AD983" s="39"/>
      <c r="AI983" s="39"/>
      <c r="AN983" s="39"/>
      <c r="AS983" s="39"/>
    </row>
    <row r="984">
      <c r="E984" s="39"/>
      <c r="J984" s="39"/>
      <c r="O984" s="39"/>
      <c r="T984" s="39"/>
      <c r="Y984" s="39"/>
      <c r="AD984" s="39"/>
      <c r="AI984" s="39"/>
      <c r="AN984" s="39"/>
      <c r="AS984" s="39"/>
    </row>
    <row r="985">
      <c r="E985" s="39"/>
      <c r="J985" s="39"/>
      <c r="O985" s="39"/>
      <c r="T985" s="39"/>
      <c r="Y985" s="39"/>
      <c r="AD985" s="39"/>
      <c r="AI985" s="39"/>
      <c r="AN985" s="39"/>
      <c r="AS985" s="39"/>
    </row>
    <row r="986">
      <c r="E986" s="39"/>
      <c r="J986" s="39"/>
      <c r="O986" s="39"/>
      <c r="T986" s="39"/>
      <c r="Y986" s="39"/>
      <c r="AD986" s="39"/>
      <c r="AI986" s="39"/>
      <c r="AN986" s="39"/>
      <c r="AS986" s="39"/>
    </row>
    <row r="987">
      <c r="E987" s="39"/>
      <c r="J987" s="39"/>
      <c r="O987" s="39"/>
      <c r="T987" s="39"/>
      <c r="Y987" s="39"/>
      <c r="AD987" s="39"/>
      <c r="AI987" s="39"/>
      <c r="AN987" s="39"/>
      <c r="AS987" s="39"/>
    </row>
    <row r="988">
      <c r="E988" s="39"/>
      <c r="J988" s="39"/>
      <c r="O988" s="39"/>
      <c r="T988" s="39"/>
      <c r="Y988" s="39"/>
      <c r="AD988" s="39"/>
      <c r="AI988" s="39"/>
      <c r="AN988" s="39"/>
      <c r="AS988" s="39"/>
    </row>
    <row r="989">
      <c r="E989" s="39"/>
      <c r="J989" s="39"/>
      <c r="O989" s="39"/>
      <c r="T989" s="39"/>
      <c r="Y989" s="39"/>
      <c r="AD989" s="39"/>
      <c r="AI989" s="39"/>
      <c r="AN989" s="39"/>
      <c r="AS989" s="39"/>
    </row>
    <row r="990">
      <c r="E990" s="39"/>
      <c r="J990" s="39"/>
      <c r="O990" s="39"/>
      <c r="T990" s="39"/>
      <c r="Y990" s="39"/>
      <c r="AD990" s="39"/>
      <c r="AI990" s="39"/>
      <c r="AN990" s="39"/>
      <c r="AS990" s="39"/>
    </row>
    <row r="991">
      <c r="E991" s="39"/>
      <c r="J991" s="39"/>
      <c r="O991" s="39"/>
      <c r="T991" s="39"/>
      <c r="Y991" s="39"/>
      <c r="AD991" s="39"/>
      <c r="AI991" s="39"/>
      <c r="AN991" s="39"/>
      <c r="AS991" s="39"/>
    </row>
    <row r="992">
      <c r="E992" s="39"/>
      <c r="J992" s="39"/>
      <c r="O992" s="39"/>
      <c r="T992" s="39"/>
      <c r="Y992" s="39"/>
      <c r="AD992" s="39"/>
      <c r="AI992" s="39"/>
      <c r="AN992" s="39"/>
      <c r="AS992" s="39"/>
    </row>
    <row r="993">
      <c r="E993" s="39"/>
      <c r="J993" s="39"/>
      <c r="O993" s="39"/>
      <c r="T993" s="39"/>
      <c r="Y993" s="39"/>
      <c r="AD993" s="39"/>
      <c r="AI993" s="39"/>
      <c r="AN993" s="39"/>
      <c r="AS993" s="39"/>
    </row>
    <row r="994">
      <c r="E994" s="39"/>
      <c r="J994" s="39"/>
      <c r="O994" s="39"/>
      <c r="T994" s="39"/>
      <c r="Y994" s="39"/>
      <c r="AD994" s="39"/>
      <c r="AI994" s="39"/>
      <c r="AN994" s="39"/>
      <c r="AS994" s="39"/>
    </row>
    <row r="995">
      <c r="E995" s="39"/>
      <c r="J995" s="39"/>
      <c r="O995" s="39"/>
      <c r="T995" s="39"/>
      <c r="Y995" s="39"/>
      <c r="AD995" s="39"/>
      <c r="AI995" s="39"/>
      <c r="AN995" s="39"/>
      <c r="AS995" s="39"/>
    </row>
    <row r="996">
      <c r="E996" s="39"/>
      <c r="J996" s="39"/>
      <c r="O996" s="39"/>
      <c r="T996" s="39"/>
      <c r="Y996" s="39"/>
      <c r="AD996" s="39"/>
      <c r="AI996" s="39"/>
      <c r="AN996" s="39"/>
      <c r="AS996" s="39"/>
    </row>
    <row r="997">
      <c r="E997" s="39"/>
      <c r="J997" s="39"/>
      <c r="O997" s="39"/>
      <c r="T997" s="39"/>
      <c r="Y997" s="39"/>
      <c r="AD997" s="39"/>
      <c r="AI997" s="39"/>
      <c r="AN997" s="39"/>
      <c r="AS997" s="39"/>
    </row>
    <row r="998">
      <c r="E998" s="39"/>
      <c r="J998" s="39"/>
      <c r="O998" s="39"/>
      <c r="T998" s="39"/>
      <c r="Y998" s="39"/>
      <c r="AD998" s="39"/>
      <c r="AI998" s="39"/>
      <c r="AN998" s="39"/>
      <c r="AS998" s="39"/>
    </row>
    <row r="999">
      <c r="E999" s="39"/>
      <c r="J999" s="39"/>
      <c r="O999" s="39"/>
      <c r="T999" s="39"/>
      <c r="Y999" s="39"/>
      <c r="AD999" s="39"/>
      <c r="AI999" s="39"/>
      <c r="AN999" s="39"/>
      <c r="AS999" s="39"/>
    </row>
    <row r="1000">
      <c r="E1000" s="39"/>
      <c r="J1000" s="39"/>
      <c r="O1000" s="39"/>
      <c r="T1000" s="39"/>
      <c r="Y1000" s="39"/>
      <c r="AD1000" s="39"/>
      <c r="AI1000" s="39"/>
      <c r="AN1000" s="39"/>
      <c r="AS1000" s="39"/>
    </row>
    <row r="1001">
      <c r="E1001" s="39"/>
      <c r="J1001" s="39"/>
      <c r="O1001" s="39"/>
      <c r="T1001" s="39"/>
      <c r="Y1001" s="39"/>
      <c r="AD1001" s="39"/>
      <c r="AI1001" s="39"/>
      <c r="AN1001" s="39"/>
      <c r="AS1001" s="39"/>
    </row>
  </sheetData>
  <mergeCells count="9">
    <mergeCell ref="AK1:AN1"/>
    <mergeCell ref="AP1:AS1"/>
    <mergeCell ref="B1:E1"/>
    <mergeCell ref="G1:J1"/>
    <mergeCell ref="L1:O1"/>
    <mergeCell ref="Q1:T1"/>
    <mergeCell ref="V1:Y1"/>
    <mergeCell ref="AA1:AD1"/>
    <mergeCell ref="AF1:AI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23.25"/>
    <col customWidth="1" min="5" max="5" width="14.25"/>
    <col customWidth="1" min="9" max="9" width="23.25"/>
    <col customWidth="1" min="10" max="10" width="14.25"/>
  </cols>
  <sheetData>
    <row r="1">
      <c r="A1" s="30"/>
      <c r="B1" s="30" t="s">
        <v>203</v>
      </c>
      <c r="F1" s="30"/>
      <c r="G1" s="30" t="s">
        <v>130</v>
      </c>
      <c r="J1" s="31"/>
      <c r="K1" s="32"/>
      <c r="L1" s="30" t="s">
        <v>131</v>
      </c>
      <c r="O1" s="31"/>
      <c r="P1" s="32"/>
      <c r="Q1" s="30" t="s">
        <v>139</v>
      </c>
      <c r="T1" s="31"/>
      <c r="U1" s="32"/>
      <c r="V1" s="30" t="s">
        <v>140</v>
      </c>
      <c r="Y1" s="31"/>
      <c r="Z1" s="32"/>
      <c r="AA1" s="30" t="s">
        <v>141</v>
      </c>
      <c r="AD1" s="31"/>
      <c r="AE1" s="30"/>
      <c r="AF1" s="30" t="s">
        <v>142</v>
      </c>
      <c r="AJ1" s="30"/>
      <c r="AK1" s="30" t="s">
        <v>143</v>
      </c>
      <c r="AN1" s="31"/>
      <c r="AO1" s="32"/>
      <c r="AP1" s="30" t="s">
        <v>144</v>
      </c>
      <c r="AS1" s="31"/>
      <c r="AT1" s="11"/>
      <c r="AU1" s="11"/>
      <c r="AV1" s="11"/>
      <c r="AW1" s="11"/>
      <c r="AX1" s="11"/>
      <c r="AY1" s="11"/>
      <c r="AZ1" s="11"/>
      <c r="BA1" s="11"/>
    </row>
    <row r="2">
      <c r="A2" s="33"/>
      <c r="B2" s="33" t="s">
        <v>204</v>
      </c>
      <c r="C2" s="33" t="s">
        <v>205</v>
      </c>
      <c r="D2" s="33" t="s">
        <v>206</v>
      </c>
      <c r="E2" s="34" t="s">
        <v>207</v>
      </c>
      <c r="F2" s="33"/>
      <c r="G2" s="33" t="s">
        <v>204</v>
      </c>
      <c r="H2" s="33" t="s">
        <v>205</v>
      </c>
      <c r="I2" s="35" t="s">
        <v>206</v>
      </c>
      <c r="J2" s="34" t="s">
        <v>207</v>
      </c>
      <c r="K2" s="33"/>
      <c r="L2" s="33" t="s">
        <v>204</v>
      </c>
      <c r="M2" s="33" t="s">
        <v>205</v>
      </c>
      <c r="N2" s="35" t="s">
        <v>206</v>
      </c>
      <c r="O2" s="34" t="s">
        <v>207</v>
      </c>
      <c r="P2" s="33"/>
      <c r="Q2" s="33" t="s">
        <v>204</v>
      </c>
      <c r="R2" s="33" t="s">
        <v>205</v>
      </c>
      <c r="S2" s="35" t="s">
        <v>206</v>
      </c>
      <c r="T2" s="34" t="s">
        <v>207</v>
      </c>
      <c r="U2" s="33"/>
      <c r="V2" s="33" t="s">
        <v>204</v>
      </c>
      <c r="W2" s="33" t="s">
        <v>205</v>
      </c>
      <c r="X2" s="35" t="s">
        <v>206</v>
      </c>
      <c r="Y2" s="34" t="s">
        <v>207</v>
      </c>
      <c r="Z2" s="33"/>
      <c r="AA2" s="33" t="s">
        <v>204</v>
      </c>
      <c r="AB2" s="33" t="s">
        <v>205</v>
      </c>
      <c r="AC2" s="35" t="s">
        <v>206</v>
      </c>
      <c r="AD2" s="34" t="s">
        <v>207</v>
      </c>
      <c r="AE2" s="33"/>
      <c r="AF2" s="33" t="s">
        <v>204</v>
      </c>
      <c r="AG2" s="33" t="s">
        <v>205</v>
      </c>
      <c r="AH2" s="35" t="s">
        <v>206</v>
      </c>
      <c r="AI2" s="34" t="s">
        <v>207</v>
      </c>
      <c r="AJ2" s="33"/>
      <c r="AK2" s="33" t="s">
        <v>204</v>
      </c>
      <c r="AL2" s="33" t="s">
        <v>205</v>
      </c>
      <c r="AM2" s="35" t="s">
        <v>206</v>
      </c>
      <c r="AN2" s="34" t="s">
        <v>207</v>
      </c>
      <c r="AO2" s="33"/>
      <c r="AP2" s="33" t="s">
        <v>204</v>
      </c>
      <c r="AQ2" s="33" t="s">
        <v>205</v>
      </c>
      <c r="AR2" s="35" t="s">
        <v>206</v>
      </c>
      <c r="AS2" s="34" t="s">
        <v>207</v>
      </c>
      <c r="AT2" s="11"/>
      <c r="AU2" s="11"/>
      <c r="AV2" s="11"/>
      <c r="AW2" s="11"/>
      <c r="AX2" s="11"/>
      <c r="AY2" s="11"/>
      <c r="AZ2" s="11"/>
      <c r="BA2" s="11"/>
    </row>
    <row r="3">
      <c r="A3" s="2" t="b">
        <f t="shared" ref="A3:A57" si="1"> EXACT(B3, LOWER(B3))</f>
        <v>0</v>
      </c>
      <c r="B3" s="55" t="s">
        <v>208</v>
      </c>
      <c r="C3" s="56">
        <v>16080.0</v>
      </c>
      <c r="D3" s="57" t="s">
        <v>467</v>
      </c>
      <c r="E3" s="58">
        <v>1.629522297344E12</v>
      </c>
      <c r="F3" s="2" t="b">
        <f t="shared" ref="F3:F57" si="2"> EXACT(G3, LOWER(G3))</f>
        <v>0</v>
      </c>
      <c r="G3" s="55" t="s">
        <v>208</v>
      </c>
      <c r="H3" s="56">
        <v>16031.0</v>
      </c>
      <c r="I3" s="57" t="s">
        <v>468</v>
      </c>
      <c r="J3" s="58">
        <v>1.629522919243E12</v>
      </c>
      <c r="K3" s="2" t="b">
        <f t="shared" ref="K3:K59" si="3"> EXACT(L3, LOWER(L3))</f>
        <v>0</v>
      </c>
      <c r="L3" s="55" t="s">
        <v>208</v>
      </c>
      <c r="M3" s="56">
        <v>16607.0</v>
      </c>
      <c r="N3" s="57" t="s">
        <v>469</v>
      </c>
      <c r="O3" s="58">
        <v>1.629524403087E12</v>
      </c>
      <c r="P3" s="2" t="b">
        <f t="shared" ref="P3:P57" si="4"> EXACT(Q3, LOWER(Q3))</f>
        <v>0</v>
      </c>
      <c r="Q3" s="55" t="s">
        <v>208</v>
      </c>
      <c r="R3" s="56">
        <v>15523.0</v>
      </c>
      <c r="S3" s="57" t="s">
        <v>470</v>
      </c>
      <c r="T3" s="58">
        <v>1.629528762719E12</v>
      </c>
      <c r="U3" s="2" t="b">
        <f t="shared" ref="U3:U66" si="5"> EXACT(V3, LOWER(V3))</f>
        <v>0</v>
      </c>
      <c r="V3" s="55" t="s">
        <v>208</v>
      </c>
      <c r="W3" s="56">
        <v>16376.0</v>
      </c>
      <c r="X3" s="57" t="s">
        <v>471</v>
      </c>
      <c r="Y3" s="58">
        <v>1.629529370401E12</v>
      </c>
      <c r="Z3" s="2" t="b">
        <f t="shared" ref="Z3:Z64" si="6"> EXACT(AA3, LOWER(AA3))</f>
        <v>0</v>
      </c>
      <c r="AA3" s="55" t="s">
        <v>208</v>
      </c>
      <c r="AB3" s="56">
        <v>14912.0</v>
      </c>
      <c r="AC3" s="57" t="s">
        <v>472</v>
      </c>
      <c r="AD3" s="58">
        <v>1.629529919064E12</v>
      </c>
      <c r="AE3" s="2" t="b">
        <f t="shared" ref="AE3:AE62" si="7"> EXACT(AF3, LOWER(AF3))</f>
        <v>0</v>
      </c>
      <c r="AF3" s="55" t="s">
        <v>208</v>
      </c>
      <c r="AG3" s="56">
        <v>18581.0</v>
      </c>
      <c r="AH3" s="57" t="s">
        <v>473</v>
      </c>
      <c r="AI3" s="58">
        <v>1.629533304729E12</v>
      </c>
      <c r="AJ3" s="2" t="b">
        <f t="shared" ref="AJ3:AJ62" si="8"> EXACT(AK3, LOWER(AK3))</f>
        <v>0</v>
      </c>
      <c r="AK3" s="55" t="s">
        <v>208</v>
      </c>
      <c r="AL3" s="56">
        <v>12804.0</v>
      </c>
      <c r="AM3" s="57" t="s">
        <v>474</v>
      </c>
      <c r="AN3" s="58">
        <v>1.629534180125E12</v>
      </c>
      <c r="AO3" s="2" t="b">
        <f t="shared" ref="AO3:AO66" si="9"> EXACT(AP3, LOWER(AP3))</f>
        <v>0</v>
      </c>
      <c r="AP3" s="55" t="s">
        <v>208</v>
      </c>
      <c r="AQ3" s="56">
        <v>15555.0</v>
      </c>
      <c r="AR3" s="57" t="s">
        <v>475</v>
      </c>
      <c r="AS3" s="58">
        <v>1.629534693055E12</v>
      </c>
    </row>
    <row r="4">
      <c r="A4" s="2" t="b">
        <f t="shared" si="1"/>
        <v>1</v>
      </c>
      <c r="B4" s="55" t="s">
        <v>218</v>
      </c>
      <c r="C4" s="56">
        <v>224.0</v>
      </c>
      <c r="D4" s="57" t="s">
        <v>467</v>
      </c>
      <c r="E4" s="58">
        <v>1.629522297564E12</v>
      </c>
      <c r="F4" s="2" t="b">
        <f t="shared" si="2"/>
        <v>1</v>
      </c>
      <c r="G4" s="55" t="s">
        <v>218</v>
      </c>
      <c r="H4" s="56">
        <v>146.0</v>
      </c>
      <c r="I4" s="57" t="s">
        <v>468</v>
      </c>
      <c r="J4" s="58">
        <v>1.629522919383E12</v>
      </c>
      <c r="K4" s="2" t="b">
        <f t="shared" si="3"/>
        <v>1</v>
      </c>
      <c r="L4" s="55" t="s">
        <v>218</v>
      </c>
      <c r="M4" s="56">
        <v>192.0</v>
      </c>
      <c r="N4" s="57" t="s">
        <v>469</v>
      </c>
      <c r="O4" s="58">
        <v>1.629524403275E12</v>
      </c>
      <c r="P4" s="2" t="b">
        <f t="shared" si="4"/>
        <v>1</v>
      </c>
      <c r="Q4" s="55" t="s">
        <v>218</v>
      </c>
      <c r="R4" s="56">
        <v>155.0</v>
      </c>
      <c r="S4" s="57" t="s">
        <v>470</v>
      </c>
      <c r="T4" s="58">
        <v>1.629528762868E12</v>
      </c>
      <c r="U4" s="2" t="b">
        <f t="shared" si="5"/>
        <v>1</v>
      </c>
      <c r="V4" s="55" t="s">
        <v>218</v>
      </c>
      <c r="W4" s="56">
        <v>155.0</v>
      </c>
      <c r="X4" s="57" t="s">
        <v>471</v>
      </c>
      <c r="Y4" s="58">
        <v>1.629529370554E12</v>
      </c>
      <c r="Z4" s="2" t="b">
        <f t="shared" si="6"/>
        <v>1</v>
      </c>
      <c r="AA4" s="55" t="s">
        <v>218</v>
      </c>
      <c r="AB4" s="56">
        <v>389.0</v>
      </c>
      <c r="AC4" s="57" t="s">
        <v>472</v>
      </c>
      <c r="AD4" s="58">
        <v>1.629529919451E12</v>
      </c>
      <c r="AE4" s="2" t="b">
        <f t="shared" si="7"/>
        <v>1</v>
      </c>
      <c r="AF4" s="55" t="s">
        <v>218</v>
      </c>
      <c r="AG4" s="56">
        <v>87.0</v>
      </c>
      <c r="AH4" s="57" t="s">
        <v>473</v>
      </c>
      <c r="AI4" s="58">
        <v>1.629533304827E12</v>
      </c>
      <c r="AJ4" s="2" t="b">
        <f t="shared" si="8"/>
        <v>1</v>
      </c>
      <c r="AK4" s="55" t="s">
        <v>218</v>
      </c>
      <c r="AL4" s="56">
        <v>1391.0</v>
      </c>
      <c r="AM4" s="57" t="s">
        <v>476</v>
      </c>
      <c r="AN4" s="58">
        <v>1.629534181515E12</v>
      </c>
      <c r="AO4" s="2" t="b">
        <f t="shared" si="9"/>
        <v>1</v>
      </c>
      <c r="AP4" s="55" t="s">
        <v>218</v>
      </c>
      <c r="AQ4" s="56">
        <v>155.0</v>
      </c>
      <c r="AR4" s="57" t="s">
        <v>475</v>
      </c>
      <c r="AS4" s="58">
        <v>1.629534693202E12</v>
      </c>
    </row>
    <row r="5">
      <c r="A5" s="2" t="b">
        <f t="shared" si="1"/>
        <v>1</v>
      </c>
      <c r="B5" s="55" t="s">
        <v>219</v>
      </c>
      <c r="C5" s="56">
        <v>434.0</v>
      </c>
      <c r="D5" s="57" t="s">
        <v>477</v>
      </c>
      <c r="E5" s="58">
        <v>1.629522298E12</v>
      </c>
      <c r="F5" s="2" t="b">
        <f t="shared" si="2"/>
        <v>1</v>
      </c>
      <c r="G5" s="55" t="s">
        <v>219</v>
      </c>
      <c r="H5" s="56">
        <v>477.0</v>
      </c>
      <c r="I5" s="57" t="s">
        <v>468</v>
      </c>
      <c r="J5" s="58">
        <v>1.629522919862E12</v>
      </c>
      <c r="K5" s="2" t="b">
        <f t="shared" si="3"/>
        <v>1</v>
      </c>
      <c r="L5" s="55" t="s">
        <v>219</v>
      </c>
      <c r="M5" s="56">
        <v>628.0</v>
      </c>
      <c r="N5" s="57" t="s">
        <v>469</v>
      </c>
      <c r="O5" s="58">
        <v>1.6295244039E12</v>
      </c>
      <c r="P5" s="2" t="b">
        <f t="shared" si="4"/>
        <v>1</v>
      </c>
      <c r="Q5" s="55" t="s">
        <v>219</v>
      </c>
      <c r="R5" s="56">
        <v>729.0</v>
      </c>
      <c r="S5" s="57" t="s">
        <v>478</v>
      </c>
      <c r="T5" s="58">
        <v>1.629528763597E12</v>
      </c>
      <c r="U5" s="2" t="b">
        <f t="shared" si="5"/>
        <v>1</v>
      </c>
      <c r="V5" s="55" t="s">
        <v>219</v>
      </c>
      <c r="W5" s="56">
        <v>722.0</v>
      </c>
      <c r="X5" s="57" t="s">
        <v>479</v>
      </c>
      <c r="Y5" s="58">
        <v>1.629529371278E12</v>
      </c>
      <c r="Z5" s="2" t="b">
        <f t="shared" si="6"/>
        <v>1</v>
      </c>
      <c r="AA5" s="55" t="s">
        <v>219</v>
      </c>
      <c r="AB5" s="56">
        <v>570.0</v>
      </c>
      <c r="AC5" s="57" t="s">
        <v>480</v>
      </c>
      <c r="AD5" s="58">
        <v>1.629529920037E12</v>
      </c>
      <c r="AE5" s="2" t="b">
        <f t="shared" si="7"/>
        <v>1</v>
      </c>
      <c r="AF5" s="55" t="s">
        <v>219</v>
      </c>
      <c r="AG5" s="56">
        <v>441.0</v>
      </c>
      <c r="AH5" s="57" t="s">
        <v>481</v>
      </c>
      <c r="AI5" s="58">
        <v>1.629533305257E12</v>
      </c>
      <c r="AJ5" s="2" t="b">
        <f t="shared" si="8"/>
        <v>1</v>
      </c>
      <c r="AK5" s="55" t="s">
        <v>219</v>
      </c>
      <c r="AL5" s="56">
        <v>553.0</v>
      </c>
      <c r="AM5" s="57" t="s">
        <v>482</v>
      </c>
      <c r="AN5" s="58">
        <v>1.629534182066E12</v>
      </c>
      <c r="AO5" s="2" t="b">
        <f t="shared" si="9"/>
        <v>1</v>
      </c>
      <c r="AP5" s="55" t="s">
        <v>219</v>
      </c>
      <c r="AQ5" s="56">
        <v>762.0</v>
      </c>
      <c r="AR5" s="57" t="s">
        <v>475</v>
      </c>
      <c r="AS5" s="58">
        <v>1.629534693984E12</v>
      </c>
    </row>
    <row r="6">
      <c r="A6" s="2" t="b">
        <f t="shared" si="1"/>
        <v>1</v>
      </c>
      <c r="B6" s="55" t="s">
        <v>224</v>
      </c>
      <c r="C6" s="56">
        <v>151.0</v>
      </c>
      <c r="D6" s="57" t="s">
        <v>477</v>
      </c>
      <c r="E6" s="58">
        <v>1.629522298151E12</v>
      </c>
      <c r="F6" s="2" t="b">
        <f t="shared" si="2"/>
        <v>1</v>
      </c>
      <c r="G6" s="55" t="s">
        <v>224</v>
      </c>
      <c r="H6" s="56">
        <v>220.0</v>
      </c>
      <c r="I6" s="57" t="s">
        <v>483</v>
      </c>
      <c r="J6" s="58">
        <v>1.629522920082E12</v>
      </c>
      <c r="K6" s="2" t="b">
        <f t="shared" si="3"/>
        <v>1</v>
      </c>
      <c r="L6" s="55" t="s">
        <v>224</v>
      </c>
      <c r="M6" s="56">
        <v>184.0</v>
      </c>
      <c r="N6" s="57" t="s">
        <v>484</v>
      </c>
      <c r="O6" s="58">
        <v>1.629524404085E12</v>
      </c>
      <c r="P6" s="2" t="b">
        <f t="shared" si="4"/>
        <v>1</v>
      </c>
      <c r="Q6" s="55" t="s">
        <v>224</v>
      </c>
      <c r="R6" s="56">
        <v>107.0</v>
      </c>
      <c r="S6" s="57" t="s">
        <v>478</v>
      </c>
      <c r="T6" s="58">
        <v>1.629528763705E12</v>
      </c>
      <c r="U6" s="2" t="b">
        <f t="shared" si="5"/>
        <v>1</v>
      </c>
      <c r="V6" s="55" t="s">
        <v>224</v>
      </c>
      <c r="W6" s="56">
        <v>166.0</v>
      </c>
      <c r="X6" s="57" t="s">
        <v>479</v>
      </c>
      <c r="Y6" s="58">
        <v>1.629529371443E12</v>
      </c>
      <c r="Z6" s="2" t="b">
        <f t="shared" si="6"/>
        <v>1</v>
      </c>
      <c r="AA6" s="55" t="s">
        <v>224</v>
      </c>
      <c r="AB6" s="56">
        <v>125.0</v>
      </c>
      <c r="AC6" s="57" t="s">
        <v>480</v>
      </c>
      <c r="AD6" s="58">
        <v>1.629529920142E12</v>
      </c>
      <c r="AE6" s="2" t="b">
        <f t="shared" si="7"/>
        <v>1</v>
      </c>
      <c r="AF6" s="55" t="s">
        <v>224</v>
      </c>
      <c r="AG6" s="56">
        <v>194.0</v>
      </c>
      <c r="AH6" s="57" t="s">
        <v>481</v>
      </c>
      <c r="AI6" s="58">
        <v>1.629533305451E12</v>
      </c>
      <c r="AJ6" s="2" t="b">
        <f t="shared" si="8"/>
        <v>1</v>
      </c>
      <c r="AK6" s="55" t="s">
        <v>224</v>
      </c>
      <c r="AL6" s="56">
        <v>222.0</v>
      </c>
      <c r="AM6" s="57" t="s">
        <v>482</v>
      </c>
      <c r="AN6" s="58">
        <v>1.629534182289E12</v>
      </c>
      <c r="AO6" s="2" t="b">
        <f t="shared" si="9"/>
        <v>1</v>
      </c>
      <c r="AP6" s="55" t="s">
        <v>224</v>
      </c>
      <c r="AQ6" s="56">
        <v>177.0</v>
      </c>
      <c r="AR6" s="57" t="s">
        <v>485</v>
      </c>
      <c r="AS6" s="58">
        <v>1.629534694141E12</v>
      </c>
    </row>
    <row r="7">
      <c r="A7" s="2" t="b">
        <f t="shared" si="1"/>
        <v>1</v>
      </c>
      <c r="B7" s="55" t="s">
        <v>226</v>
      </c>
      <c r="C7" s="56">
        <v>208.0</v>
      </c>
      <c r="D7" s="57" t="s">
        <v>477</v>
      </c>
      <c r="E7" s="58">
        <v>1.629522298354E12</v>
      </c>
      <c r="F7" s="2" t="b">
        <f t="shared" si="2"/>
        <v>1</v>
      </c>
      <c r="G7" s="55" t="s">
        <v>226</v>
      </c>
      <c r="H7" s="56">
        <v>290.0</v>
      </c>
      <c r="I7" s="57" t="s">
        <v>483</v>
      </c>
      <c r="J7" s="58">
        <v>1.629522920371E12</v>
      </c>
      <c r="K7" s="2" t="b">
        <f t="shared" si="3"/>
        <v>1</v>
      </c>
      <c r="L7" s="55" t="s">
        <v>226</v>
      </c>
      <c r="M7" s="56">
        <v>268.0</v>
      </c>
      <c r="N7" s="57" t="s">
        <v>484</v>
      </c>
      <c r="O7" s="58">
        <v>1.62952440435E12</v>
      </c>
      <c r="P7" s="2" t="b">
        <f t="shared" si="4"/>
        <v>1</v>
      </c>
      <c r="Q7" s="55" t="s">
        <v>226</v>
      </c>
      <c r="R7" s="56">
        <v>243.0</v>
      </c>
      <c r="S7" s="57" t="s">
        <v>478</v>
      </c>
      <c r="T7" s="58">
        <v>1.629528763947E12</v>
      </c>
      <c r="U7" s="2" t="b">
        <f t="shared" si="5"/>
        <v>1</v>
      </c>
      <c r="V7" s="55" t="s">
        <v>226</v>
      </c>
      <c r="W7" s="56">
        <v>202.0</v>
      </c>
      <c r="X7" s="57" t="s">
        <v>479</v>
      </c>
      <c r="Y7" s="58">
        <v>1.629529371643E12</v>
      </c>
      <c r="Z7" s="2" t="b">
        <f t="shared" si="6"/>
        <v>1</v>
      </c>
      <c r="AA7" s="55" t="s">
        <v>226</v>
      </c>
      <c r="AB7" s="56">
        <v>168.0</v>
      </c>
      <c r="AC7" s="57" t="s">
        <v>480</v>
      </c>
      <c r="AD7" s="58">
        <v>1.62952992031E12</v>
      </c>
      <c r="AE7" s="2" t="b">
        <f t="shared" si="7"/>
        <v>1</v>
      </c>
      <c r="AF7" s="55" t="s">
        <v>226</v>
      </c>
      <c r="AG7" s="56">
        <v>284.0</v>
      </c>
      <c r="AH7" s="57" t="s">
        <v>481</v>
      </c>
      <c r="AI7" s="58">
        <v>1.629533305736E12</v>
      </c>
      <c r="AJ7" s="2" t="b">
        <f t="shared" si="8"/>
        <v>1</v>
      </c>
      <c r="AK7" s="55" t="s">
        <v>226</v>
      </c>
      <c r="AL7" s="56">
        <v>354.0</v>
      </c>
      <c r="AM7" s="57" t="s">
        <v>482</v>
      </c>
      <c r="AN7" s="58">
        <v>1.629534182645E12</v>
      </c>
      <c r="AO7" s="2" t="b">
        <f t="shared" si="9"/>
        <v>1</v>
      </c>
      <c r="AP7" s="55" t="s">
        <v>226</v>
      </c>
      <c r="AQ7" s="56">
        <v>268.0</v>
      </c>
      <c r="AR7" s="57" t="s">
        <v>485</v>
      </c>
      <c r="AS7" s="58">
        <v>1.629534694408E12</v>
      </c>
    </row>
    <row r="8">
      <c r="A8" s="2" t="b">
        <f t="shared" si="1"/>
        <v>1</v>
      </c>
      <c r="B8" s="55" t="s">
        <v>230</v>
      </c>
      <c r="C8" s="56">
        <v>192.0</v>
      </c>
      <c r="D8" s="57" t="s">
        <v>477</v>
      </c>
      <c r="E8" s="58">
        <v>1.629522298547E12</v>
      </c>
      <c r="F8" s="2" t="b">
        <f t="shared" si="2"/>
        <v>1</v>
      </c>
      <c r="G8" s="55" t="s">
        <v>230</v>
      </c>
      <c r="H8" s="56">
        <v>285.0</v>
      </c>
      <c r="I8" s="57" t="s">
        <v>483</v>
      </c>
      <c r="J8" s="58">
        <v>1.629522920654E12</v>
      </c>
      <c r="K8" s="2" t="b">
        <f t="shared" si="3"/>
        <v>1</v>
      </c>
      <c r="L8" s="55" t="s">
        <v>230</v>
      </c>
      <c r="M8" s="56">
        <v>201.0</v>
      </c>
      <c r="N8" s="57" t="s">
        <v>484</v>
      </c>
      <c r="O8" s="58">
        <v>1.629524404552E12</v>
      </c>
      <c r="P8" s="2" t="b">
        <f t="shared" si="4"/>
        <v>1</v>
      </c>
      <c r="Q8" s="55" t="s">
        <v>230</v>
      </c>
      <c r="R8" s="56">
        <v>275.0</v>
      </c>
      <c r="S8" s="57" t="s">
        <v>486</v>
      </c>
      <c r="T8" s="58">
        <v>1.629528764228E12</v>
      </c>
      <c r="U8" s="2" t="b">
        <f t="shared" si="5"/>
        <v>1</v>
      </c>
      <c r="V8" s="55" t="s">
        <v>230</v>
      </c>
      <c r="W8" s="56">
        <v>140.0</v>
      </c>
      <c r="X8" s="57" t="s">
        <v>479</v>
      </c>
      <c r="Y8" s="58">
        <v>1.629529371785E12</v>
      </c>
      <c r="Z8" s="2" t="b">
        <f t="shared" si="6"/>
        <v>1</v>
      </c>
      <c r="AA8" s="55" t="s">
        <v>230</v>
      </c>
      <c r="AB8" s="56">
        <v>760.0</v>
      </c>
      <c r="AC8" s="57" t="s">
        <v>487</v>
      </c>
      <c r="AD8" s="58">
        <v>1.629529921074E12</v>
      </c>
      <c r="AE8" s="2" t="b">
        <f t="shared" si="7"/>
        <v>1</v>
      </c>
      <c r="AF8" s="55" t="s">
        <v>230</v>
      </c>
      <c r="AG8" s="56">
        <v>178.0</v>
      </c>
      <c r="AH8" s="57" t="s">
        <v>481</v>
      </c>
      <c r="AI8" s="58">
        <v>1.629533305911E12</v>
      </c>
      <c r="AJ8" s="2" t="b">
        <f t="shared" si="8"/>
        <v>1</v>
      </c>
      <c r="AK8" s="55" t="s">
        <v>230</v>
      </c>
      <c r="AL8" s="56">
        <v>167.0</v>
      </c>
      <c r="AM8" s="57" t="s">
        <v>482</v>
      </c>
      <c r="AN8" s="58">
        <v>1.629534182815E12</v>
      </c>
      <c r="AO8" s="2" t="b">
        <f t="shared" si="9"/>
        <v>1</v>
      </c>
      <c r="AP8" s="55" t="s">
        <v>230</v>
      </c>
      <c r="AQ8" s="56">
        <v>961.0</v>
      </c>
      <c r="AR8" s="57" t="s">
        <v>488</v>
      </c>
      <c r="AS8" s="58">
        <v>1.629534695371E12</v>
      </c>
    </row>
    <row r="9">
      <c r="A9" s="2" t="b">
        <f t="shared" si="1"/>
        <v>1</v>
      </c>
      <c r="B9" s="55" t="s">
        <v>232</v>
      </c>
      <c r="C9" s="56">
        <v>192.0</v>
      </c>
      <c r="D9" s="57" t="s">
        <v>477</v>
      </c>
      <c r="E9" s="58">
        <v>1.629522298739E12</v>
      </c>
      <c r="F9" s="2" t="b">
        <f t="shared" si="2"/>
        <v>1</v>
      </c>
      <c r="G9" s="55" t="s">
        <v>232</v>
      </c>
      <c r="H9" s="56">
        <v>192.0</v>
      </c>
      <c r="I9" s="57" t="s">
        <v>483</v>
      </c>
      <c r="J9" s="58">
        <v>1.62952292085E12</v>
      </c>
      <c r="K9" s="2" t="b">
        <f t="shared" si="3"/>
        <v>1</v>
      </c>
      <c r="L9" s="55" t="s">
        <v>232</v>
      </c>
      <c r="M9" s="56">
        <v>195.0</v>
      </c>
      <c r="N9" s="57" t="s">
        <v>484</v>
      </c>
      <c r="O9" s="58">
        <v>1.629524404759E12</v>
      </c>
      <c r="P9" s="2" t="b">
        <f t="shared" si="4"/>
        <v>1</v>
      </c>
      <c r="Q9" s="55" t="s">
        <v>232</v>
      </c>
      <c r="R9" s="56">
        <v>190.0</v>
      </c>
      <c r="S9" s="57" t="s">
        <v>486</v>
      </c>
      <c r="T9" s="58">
        <v>1.629528764419E12</v>
      </c>
      <c r="U9" s="2" t="b">
        <f t="shared" si="5"/>
        <v>1</v>
      </c>
      <c r="V9" s="55" t="s">
        <v>232</v>
      </c>
      <c r="W9" s="56">
        <v>151.0</v>
      </c>
      <c r="X9" s="57" t="s">
        <v>479</v>
      </c>
      <c r="Y9" s="58">
        <v>1.629529371937E12</v>
      </c>
      <c r="Z9" s="2" t="b">
        <f t="shared" si="6"/>
        <v>1</v>
      </c>
      <c r="AA9" s="55" t="s">
        <v>232</v>
      </c>
      <c r="AB9" s="56">
        <v>234.0</v>
      </c>
      <c r="AC9" s="57" t="s">
        <v>487</v>
      </c>
      <c r="AD9" s="58">
        <v>1.629529921306E12</v>
      </c>
      <c r="AE9" s="2" t="b">
        <f t="shared" si="7"/>
        <v>1</v>
      </c>
      <c r="AF9" s="55" t="s">
        <v>232</v>
      </c>
      <c r="AG9" s="56">
        <v>546.0</v>
      </c>
      <c r="AH9" s="57" t="s">
        <v>489</v>
      </c>
      <c r="AI9" s="58">
        <v>1.629533306468E12</v>
      </c>
      <c r="AJ9" s="2" t="b">
        <f t="shared" si="8"/>
        <v>1</v>
      </c>
      <c r="AK9" s="55" t="s">
        <v>232</v>
      </c>
      <c r="AL9" s="56">
        <v>161.0</v>
      </c>
      <c r="AM9" s="57" t="s">
        <v>482</v>
      </c>
      <c r="AN9" s="58">
        <v>1.629534182973E12</v>
      </c>
      <c r="AO9" s="2" t="b">
        <f t="shared" si="9"/>
        <v>1</v>
      </c>
      <c r="AP9" s="55" t="s">
        <v>232</v>
      </c>
      <c r="AQ9" s="56">
        <v>216.0</v>
      </c>
      <c r="AR9" s="57" t="s">
        <v>488</v>
      </c>
      <c r="AS9" s="58">
        <v>1.629534695587E12</v>
      </c>
    </row>
    <row r="10">
      <c r="A10" s="2" t="b">
        <f t="shared" si="1"/>
        <v>1</v>
      </c>
      <c r="B10" s="55" t="s">
        <v>236</v>
      </c>
      <c r="C10" s="56">
        <v>524.0</v>
      </c>
      <c r="D10" s="57" t="s">
        <v>490</v>
      </c>
      <c r="E10" s="58">
        <v>1.629522299265E12</v>
      </c>
      <c r="F10" s="2" t="b">
        <f t="shared" si="2"/>
        <v>1</v>
      </c>
      <c r="G10" s="55" t="s">
        <v>236</v>
      </c>
      <c r="H10" s="56">
        <v>540.0</v>
      </c>
      <c r="I10" s="57" t="s">
        <v>491</v>
      </c>
      <c r="J10" s="58">
        <v>1.6295229214E12</v>
      </c>
      <c r="K10" s="2" t="b">
        <f t="shared" si="3"/>
        <v>1</v>
      </c>
      <c r="L10" s="55" t="s">
        <v>236</v>
      </c>
      <c r="M10" s="56">
        <v>377.0</v>
      </c>
      <c r="N10" s="57" t="s">
        <v>492</v>
      </c>
      <c r="O10" s="58">
        <v>1.629524405127E12</v>
      </c>
      <c r="P10" s="2" t="b">
        <f t="shared" si="4"/>
        <v>1</v>
      </c>
      <c r="Q10" s="55" t="s">
        <v>236</v>
      </c>
      <c r="R10" s="56">
        <v>517.0</v>
      </c>
      <c r="S10" s="57" t="s">
        <v>486</v>
      </c>
      <c r="T10" s="58">
        <v>1.629528764929E12</v>
      </c>
      <c r="U10" s="2" t="b">
        <f t="shared" si="5"/>
        <v>1</v>
      </c>
      <c r="V10" s="55" t="s">
        <v>236</v>
      </c>
      <c r="W10" s="56">
        <v>573.0</v>
      </c>
      <c r="X10" s="57" t="s">
        <v>493</v>
      </c>
      <c r="Y10" s="58">
        <v>1.629529372512E12</v>
      </c>
      <c r="Z10" s="2" t="b">
        <f t="shared" si="6"/>
        <v>1</v>
      </c>
      <c r="AA10" s="55" t="s">
        <v>236</v>
      </c>
      <c r="AB10" s="56">
        <v>456.0</v>
      </c>
      <c r="AC10" s="57" t="s">
        <v>487</v>
      </c>
      <c r="AD10" s="58">
        <v>1.629529921761E12</v>
      </c>
      <c r="AE10" s="2" t="b">
        <f t="shared" si="7"/>
        <v>1</v>
      </c>
      <c r="AF10" s="55" t="s">
        <v>236</v>
      </c>
      <c r="AG10" s="56">
        <v>661.0</v>
      </c>
      <c r="AH10" s="57" t="s">
        <v>494</v>
      </c>
      <c r="AI10" s="58">
        <v>1.629533307137E12</v>
      </c>
      <c r="AJ10" s="2" t="b">
        <f t="shared" si="8"/>
        <v>1</v>
      </c>
      <c r="AK10" s="55" t="s">
        <v>236</v>
      </c>
      <c r="AL10" s="56">
        <v>422.0</v>
      </c>
      <c r="AM10" s="57" t="s">
        <v>495</v>
      </c>
      <c r="AN10" s="58">
        <v>1.629534183398E12</v>
      </c>
      <c r="AO10" s="2" t="b">
        <f t="shared" si="9"/>
        <v>1</v>
      </c>
      <c r="AP10" s="55" t="s">
        <v>242</v>
      </c>
      <c r="AQ10" s="56">
        <v>289.0</v>
      </c>
      <c r="AR10" s="57" t="s">
        <v>488</v>
      </c>
      <c r="AS10" s="58">
        <v>1.629534695875E12</v>
      </c>
    </row>
    <row r="11">
      <c r="A11" s="2" t="b">
        <f t="shared" si="1"/>
        <v>1</v>
      </c>
      <c r="B11" s="55" t="s">
        <v>242</v>
      </c>
      <c r="C11" s="56">
        <v>681.0</v>
      </c>
      <c r="D11" s="57" t="s">
        <v>490</v>
      </c>
      <c r="E11" s="58">
        <v>1.629522299944E12</v>
      </c>
      <c r="F11" s="2" t="b">
        <f t="shared" si="2"/>
        <v>1</v>
      </c>
      <c r="G11" s="55" t="s">
        <v>242</v>
      </c>
      <c r="H11" s="56">
        <v>255.0</v>
      </c>
      <c r="I11" s="57" t="s">
        <v>491</v>
      </c>
      <c r="J11" s="58">
        <v>1.629522921641E12</v>
      </c>
      <c r="K11" s="2" t="b">
        <f t="shared" si="3"/>
        <v>1</v>
      </c>
      <c r="L11" s="55" t="s">
        <v>242</v>
      </c>
      <c r="M11" s="56">
        <v>472.0</v>
      </c>
      <c r="N11" s="57" t="s">
        <v>492</v>
      </c>
      <c r="O11" s="58">
        <v>1.6295244056E12</v>
      </c>
      <c r="P11" s="2" t="b">
        <f t="shared" si="4"/>
        <v>1</v>
      </c>
      <c r="Q11" s="55" t="s">
        <v>242</v>
      </c>
      <c r="R11" s="56">
        <v>774.0</v>
      </c>
      <c r="S11" s="57" t="s">
        <v>496</v>
      </c>
      <c r="T11" s="58">
        <v>1.629528765711E12</v>
      </c>
      <c r="U11" s="2" t="b">
        <f t="shared" si="5"/>
        <v>1</v>
      </c>
      <c r="V11" s="55" t="s">
        <v>242</v>
      </c>
      <c r="W11" s="56">
        <v>206.0</v>
      </c>
      <c r="X11" s="57" t="s">
        <v>493</v>
      </c>
      <c r="Y11" s="58">
        <v>1.629529372715E12</v>
      </c>
      <c r="Z11" s="2" t="b">
        <f t="shared" si="6"/>
        <v>1</v>
      </c>
      <c r="AA11" s="55" t="s">
        <v>242</v>
      </c>
      <c r="AB11" s="56">
        <v>464.0</v>
      </c>
      <c r="AC11" s="57" t="s">
        <v>497</v>
      </c>
      <c r="AD11" s="58">
        <v>1.629529922228E12</v>
      </c>
      <c r="AE11" s="2" t="b">
        <f t="shared" si="7"/>
        <v>1</v>
      </c>
      <c r="AF11" s="55" t="s">
        <v>242</v>
      </c>
      <c r="AG11" s="56">
        <v>246.0</v>
      </c>
      <c r="AH11" s="57" t="s">
        <v>494</v>
      </c>
      <c r="AI11" s="58">
        <v>1.629533307375E12</v>
      </c>
      <c r="AJ11" s="2" t="b">
        <f t="shared" si="8"/>
        <v>1</v>
      </c>
      <c r="AK11" s="55" t="s">
        <v>242</v>
      </c>
      <c r="AL11" s="56">
        <v>247.0</v>
      </c>
      <c r="AM11" s="57" t="s">
        <v>495</v>
      </c>
      <c r="AN11" s="58">
        <v>1.629534183643E12</v>
      </c>
      <c r="AO11" s="2" t="b">
        <f t="shared" si="9"/>
        <v>1</v>
      </c>
      <c r="AP11" s="55" t="s">
        <v>232</v>
      </c>
      <c r="AQ11" s="56">
        <v>458.0</v>
      </c>
      <c r="AR11" s="57" t="s">
        <v>498</v>
      </c>
      <c r="AS11" s="58">
        <v>1.629534696333E12</v>
      </c>
    </row>
    <row r="12">
      <c r="A12" s="2" t="b">
        <f t="shared" si="1"/>
        <v>0</v>
      </c>
      <c r="B12" s="55" t="s">
        <v>244</v>
      </c>
      <c r="C12" s="56">
        <v>1949.0</v>
      </c>
      <c r="D12" s="57" t="s">
        <v>499</v>
      </c>
      <c r="E12" s="58">
        <v>1.629522301895E12</v>
      </c>
      <c r="F12" s="2" t="b">
        <f t="shared" si="2"/>
        <v>0</v>
      </c>
      <c r="G12" s="55" t="s">
        <v>244</v>
      </c>
      <c r="H12" s="56">
        <v>745.0</v>
      </c>
      <c r="I12" s="57" t="s">
        <v>500</v>
      </c>
      <c r="J12" s="58">
        <v>1.629522922398E12</v>
      </c>
      <c r="K12" s="2" t="b">
        <f t="shared" si="3"/>
        <v>0</v>
      </c>
      <c r="L12" s="55" t="s">
        <v>244</v>
      </c>
      <c r="M12" s="56">
        <v>1669.0</v>
      </c>
      <c r="N12" s="57" t="s">
        <v>501</v>
      </c>
      <c r="O12" s="58">
        <v>1.629524407265E12</v>
      </c>
      <c r="P12" s="2" t="b">
        <f t="shared" si="4"/>
        <v>0</v>
      </c>
      <c r="Q12" s="55" t="s">
        <v>244</v>
      </c>
      <c r="R12" s="56">
        <v>1188.0</v>
      </c>
      <c r="S12" s="57" t="s">
        <v>502</v>
      </c>
      <c r="T12" s="58">
        <v>1.629528766897E12</v>
      </c>
      <c r="U12" s="2" t="b">
        <f t="shared" si="5"/>
        <v>1</v>
      </c>
      <c r="V12" s="55" t="s">
        <v>232</v>
      </c>
      <c r="W12" s="56">
        <v>409.0</v>
      </c>
      <c r="X12" s="57" t="s">
        <v>503</v>
      </c>
      <c r="Y12" s="58">
        <v>1.629529373138E12</v>
      </c>
      <c r="Z12" s="2" t="b">
        <f t="shared" si="6"/>
        <v>1</v>
      </c>
      <c r="AA12" s="55" t="s">
        <v>232</v>
      </c>
      <c r="AB12" s="56">
        <v>452.0</v>
      </c>
      <c r="AC12" s="57" t="s">
        <v>497</v>
      </c>
      <c r="AD12" s="58">
        <v>1.629529922679E12</v>
      </c>
      <c r="AE12" s="2" t="b">
        <f t="shared" si="7"/>
        <v>1</v>
      </c>
      <c r="AF12" s="55" t="s">
        <v>232</v>
      </c>
      <c r="AG12" s="56">
        <v>461.0</v>
      </c>
      <c r="AH12" s="57" t="s">
        <v>494</v>
      </c>
      <c r="AI12" s="58">
        <v>1.629533307826E12</v>
      </c>
      <c r="AJ12" s="2" t="b">
        <f t="shared" si="8"/>
        <v>1</v>
      </c>
      <c r="AK12" s="55" t="s">
        <v>232</v>
      </c>
      <c r="AL12" s="56">
        <v>241.0</v>
      </c>
      <c r="AM12" s="57" t="s">
        <v>495</v>
      </c>
      <c r="AN12" s="58">
        <v>1.629534183884E12</v>
      </c>
      <c r="AO12" s="2" t="b">
        <f t="shared" si="9"/>
        <v>1</v>
      </c>
      <c r="AP12" s="55" t="s">
        <v>236</v>
      </c>
      <c r="AQ12" s="56">
        <v>360.0</v>
      </c>
      <c r="AR12" s="57" t="s">
        <v>498</v>
      </c>
      <c r="AS12" s="58">
        <v>1.629534696693E12</v>
      </c>
    </row>
    <row r="13">
      <c r="A13" s="2" t="b">
        <f t="shared" si="1"/>
        <v>1</v>
      </c>
      <c r="B13" s="55" t="s">
        <v>250</v>
      </c>
      <c r="C13" s="56">
        <v>1799.0</v>
      </c>
      <c r="D13" s="57" t="s">
        <v>504</v>
      </c>
      <c r="E13" s="58">
        <v>1.629522303693E12</v>
      </c>
      <c r="F13" s="2" t="b">
        <f t="shared" si="2"/>
        <v>1</v>
      </c>
      <c r="G13" s="55" t="s">
        <v>250</v>
      </c>
      <c r="H13" s="56">
        <v>2752.0</v>
      </c>
      <c r="I13" s="57" t="s">
        <v>505</v>
      </c>
      <c r="J13" s="58">
        <v>1.629522925144E12</v>
      </c>
      <c r="K13" s="2" t="b">
        <f t="shared" si="3"/>
        <v>1</v>
      </c>
      <c r="L13" s="55" t="s">
        <v>250</v>
      </c>
      <c r="M13" s="56">
        <v>1199.0</v>
      </c>
      <c r="N13" s="57" t="s">
        <v>506</v>
      </c>
      <c r="O13" s="58">
        <v>1.629524408466E12</v>
      </c>
      <c r="P13" s="2" t="b">
        <f t="shared" si="4"/>
        <v>1</v>
      </c>
      <c r="Q13" s="55" t="s">
        <v>250</v>
      </c>
      <c r="R13" s="56">
        <v>1104.0</v>
      </c>
      <c r="S13" s="57" t="s">
        <v>507</v>
      </c>
      <c r="T13" s="58">
        <v>1.629528767996E12</v>
      </c>
      <c r="U13" s="2" t="b">
        <f t="shared" si="5"/>
        <v>1</v>
      </c>
      <c r="V13" s="55" t="s">
        <v>230</v>
      </c>
      <c r="W13" s="56">
        <v>285.0</v>
      </c>
      <c r="X13" s="57" t="s">
        <v>503</v>
      </c>
      <c r="Y13" s="58">
        <v>1.629529373425E12</v>
      </c>
      <c r="Z13" s="2" t="b">
        <f t="shared" si="6"/>
        <v>1</v>
      </c>
      <c r="AA13" s="55" t="s">
        <v>230</v>
      </c>
      <c r="AB13" s="56">
        <v>192.0</v>
      </c>
      <c r="AC13" s="57" t="s">
        <v>497</v>
      </c>
      <c r="AD13" s="58">
        <v>1.629529922868E12</v>
      </c>
      <c r="AE13" s="2" t="b">
        <f t="shared" si="7"/>
        <v>1</v>
      </c>
      <c r="AF13" s="55" t="s">
        <v>230</v>
      </c>
      <c r="AG13" s="56">
        <v>209.0</v>
      </c>
      <c r="AH13" s="57" t="s">
        <v>508</v>
      </c>
      <c r="AI13" s="58">
        <v>1.629533308034E12</v>
      </c>
      <c r="AJ13" s="2" t="b">
        <f t="shared" si="8"/>
        <v>1</v>
      </c>
      <c r="AK13" s="55" t="s">
        <v>230</v>
      </c>
      <c r="AL13" s="56">
        <v>160.0</v>
      </c>
      <c r="AM13" s="57" t="s">
        <v>509</v>
      </c>
      <c r="AN13" s="58">
        <v>1.629534184042E12</v>
      </c>
      <c r="AO13" s="2" t="b">
        <f t="shared" si="9"/>
        <v>1</v>
      </c>
      <c r="AP13" s="55" t="s">
        <v>242</v>
      </c>
      <c r="AQ13" s="56">
        <v>234.0</v>
      </c>
      <c r="AR13" s="57" t="s">
        <v>498</v>
      </c>
      <c r="AS13" s="58">
        <v>1.62953469693E12</v>
      </c>
    </row>
    <row r="14">
      <c r="A14" s="2" t="b">
        <f t="shared" si="1"/>
        <v>1</v>
      </c>
      <c r="B14" s="55" t="s">
        <v>218</v>
      </c>
      <c r="C14" s="56">
        <v>954.0</v>
      </c>
      <c r="D14" s="57" t="s">
        <v>510</v>
      </c>
      <c r="E14" s="58">
        <v>1.629522304649E12</v>
      </c>
      <c r="F14" s="2" t="b">
        <f t="shared" si="2"/>
        <v>1</v>
      </c>
      <c r="G14" s="55" t="s">
        <v>218</v>
      </c>
      <c r="H14" s="56">
        <v>811.0</v>
      </c>
      <c r="I14" s="57" t="s">
        <v>505</v>
      </c>
      <c r="J14" s="58">
        <v>1.629522925952E12</v>
      </c>
      <c r="K14" s="2" t="b">
        <f t="shared" si="3"/>
        <v>1</v>
      </c>
      <c r="L14" s="55" t="s">
        <v>218</v>
      </c>
      <c r="M14" s="56">
        <v>972.0</v>
      </c>
      <c r="N14" s="57" t="s">
        <v>511</v>
      </c>
      <c r="O14" s="58">
        <v>1.629524409436E12</v>
      </c>
      <c r="P14" s="2" t="b">
        <f t="shared" si="4"/>
        <v>1</v>
      </c>
      <c r="Q14" s="55" t="s">
        <v>218</v>
      </c>
      <c r="R14" s="56">
        <v>920.0</v>
      </c>
      <c r="S14" s="57" t="s">
        <v>512</v>
      </c>
      <c r="T14" s="58">
        <v>1.629528768915E12</v>
      </c>
      <c r="U14" s="2" t="b">
        <f t="shared" si="5"/>
        <v>1</v>
      </c>
      <c r="V14" s="55" t="s">
        <v>221</v>
      </c>
      <c r="W14" s="56">
        <v>286.0</v>
      </c>
      <c r="X14" s="57" t="s">
        <v>503</v>
      </c>
      <c r="Y14" s="58">
        <v>1.629529373696E12</v>
      </c>
      <c r="Z14" s="2" t="b">
        <f t="shared" si="6"/>
        <v>1</v>
      </c>
      <c r="AA14" s="55" t="s">
        <v>221</v>
      </c>
      <c r="AB14" s="56">
        <v>318.0</v>
      </c>
      <c r="AC14" s="57" t="s">
        <v>513</v>
      </c>
      <c r="AD14" s="58">
        <v>1.629529923193E12</v>
      </c>
      <c r="AE14" s="2" t="b">
        <f t="shared" si="7"/>
        <v>1</v>
      </c>
      <c r="AF14" s="55" t="s">
        <v>221</v>
      </c>
      <c r="AG14" s="56">
        <v>393.0</v>
      </c>
      <c r="AH14" s="57" t="s">
        <v>508</v>
      </c>
      <c r="AI14" s="58">
        <v>1.629533308429E12</v>
      </c>
      <c r="AJ14" s="2" t="b">
        <f t="shared" si="8"/>
        <v>1</v>
      </c>
      <c r="AK14" s="55" t="s">
        <v>221</v>
      </c>
      <c r="AL14" s="56">
        <v>200.0</v>
      </c>
      <c r="AM14" s="57" t="s">
        <v>509</v>
      </c>
      <c r="AN14" s="58">
        <v>1.629534184242E12</v>
      </c>
      <c r="AO14" s="2" t="b">
        <f t="shared" si="9"/>
        <v>1</v>
      </c>
      <c r="AP14" s="55" t="s">
        <v>232</v>
      </c>
      <c r="AQ14" s="56">
        <v>292.0</v>
      </c>
      <c r="AR14" s="57" t="s">
        <v>514</v>
      </c>
      <c r="AS14" s="58">
        <v>1.629534697217E12</v>
      </c>
    </row>
    <row r="15">
      <c r="A15" s="2" t="b">
        <f t="shared" si="1"/>
        <v>1</v>
      </c>
      <c r="B15" s="55" t="s">
        <v>218</v>
      </c>
      <c r="C15" s="56">
        <v>162.0</v>
      </c>
      <c r="D15" s="57" t="s">
        <v>510</v>
      </c>
      <c r="E15" s="58">
        <v>1.629522304809E12</v>
      </c>
      <c r="F15" s="2" t="b">
        <f t="shared" si="2"/>
        <v>1</v>
      </c>
      <c r="G15" s="55" t="s">
        <v>218</v>
      </c>
      <c r="H15" s="56">
        <v>150.0</v>
      </c>
      <c r="I15" s="57" t="s">
        <v>515</v>
      </c>
      <c r="J15" s="58">
        <v>1.629522926102E12</v>
      </c>
      <c r="K15" s="2" t="b">
        <f t="shared" si="3"/>
        <v>1</v>
      </c>
      <c r="L15" s="55" t="s">
        <v>218</v>
      </c>
      <c r="M15" s="56">
        <v>185.0</v>
      </c>
      <c r="N15" s="57" t="s">
        <v>511</v>
      </c>
      <c r="O15" s="58">
        <v>1.629524409623E12</v>
      </c>
      <c r="P15" s="2" t="b">
        <f t="shared" si="4"/>
        <v>1</v>
      </c>
      <c r="Q15" s="55" t="s">
        <v>218</v>
      </c>
      <c r="R15" s="56">
        <v>176.0</v>
      </c>
      <c r="S15" s="57" t="s">
        <v>516</v>
      </c>
      <c r="T15" s="58">
        <v>1.629528769091E12</v>
      </c>
      <c r="U15" s="2" t="b">
        <f t="shared" si="5"/>
        <v>1</v>
      </c>
      <c r="V15" s="55" t="s">
        <v>255</v>
      </c>
      <c r="W15" s="56">
        <v>209.0</v>
      </c>
      <c r="X15" s="57" t="s">
        <v>503</v>
      </c>
      <c r="Y15" s="58">
        <v>1.629529373903E12</v>
      </c>
      <c r="Z15" s="2" t="b">
        <f t="shared" si="6"/>
        <v>1</v>
      </c>
      <c r="AA15" s="55" t="s">
        <v>255</v>
      </c>
      <c r="AB15" s="56">
        <v>284.0</v>
      </c>
      <c r="AC15" s="57" t="s">
        <v>513</v>
      </c>
      <c r="AD15" s="58">
        <v>1.629529923476E12</v>
      </c>
      <c r="AE15" s="2" t="b">
        <f t="shared" si="7"/>
        <v>1</v>
      </c>
      <c r="AF15" s="55" t="s">
        <v>255</v>
      </c>
      <c r="AG15" s="56">
        <v>1221.0</v>
      </c>
      <c r="AH15" s="57" t="s">
        <v>517</v>
      </c>
      <c r="AI15" s="58">
        <v>1.62953330965E12</v>
      </c>
      <c r="AJ15" s="2" t="b">
        <f t="shared" si="8"/>
        <v>1</v>
      </c>
      <c r="AK15" s="55" t="s">
        <v>255</v>
      </c>
      <c r="AL15" s="56">
        <v>109.0</v>
      </c>
      <c r="AM15" s="57" t="s">
        <v>509</v>
      </c>
      <c r="AN15" s="58">
        <v>1.629534184353E12</v>
      </c>
      <c r="AO15" s="2" t="b">
        <f t="shared" si="9"/>
        <v>1</v>
      </c>
      <c r="AP15" s="55" t="s">
        <v>230</v>
      </c>
      <c r="AQ15" s="56">
        <v>169.0</v>
      </c>
      <c r="AR15" s="57" t="s">
        <v>514</v>
      </c>
      <c r="AS15" s="58">
        <v>1.629534697387E12</v>
      </c>
    </row>
    <row r="16">
      <c r="A16" s="2" t="b">
        <f t="shared" si="1"/>
        <v>1</v>
      </c>
      <c r="B16" s="55" t="s">
        <v>242</v>
      </c>
      <c r="C16" s="56">
        <v>268.0</v>
      </c>
      <c r="D16" s="57" t="s">
        <v>518</v>
      </c>
      <c r="E16" s="58">
        <v>1.629522305086E12</v>
      </c>
      <c r="F16" s="2" t="b">
        <f t="shared" si="2"/>
        <v>1</v>
      </c>
      <c r="G16" s="55" t="s">
        <v>242</v>
      </c>
      <c r="H16" s="56">
        <v>263.0</v>
      </c>
      <c r="I16" s="57" t="s">
        <v>515</v>
      </c>
      <c r="J16" s="58">
        <v>1.629522926362E12</v>
      </c>
      <c r="K16" s="2" t="b">
        <f t="shared" si="3"/>
        <v>1</v>
      </c>
      <c r="L16" s="55" t="s">
        <v>242</v>
      </c>
      <c r="M16" s="56">
        <v>537.0</v>
      </c>
      <c r="N16" s="57" t="s">
        <v>519</v>
      </c>
      <c r="O16" s="58">
        <v>1.629524410158E12</v>
      </c>
      <c r="P16" s="2" t="b">
        <f t="shared" si="4"/>
        <v>1</v>
      </c>
      <c r="Q16" s="55" t="s">
        <v>242</v>
      </c>
      <c r="R16" s="56">
        <v>328.0</v>
      </c>
      <c r="S16" s="57" t="s">
        <v>516</v>
      </c>
      <c r="T16" s="58">
        <v>1.62952876942E12</v>
      </c>
      <c r="U16" s="2" t="b">
        <f t="shared" si="5"/>
        <v>1</v>
      </c>
      <c r="V16" s="55" t="s">
        <v>242</v>
      </c>
      <c r="W16" s="56">
        <v>380.0</v>
      </c>
      <c r="X16" s="57" t="s">
        <v>520</v>
      </c>
      <c r="Y16" s="58">
        <v>1.629529374284E12</v>
      </c>
      <c r="Z16" s="2" t="b">
        <f t="shared" si="6"/>
        <v>1</v>
      </c>
      <c r="AA16" s="55" t="s">
        <v>242</v>
      </c>
      <c r="AB16" s="56">
        <v>247.0</v>
      </c>
      <c r="AC16" s="57" t="s">
        <v>513</v>
      </c>
      <c r="AD16" s="58">
        <v>1.629529923721E12</v>
      </c>
      <c r="AE16" s="2" t="b">
        <f t="shared" si="7"/>
        <v>1</v>
      </c>
      <c r="AF16" s="55" t="s">
        <v>242</v>
      </c>
      <c r="AG16" s="56">
        <v>562.0</v>
      </c>
      <c r="AH16" s="57" t="s">
        <v>521</v>
      </c>
      <c r="AI16" s="58">
        <v>1.629533310209E12</v>
      </c>
      <c r="AJ16" s="2" t="b">
        <f t="shared" si="8"/>
        <v>1</v>
      </c>
      <c r="AK16" s="55" t="s">
        <v>242</v>
      </c>
      <c r="AL16" s="56">
        <v>246.0</v>
      </c>
      <c r="AM16" s="57" t="s">
        <v>509</v>
      </c>
      <c r="AN16" s="58">
        <v>1.629534184596E12</v>
      </c>
      <c r="AO16" s="2" t="b">
        <f t="shared" si="9"/>
        <v>1</v>
      </c>
      <c r="AP16" s="55" t="s">
        <v>221</v>
      </c>
      <c r="AQ16" s="56">
        <v>223.0</v>
      </c>
      <c r="AR16" s="57" t="s">
        <v>514</v>
      </c>
      <c r="AS16" s="58">
        <v>1.629534697613E12</v>
      </c>
    </row>
    <row r="17">
      <c r="A17" s="2" t="b">
        <f t="shared" si="1"/>
        <v>1</v>
      </c>
      <c r="B17" s="55" t="s">
        <v>257</v>
      </c>
      <c r="C17" s="56">
        <v>792.0</v>
      </c>
      <c r="D17" s="57" t="s">
        <v>518</v>
      </c>
      <c r="E17" s="58">
        <v>1.629522305873E12</v>
      </c>
      <c r="F17" s="2" t="b">
        <f t="shared" si="2"/>
        <v>1</v>
      </c>
      <c r="G17" s="55" t="s">
        <v>257</v>
      </c>
      <c r="H17" s="56">
        <v>232.0</v>
      </c>
      <c r="I17" s="57" t="s">
        <v>515</v>
      </c>
      <c r="J17" s="58">
        <v>1.629522926596E12</v>
      </c>
      <c r="K17" s="2" t="b">
        <f t="shared" si="3"/>
        <v>1</v>
      </c>
      <c r="L17" s="55" t="s">
        <v>257</v>
      </c>
      <c r="M17" s="56">
        <v>483.0</v>
      </c>
      <c r="N17" s="57" t="s">
        <v>519</v>
      </c>
      <c r="O17" s="58">
        <v>1.629524410641E12</v>
      </c>
      <c r="P17" s="2" t="b">
        <f t="shared" si="4"/>
        <v>1</v>
      </c>
      <c r="Q17" s="55" t="s">
        <v>257</v>
      </c>
      <c r="R17" s="56">
        <v>385.0</v>
      </c>
      <c r="S17" s="57" t="s">
        <v>516</v>
      </c>
      <c r="T17" s="58">
        <v>1.629528769805E12</v>
      </c>
      <c r="U17" s="2" t="b">
        <f t="shared" si="5"/>
        <v>1</v>
      </c>
      <c r="V17" s="55" t="s">
        <v>224</v>
      </c>
      <c r="W17" s="56">
        <v>564.0</v>
      </c>
      <c r="X17" s="57" t="s">
        <v>520</v>
      </c>
      <c r="Y17" s="58">
        <v>1.629529374848E12</v>
      </c>
      <c r="Z17" s="2" t="b">
        <f t="shared" si="6"/>
        <v>0</v>
      </c>
      <c r="AA17" s="55" t="s">
        <v>244</v>
      </c>
      <c r="AB17" s="56">
        <v>681.0</v>
      </c>
      <c r="AC17" s="57" t="s">
        <v>522</v>
      </c>
      <c r="AD17" s="58">
        <v>1.629529924401E12</v>
      </c>
      <c r="AE17" s="2" t="b">
        <f t="shared" si="7"/>
        <v>0</v>
      </c>
      <c r="AF17" s="55" t="s">
        <v>244</v>
      </c>
      <c r="AG17" s="56">
        <v>676.0</v>
      </c>
      <c r="AH17" s="57" t="s">
        <v>521</v>
      </c>
      <c r="AI17" s="58">
        <v>1.629533310889E12</v>
      </c>
      <c r="AJ17" s="2" t="b">
        <f t="shared" si="8"/>
        <v>0</v>
      </c>
      <c r="AK17" s="55" t="s">
        <v>244</v>
      </c>
      <c r="AL17" s="56">
        <v>466.0</v>
      </c>
      <c r="AM17" s="57" t="s">
        <v>523</v>
      </c>
      <c r="AN17" s="58">
        <v>1.629534185063E12</v>
      </c>
      <c r="AO17" s="2" t="b">
        <f t="shared" si="9"/>
        <v>1</v>
      </c>
      <c r="AP17" s="55" t="s">
        <v>255</v>
      </c>
      <c r="AQ17" s="56">
        <v>320.0</v>
      </c>
      <c r="AR17" s="57" t="s">
        <v>514</v>
      </c>
      <c r="AS17" s="58">
        <v>1.629534697933E12</v>
      </c>
    </row>
    <row r="18">
      <c r="A18" s="2" t="b">
        <f t="shared" si="1"/>
        <v>1</v>
      </c>
      <c r="B18" s="55" t="s">
        <v>221</v>
      </c>
      <c r="C18" s="56">
        <v>208.0</v>
      </c>
      <c r="D18" s="57" t="s">
        <v>524</v>
      </c>
      <c r="E18" s="58">
        <v>1.629522306075E12</v>
      </c>
      <c r="F18" s="2" t="b">
        <f t="shared" si="2"/>
        <v>1</v>
      </c>
      <c r="G18" s="55" t="s">
        <v>221</v>
      </c>
      <c r="H18" s="56">
        <v>191.0</v>
      </c>
      <c r="I18" s="57" t="s">
        <v>515</v>
      </c>
      <c r="J18" s="58">
        <v>1.629522926786E12</v>
      </c>
      <c r="K18" s="2" t="b">
        <f t="shared" si="3"/>
        <v>1</v>
      </c>
      <c r="L18" s="55" t="s">
        <v>221</v>
      </c>
      <c r="M18" s="56">
        <v>158.0</v>
      </c>
      <c r="N18" s="57" t="s">
        <v>519</v>
      </c>
      <c r="O18" s="58">
        <v>1.6295244108E12</v>
      </c>
      <c r="P18" s="2" t="b">
        <f t="shared" si="4"/>
        <v>1</v>
      </c>
      <c r="Q18" s="55" t="s">
        <v>221</v>
      </c>
      <c r="R18" s="56">
        <v>164.0</v>
      </c>
      <c r="S18" s="57" t="s">
        <v>516</v>
      </c>
      <c r="T18" s="58">
        <v>1.629528769968E12</v>
      </c>
      <c r="U18" s="2" t="b">
        <f t="shared" si="5"/>
        <v>1</v>
      </c>
      <c r="V18" s="55" t="s">
        <v>242</v>
      </c>
      <c r="W18" s="56">
        <v>448.0</v>
      </c>
      <c r="X18" s="57" t="s">
        <v>525</v>
      </c>
      <c r="Y18" s="58">
        <v>1.6295293753E12</v>
      </c>
      <c r="Z18" s="2" t="b">
        <f t="shared" si="6"/>
        <v>1</v>
      </c>
      <c r="AA18" s="55" t="s">
        <v>250</v>
      </c>
      <c r="AB18" s="56">
        <v>1365.0</v>
      </c>
      <c r="AC18" s="57" t="s">
        <v>526</v>
      </c>
      <c r="AD18" s="58">
        <v>1.629529925768E12</v>
      </c>
      <c r="AE18" s="2" t="b">
        <f t="shared" si="7"/>
        <v>1</v>
      </c>
      <c r="AF18" s="55" t="s">
        <v>250</v>
      </c>
      <c r="AG18" s="56">
        <v>1397.0</v>
      </c>
      <c r="AH18" s="57" t="s">
        <v>527</v>
      </c>
      <c r="AI18" s="58">
        <v>1.629533312286E12</v>
      </c>
      <c r="AJ18" s="2" t="b">
        <f t="shared" si="8"/>
        <v>1</v>
      </c>
      <c r="AK18" s="55" t="s">
        <v>250</v>
      </c>
      <c r="AL18" s="56">
        <v>937.0</v>
      </c>
      <c r="AM18" s="57" t="s">
        <v>528</v>
      </c>
      <c r="AN18" s="58">
        <v>1.629534186001E12</v>
      </c>
      <c r="AO18" s="2" t="b">
        <f t="shared" si="9"/>
        <v>1</v>
      </c>
      <c r="AP18" s="55" t="s">
        <v>242</v>
      </c>
      <c r="AQ18" s="56">
        <v>783.0</v>
      </c>
      <c r="AR18" s="57" t="s">
        <v>529</v>
      </c>
      <c r="AS18" s="58">
        <v>1.629534698715E12</v>
      </c>
    </row>
    <row r="19">
      <c r="A19" s="2" t="b">
        <f t="shared" si="1"/>
        <v>1</v>
      </c>
      <c r="B19" s="55" t="s">
        <v>221</v>
      </c>
      <c r="C19" s="56">
        <v>200.0</v>
      </c>
      <c r="D19" s="57" t="s">
        <v>524</v>
      </c>
      <c r="E19" s="58">
        <v>1.629522306279E12</v>
      </c>
      <c r="F19" s="2" t="b">
        <f t="shared" si="2"/>
        <v>1</v>
      </c>
      <c r="G19" s="55" t="s">
        <v>221</v>
      </c>
      <c r="H19" s="56">
        <v>200.0</v>
      </c>
      <c r="I19" s="57" t="s">
        <v>515</v>
      </c>
      <c r="J19" s="58">
        <v>1.629522926986E12</v>
      </c>
      <c r="K19" s="2" t="b">
        <f t="shared" si="3"/>
        <v>1</v>
      </c>
      <c r="L19" s="55" t="s">
        <v>221</v>
      </c>
      <c r="M19" s="56">
        <v>177.0</v>
      </c>
      <c r="N19" s="57" t="s">
        <v>519</v>
      </c>
      <c r="O19" s="58">
        <v>1.629524410975E12</v>
      </c>
      <c r="P19" s="2" t="b">
        <f t="shared" si="4"/>
        <v>1</v>
      </c>
      <c r="Q19" s="55" t="s">
        <v>221</v>
      </c>
      <c r="R19" s="56">
        <v>176.0</v>
      </c>
      <c r="S19" s="57" t="s">
        <v>530</v>
      </c>
      <c r="T19" s="58">
        <v>1.629528770146E12</v>
      </c>
      <c r="U19" s="2" t="b">
        <f t="shared" si="5"/>
        <v>0</v>
      </c>
      <c r="V19" s="55" t="s">
        <v>244</v>
      </c>
      <c r="W19" s="56">
        <v>488.0</v>
      </c>
      <c r="X19" s="57" t="s">
        <v>525</v>
      </c>
      <c r="Y19" s="58">
        <v>1.629529375785E12</v>
      </c>
      <c r="Z19" s="2" t="b">
        <f t="shared" si="6"/>
        <v>1</v>
      </c>
      <c r="AA19" s="55" t="s">
        <v>218</v>
      </c>
      <c r="AB19" s="56">
        <v>776.0</v>
      </c>
      <c r="AC19" s="57" t="s">
        <v>531</v>
      </c>
      <c r="AD19" s="58">
        <v>1.629529926542E12</v>
      </c>
      <c r="AE19" s="2" t="b">
        <f t="shared" si="7"/>
        <v>1</v>
      </c>
      <c r="AF19" s="55" t="s">
        <v>218</v>
      </c>
      <c r="AG19" s="56">
        <v>786.0</v>
      </c>
      <c r="AH19" s="57" t="s">
        <v>532</v>
      </c>
      <c r="AI19" s="58">
        <v>1.629533313071E12</v>
      </c>
      <c r="AJ19" s="2" t="b">
        <f t="shared" si="8"/>
        <v>1</v>
      </c>
      <c r="AK19" s="55" t="s">
        <v>218</v>
      </c>
      <c r="AL19" s="56">
        <v>660.0</v>
      </c>
      <c r="AM19" s="57" t="s">
        <v>528</v>
      </c>
      <c r="AN19" s="58">
        <v>1.629534186663E12</v>
      </c>
      <c r="AO19" s="2" t="b">
        <f t="shared" si="9"/>
        <v>0</v>
      </c>
      <c r="AP19" s="55" t="s">
        <v>244</v>
      </c>
      <c r="AQ19" s="56">
        <v>429.0</v>
      </c>
      <c r="AR19" s="57" t="s">
        <v>533</v>
      </c>
      <c r="AS19" s="58">
        <v>1.629534699144E12</v>
      </c>
    </row>
    <row r="20">
      <c r="A20" s="2" t="b">
        <f t="shared" si="1"/>
        <v>1</v>
      </c>
      <c r="B20" s="55" t="s">
        <v>232</v>
      </c>
      <c r="C20" s="56">
        <v>260.0</v>
      </c>
      <c r="D20" s="57" t="s">
        <v>524</v>
      </c>
      <c r="E20" s="58">
        <v>1.629522306536E12</v>
      </c>
      <c r="F20" s="2" t="b">
        <f t="shared" si="2"/>
        <v>1</v>
      </c>
      <c r="G20" s="55" t="s">
        <v>232</v>
      </c>
      <c r="H20" s="56">
        <v>252.0</v>
      </c>
      <c r="I20" s="57" t="s">
        <v>534</v>
      </c>
      <c r="J20" s="58">
        <v>1.629522927241E12</v>
      </c>
      <c r="K20" s="2" t="b">
        <f t="shared" si="3"/>
        <v>1</v>
      </c>
      <c r="L20" s="55" t="s">
        <v>232</v>
      </c>
      <c r="M20" s="56">
        <v>275.0</v>
      </c>
      <c r="N20" s="57" t="s">
        <v>535</v>
      </c>
      <c r="O20" s="58">
        <v>1.629524411253E12</v>
      </c>
      <c r="P20" s="2" t="b">
        <f t="shared" si="4"/>
        <v>1</v>
      </c>
      <c r="Q20" s="55" t="s">
        <v>232</v>
      </c>
      <c r="R20" s="56">
        <v>234.0</v>
      </c>
      <c r="S20" s="57" t="s">
        <v>530</v>
      </c>
      <c r="T20" s="58">
        <v>1.62952877038E12</v>
      </c>
      <c r="U20" s="2" t="b">
        <f t="shared" si="5"/>
        <v>1</v>
      </c>
      <c r="V20" s="55" t="s">
        <v>250</v>
      </c>
      <c r="W20" s="56">
        <v>1056.0</v>
      </c>
      <c r="X20" s="57" t="s">
        <v>536</v>
      </c>
      <c r="Y20" s="58">
        <v>1.629529376855E12</v>
      </c>
      <c r="Z20" s="2" t="b">
        <f t="shared" si="6"/>
        <v>1</v>
      </c>
      <c r="AA20" s="55" t="s">
        <v>218</v>
      </c>
      <c r="AB20" s="56">
        <v>151.0</v>
      </c>
      <c r="AC20" s="57" t="s">
        <v>531</v>
      </c>
      <c r="AD20" s="58">
        <v>1.629529926691E12</v>
      </c>
      <c r="AE20" s="2" t="b">
        <f t="shared" si="7"/>
        <v>1</v>
      </c>
      <c r="AF20" s="55" t="s">
        <v>218</v>
      </c>
      <c r="AG20" s="56">
        <v>185.0</v>
      </c>
      <c r="AH20" s="57" t="s">
        <v>532</v>
      </c>
      <c r="AI20" s="58">
        <v>1.629533313256E12</v>
      </c>
      <c r="AJ20" s="2" t="b">
        <f t="shared" si="8"/>
        <v>1</v>
      </c>
      <c r="AK20" s="55" t="s">
        <v>218</v>
      </c>
      <c r="AL20" s="56">
        <v>162.0</v>
      </c>
      <c r="AM20" s="57" t="s">
        <v>528</v>
      </c>
      <c r="AN20" s="58">
        <v>1.629534186825E12</v>
      </c>
      <c r="AO20" s="2" t="b">
        <f t="shared" si="9"/>
        <v>1</v>
      </c>
      <c r="AP20" s="55" t="s">
        <v>250</v>
      </c>
      <c r="AQ20" s="56">
        <v>1005.0</v>
      </c>
      <c r="AR20" s="57" t="s">
        <v>537</v>
      </c>
      <c r="AS20" s="58">
        <v>1.629534700149E12</v>
      </c>
    </row>
    <row r="21">
      <c r="A21" s="2" t="b">
        <f t="shared" si="1"/>
        <v>1</v>
      </c>
      <c r="B21" s="55" t="s">
        <v>242</v>
      </c>
      <c r="C21" s="56">
        <v>155.0</v>
      </c>
      <c r="D21" s="57" t="s">
        <v>524</v>
      </c>
      <c r="E21" s="58">
        <v>1.629522306712E12</v>
      </c>
      <c r="F21" s="2" t="b">
        <f t="shared" si="2"/>
        <v>1</v>
      </c>
      <c r="G21" s="55" t="s">
        <v>242</v>
      </c>
      <c r="H21" s="56">
        <v>147.0</v>
      </c>
      <c r="I21" s="57" t="s">
        <v>534</v>
      </c>
      <c r="J21" s="58">
        <v>1.629522927389E12</v>
      </c>
      <c r="K21" s="2" t="b">
        <f t="shared" si="3"/>
        <v>1</v>
      </c>
      <c r="L21" s="55" t="s">
        <v>242</v>
      </c>
      <c r="M21" s="56">
        <v>204.0</v>
      </c>
      <c r="N21" s="57" t="s">
        <v>535</v>
      </c>
      <c r="O21" s="58">
        <v>1.629524411456E12</v>
      </c>
      <c r="P21" s="2" t="b">
        <f t="shared" si="4"/>
        <v>1</v>
      </c>
      <c r="Q21" s="55" t="s">
        <v>242</v>
      </c>
      <c r="R21" s="56">
        <v>149.0</v>
      </c>
      <c r="S21" s="57" t="s">
        <v>530</v>
      </c>
      <c r="T21" s="58">
        <v>1.629528770528E12</v>
      </c>
      <c r="U21" s="2" t="b">
        <f t="shared" si="5"/>
        <v>1</v>
      </c>
      <c r="V21" s="55" t="s">
        <v>218</v>
      </c>
      <c r="W21" s="56">
        <v>853.0</v>
      </c>
      <c r="X21" s="57" t="s">
        <v>538</v>
      </c>
      <c r="Y21" s="58">
        <v>1.629529377696E12</v>
      </c>
      <c r="Z21" s="2" t="b">
        <f t="shared" si="6"/>
        <v>1</v>
      </c>
      <c r="AA21" s="55" t="s">
        <v>242</v>
      </c>
      <c r="AB21" s="56">
        <v>254.0</v>
      </c>
      <c r="AC21" s="57" t="s">
        <v>531</v>
      </c>
      <c r="AD21" s="58">
        <v>1.629529926947E12</v>
      </c>
      <c r="AE21" s="2" t="b">
        <f t="shared" si="7"/>
        <v>1</v>
      </c>
      <c r="AF21" s="55" t="s">
        <v>242</v>
      </c>
      <c r="AG21" s="56">
        <v>1406.0</v>
      </c>
      <c r="AH21" s="57" t="s">
        <v>539</v>
      </c>
      <c r="AI21" s="58">
        <v>1.629533314663E12</v>
      </c>
      <c r="AJ21" s="2" t="b">
        <f t="shared" si="8"/>
        <v>1</v>
      </c>
      <c r="AK21" s="55" t="s">
        <v>242</v>
      </c>
      <c r="AL21" s="56">
        <v>226.0</v>
      </c>
      <c r="AM21" s="57" t="s">
        <v>540</v>
      </c>
      <c r="AN21" s="58">
        <v>1.629534187047E12</v>
      </c>
      <c r="AO21" s="2" t="b">
        <f t="shared" si="9"/>
        <v>1</v>
      </c>
      <c r="AP21" s="55" t="s">
        <v>218</v>
      </c>
      <c r="AQ21" s="56">
        <v>802.0</v>
      </c>
      <c r="AR21" s="57" t="s">
        <v>537</v>
      </c>
      <c r="AS21" s="58">
        <v>1.629534700951E12</v>
      </c>
    </row>
    <row r="22">
      <c r="A22" s="2" t="b">
        <f t="shared" si="1"/>
        <v>1</v>
      </c>
      <c r="B22" s="55" t="s">
        <v>287</v>
      </c>
      <c r="C22" s="56">
        <v>212.0</v>
      </c>
      <c r="D22" s="57" t="s">
        <v>524</v>
      </c>
      <c r="E22" s="58">
        <v>1.629522306902E12</v>
      </c>
      <c r="F22" s="2" t="b">
        <f t="shared" si="2"/>
        <v>1</v>
      </c>
      <c r="G22" s="55" t="s">
        <v>287</v>
      </c>
      <c r="H22" s="56">
        <v>205.0</v>
      </c>
      <c r="I22" s="57" t="s">
        <v>534</v>
      </c>
      <c r="J22" s="58">
        <v>1.629522927591E12</v>
      </c>
      <c r="K22" s="2" t="b">
        <f t="shared" si="3"/>
        <v>1</v>
      </c>
      <c r="L22" s="55" t="s">
        <v>287</v>
      </c>
      <c r="M22" s="56">
        <v>257.0</v>
      </c>
      <c r="N22" s="57" t="s">
        <v>535</v>
      </c>
      <c r="O22" s="58">
        <v>1.629524411711E12</v>
      </c>
      <c r="P22" s="2" t="b">
        <f t="shared" si="4"/>
        <v>1</v>
      </c>
      <c r="Q22" s="55" t="s">
        <v>287</v>
      </c>
      <c r="R22" s="56">
        <v>210.0</v>
      </c>
      <c r="S22" s="57" t="s">
        <v>530</v>
      </c>
      <c r="T22" s="58">
        <v>1.629528770737E12</v>
      </c>
      <c r="U22" s="2" t="b">
        <f t="shared" si="5"/>
        <v>1</v>
      </c>
      <c r="V22" s="55" t="s">
        <v>218</v>
      </c>
      <c r="W22" s="56">
        <v>151.0</v>
      </c>
      <c r="X22" s="57" t="s">
        <v>538</v>
      </c>
      <c r="Y22" s="58">
        <v>1.629529377845E12</v>
      </c>
      <c r="Z22" s="2" t="b">
        <f t="shared" si="6"/>
        <v>1</v>
      </c>
      <c r="AA22" s="55" t="s">
        <v>257</v>
      </c>
      <c r="AB22" s="56">
        <v>230.0</v>
      </c>
      <c r="AC22" s="57" t="s">
        <v>541</v>
      </c>
      <c r="AD22" s="58">
        <v>1.629529927179E12</v>
      </c>
      <c r="AE22" s="2" t="b">
        <f t="shared" si="7"/>
        <v>1</v>
      </c>
      <c r="AF22" s="55" t="s">
        <v>257</v>
      </c>
      <c r="AG22" s="56">
        <v>257.0</v>
      </c>
      <c r="AH22" s="57" t="s">
        <v>539</v>
      </c>
      <c r="AI22" s="58">
        <v>1.62953331492E12</v>
      </c>
      <c r="AJ22" s="2" t="b">
        <f t="shared" si="8"/>
        <v>1</v>
      </c>
      <c r="AK22" s="55" t="s">
        <v>257</v>
      </c>
      <c r="AL22" s="56">
        <v>223.0</v>
      </c>
      <c r="AM22" s="57" t="s">
        <v>540</v>
      </c>
      <c r="AN22" s="58">
        <v>1.629534187271E12</v>
      </c>
      <c r="AO22" s="2" t="b">
        <f t="shared" si="9"/>
        <v>1</v>
      </c>
      <c r="AP22" s="55" t="s">
        <v>218</v>
      </c>
      <c r="AQ22" s="56">
        <v>161.0</v>
      </c>
      <c r="AR22" s="57" t="s">
        <v>542</v>
      </c>
      <c r="AS22" s="58">
        <v>1.629534701112E12</v>
      </c>
    </row>
    <row r="23">
      <c r="A23" s="2" t="b">
        <f t="shared" si="1"/>
        <v>1</v>
      </c>
      <c r="B23" s="55" t="s">
        <v>292</v>
      </c>
      <c r="C23" s="56">
        <v>285.0</v>
      </c>
      <c r="D23" s="57" t="s">
        <v>543</v>
      </c>
      <c r="E23" s="58">
        <v>1.629522307189E12</v>
      </c>
      <c r="F23" s="2" t="b">
        <f t="shared" si="2"/>
        <v>1</v>
      </c>
      <c r="G23" s="55" t="s">
        <v>292</v>
      </c>
      <c r="H23" s="56">
        <v>242.0</v>
      </c>
      <c r="I23" s="57" t="s">
        <v>534</v>
      </c>
      <c r="J23" s="58">
        <v>1.629522927832E12</v>
      </c>
      <c r="K23" s="2" t="b">
        <f t="shared" si="3"/>
        <v>1</v>
      </c>
      <c r="L23" s="55" t="s">
        <v>292</v>
      </c>
      <c r="M23" s="56">
        <v>217.0</v>
      </c>
      <c r="N23" s="57" t="s">
        <v>535</v>
      </c>
      <c r="O23" s="58">
        <v>1.629524411939E12</v>
      </c>
      <c r="P23" s="2" t="b">
        <f t="shared" si="4"/>
        <v>1</v>
      </c>
      <c r="Q23" s="55" t="s">
        <v>292</v>
      </c>
      <c r="R23" s="56">
        <v>243.0</v>
      </c>
      <c r="S23" s="57" t="s">
        <v>530</v>
      </c>
      <c r="T23" s="58">
        <v>1.629528770981E12</v>
      </c>
      <c r="U23" s="2" t="b">
        <f t="shared" si="5"/>
        <v>1</v>
      </c>
      <c r="V23" s="55" t="s">
        <v>242</v>
      </c>
      <c r="W23" s="56">
        <v>255.0</v>
      </c>
      <c r="X23" s="57" t="s">
        <v>544</v>
      </c>
      <c r="Y23" s="58">
        <v>1.629529378101E12</v>
      </c>
      <c r="Z23" s="2" t="b">
        <f t="shared" si="6"/>
        <v>1</v>
      </c>
      <c r="AA23" s="55" t="s">
        <v>221</v>
      </c>
      <c r="AB23" s="56">
        <v>162.0</v>
      </c>
      <c r="AC23" s="57" t="s">
        <v>541</v>
      </c>
      <c r="AD23" s="58">
        <v>1.629529927338E12</v>
      </c>
      <c r="AE23" s="2" t="b">
        <f t="shared" si="7"/>
        <v>1</v>
      </c>
      <c r="AF23" s="55" t="s">
        <v>221</v>
      </c>
      <c r="AG23" s="56">
        <v>243.0</v>
      </c>
      <c r="AH23" s="57" t="s">
        <v>545</v>
      </c>
      <c r="AI23" s="58">
        <v>1.62953331516E12</v>
      </c>
      <c r="AJ23" s="2" t="b">
        <f t="shared" si="8"/>
        <v>1</v>
      </c>
      <c r="AK23" s="55" t="s">
        <v>221</v>
      </c>
      <c r="AL23" s="56">
        <v>170.0</v>
      </c>
      <c r="AM23" s="57" t="s">
        <v>540</v>
      </c>
      <c r="AN23" s="58">
        <v>1.62953418744E12</v>
      </c>
      <c r="AO23" s="2" t="b">
        <f t="shared" si="9"/>
        <v>1</v>
      </c>
      <c r="AP23" s="55" t="s">
        <v>242</v>
      </c>
      <c r="AQ23" s="56">
        <v>353.0</v>
      </c>
      <c r="AR23" s="57" t="s">
        <v>542</v>
      </c>
      <c r="AS23" s="58">
        <v>1.629534701465E12</v>
      </c>
    </row>
    <row r="24">
      <c r="A24" s="2" t="b">
        <f t="shared" si="1"/>
        <v>1</v>
      </c>
      <c r="B24" s="55" t="s">
        <v>295</v>
      </c>
      <c r="C24" s="56">
        <v>301.0</v>
      </c>
      <c r="D24" s="57" t="s">
        <v>543</v>
      </c>
      <c r="E24" s="58">
        <v>1.629522307488E12</v>
      </c>
      <c r="F24" s="2" t="b">
        <f t="shared" si="2"/>
        <v>1</v>
      </c>
      <c r="G24" s="55" t="s">
        <v>295</v>
      </c>
      <c r="H24" s="56">
        <v>426.0</v>
      </c>
      <c r="I24" s="57" t="s">
        <v>546</v>
      </c>
      <c r="J24" s="58">
        <v>1.62952292826E12</v>
      </c>
      <c r="K24" s="2" t="b">
        <f t="shared" si="3"/>
        <v>1</v>
      </c>
      <c r="L24" s="55" t="s">
        <v>287</v>
      </c>
      <c r="M24" s="56">
        <v>259.0</v>
      </c>
      <c r="N24" s="57" t="s">
        <v>547</v>
      </c>
      <c r="O24" s="58">
        <v>1.629524412189E12</v>
      </c>
      <c r="P24" s="2" t="b">
        <f t="shared" si="4"/>
        <v>1</v>
      </c>
      <c r="Q24" s="55" t="s">
        <v>295</v>
      </c>
      <c r="R24" s="56">
        <v>253.0</v>
      </c>
      <c r="S24" s="57" t="s">
        <v>548</v>
      </c>
      <c r="T24" s="58">
        <v>1.629528771236E12</v>
      </c>
      <c r="U24" s="2" t="b">
        <f t="shared" si="5"/>
        <v>1</v>
      </c>
      <c r="V24" s="55" t="s">
        <v>257</v>
      </c>
      <c r="W24" s="56">
        <v>230.0</v>
      </c>
      <c r="X24" s="57" t="s">
        <v>544</v>
      </c>
      <c r="Y24" s="58">
        <v>1.62952937833E12</v>
      </c>
      <c r="Z24" s="2" t="b">
        <f t="shared" si="6"/>
        <v>1</v>
      </c>
      <c r="AA24" s="55" t="s">
        <v>221</v>
      </c>
      <c r="AB24" s="56">
        <v>188.0</v>
      </c>
      <c r="AC24" s="57" t="s">
        <v>541</v>
      </c>
      <c r="AD24" s="58">
        <v>1.629529927534E12</v>
      </c>
      <c r="AE24" s="2" t="b">
        <f t="shared" si="7"/>
        <v>1</v>
      </c>
      <c r="AF24" s="55" t="s">
        <v>221</v>
      </c>
      <c r="AG24" s="56">
        <v>209.0</v>
      </c>
      <c r="AH24" s="57" t="s">
        <v>545</v>
      </c>
      <c r="AI24" s="58">
        <v>1.629533315385E12</v>
      </c>
      <c r="AJ24" s="2" t="b">
        <f t="shared" si="8"/>
        <v>1</v>
      </c>
      <c r="AK24" s="55" t="s">
        <v>221</v>
      </c>
      <c r="AL24" s="56">
        <v>184.0</v>
      </c>
      <c r="AM24" s="57" t="s">
        <v>540</v>
      </c>
      <c r="AN24" s="58">
        <v>1.629534187625E12</v>
      </c>
      <c r="AO24" s="2" t="b">
        <f t="shared" si="9"/>
        <v>1</v>
      </c>
      <c r="AP24" s="55" t="s">
        <v>257</v>
      </c>
      <c r="AQ24" s="56">
        <v>223.0</v>
      </c>
      <c r="AR24" s="57" t="s">
        <v>542</v>
      </c>
      <c r="AS24" s="58">
        <v>1.629534701687E12</v>
      </c>
    </row>
    <row r="25">
      <c r="A25" s="2" t="b">
        <f t="shared" si="1"/>
        <v>1</v>
      </c>
      <c r="B25" s="55" t="s">
        <v>242</v>
      </c>
      <c r="C25" s="56">
        <v>758.0</v>
      </c>
      <c r="D25" s="57" t="s">
        <v>549</v>
      </c>
      <c r="E25" s="58">
        <v>1.629522308245E12</v>
      </c>
      <c r="F25" s="2" t="b">
        <f t="shared" si="2"/>
        <v>1</v>
      </c>
      <c r="G25" s="55" t="s">
        <v>242</v>
      </c>
      <c r="H25" s="56">
        <v>643.0</v>
      </c>
      <c r="I25" s="57" t="s">
        <v>546</v>
      </c>
      <c r="J25" s="58">
        <v>1.629522928903E12</v>
      </c>
      <c r="K25" s="2" t="b">
        <f t="shared" si="3"/>
        <v>1</v>
      </c>
      <c r="L25" s="55" t="s">
        <v>292</v>
      </c>
      <c r="M25" s="56">
        <v>496.0</v>
      </c>
      <c r="N25" s="57" t="s">
        <v>547</v>
      </c>
      <c r="O25" s="58">
        <v>1.629524412686E12</v>
      </c>
      <c r="P25" s="2" t="b">
        <f t="shared" si="4"/>
        <v>1</v>
      </c>
      <c r="Q25" s="55" t="s">
        <v>242</v>
      </c>
      <c r="R25" s="56">
        <v>273.0</v>
      </c>
      <c r="S25" s="57" t="s">
        <v>548</v>
      </c>
      <c r="T25" s="58">
        <v>1.629528771507E12</v>
      </c>
      <c r="U25" s="2" t="b">
        <f t="shared" si="5"/>
        <v>1</v>
      </c>
      <c r="V25" s="55" t="s">
        <v>221</v>
      </c>
      <c r="W25" s="56">
        <v>209.0</v>
      </c>
      <c r="X25" s="57" t="s">
        <v>544</v>
      </c>
      <c r="Y25" s="58">
        <v>1.629529378538E12</v>
      </c>
      <c r="Z25" s="2" t="b">
        <f t="shared" si="6"/>
        <v>1</v>
      </c>
      <c r="AA25" s="55" t="s">
        <v>232</v>
      </c>
      <c r="AB25" s="56">
        <v>219.0</v>
      </c>
      <c r="AC25" s="57" t="s">
        <v>541</v>
      </c>
      <c r="AD25" s="58">
        <v>1.629529927746E12</v>
      </c>
      <c r="AE25" s="2" t="b">
        <f t="shared" si="7"/>
        <v>1</v>
      </c>
      <c r="AF25" s="55" t="s">
        <v>232</v>
      </c>
      <c r="AG25" s="56">
        <v>418.0</v>
      </c>
      <c r="AH25" s="57" t="s">
        <v>545</v>
      </c>
      <c r="AI25" s="58">
        <v>1.629533315805E12</v>
      </c>
      <c r="AJ25" s="2" t="b">
        <f t="shared" si="8"/>
        <v>1</v>
      </c>
      <c r="AK25" s="55" t="s">
        <v>232</v>
      </c>
      <c r="AL25" s="56">
        <v>216.0</v>
      </c>
      <c r="AM25" s="57" t="s">
        <v>540</v>
      </c>
      <c r="AN25" s="58">
        <v>1.62953418784E12</v>
      </c>
      <c r="AO25" s="2" t="b">
        <f t="shared" si="9"/>
        <v>1</v>
      </c>
      <c r="AP25" s="55" t="s">
        <v>221</v>
      </c>
      <c r="AQ25" s="56">
        <v>201.0</v>
      </c>
      <c r="AR25" s="57" t="s">
        <v>542</v>
      </c>
      <c r="AS25" s="58">
        <v>1.629534701887E12</v>
      </c>
    </row>
    <row r="26">
      <c r="A26" s="2" t="b">
        <f t="shared" si="1"/>
        <v>1</v>
      </c>
      <c r="B26" s="55" t="s">
        <v>301</v>
      </c>
      <c r="C26" s="56">
        <v>498.0</v>
      </c>
      <c r="D26" s="57" t="s">
        <v>549</v>
      </c>
      <c r="E26" s="58">
        <v>1.629522308745E12</v>
      </c>
      <c r="F26" s="2" t="b">
        <f t="shared" si="2"/>
        <v>1</v>
      </c>
      <c r="G26" s="55" t="s">
        <v>301</v>
      </c>
      <c r="H26" s="56">
        <v>764.0</v>
      </c>
      <c r="I26" s="57" t="s">
        <v>550</v>
      </c>
      <c r="J26" s="58">
        <v>1.629522929679E12</v>
      </c>
      <c r="K26" s="2" t="b">
        <f t="shared" si="3"/>
        <v>1</v>
      </c>
      <c r="L26" s="55" t="s">
        <v>295</v>
      </c>
      <c r="M26" s="56">
        <v>784.0</v>
      </c>
      <c r="N26" s="57" t="s">
        <v>551</v>
      </c>
      <c r="O26" s="58">
        <v>1.629524413468E12</v>
      </c>
      <c r="P26" s="2" t="b">
        <f t="shared" si="4"/>
        <v>1</v>
      </c>
      <c r="Q26" s="55" t="s">
        <v>301</v>
      </c>
      <c r="R26" s="56">
        <v>277.0</v>
      </c>
      <c r="S26" s="57" t="s">
        <v>548</v>
      </c>
      <c r="T26" s="58">
        <v>1.629528771784E12</v>
      </c>
      <c r="U26" s="2" t="b">
        <f t="shared" si="5"/>
        <v>1</v>
      </c>
      <c r="V26" s="55" t="s">
        <v>221</v>
      </c>
      <c r="W26" s="56">
        <v>176.0</v>
      </c>
      <c r="X26" s="57" t="s">
        <v>544</v>
      </c>
      <c r="Y26" s="58">
        <v>1.629529378716E12</v>
      </c>
      <c r="Z26" s="2" t="b">
        <f t="shared" si="6"/>
        <v>1</v>
      </c>
      <c r="AA26" s="55" t="s">
        <v>242</v>
      </c>
      <c r="AB26" s="56">
        <v>140.0</v>
      </c>
      <c r="AC26" s="57" t="s">
        <v>541</v>
      </c>
      <c r="AD26" s="58">
        <v>1.629529927884E12</v>
      </c>
      <c r="AE26" s="2" t="b">
        <f t="shared" si="7"/>
        <v>1</v>
      </c>
      <c r="AF26" s="55" t="s">
        <v>242</v>
      </c>
      <c r="AG26" s="56">
        <v>325.0</v>
      </c>
      <c r="AH26" s="57" t="s">
        <v>552</v>
      </c>
      <c r="AI26" s="58">
        <v>1.629533316138E12</v>
      </c>
      <c r="AJ26" s="2" t="b">
        <f t="shared" si="8"/>
        <v>1</v>
      </c>
      <c r="AK26" s="55" t="s">
        <v>242</v>
      </c>
      <c r="AL26" s="56">
        <v>190.0</v>
      </c>
      <c r="AM26" s="57" t="s">
        <v>553</v>
      </c>
      <c r="AN26" s="58">
        <v>1.629534188034E12</v>
      </c>
      <c r="AO26" s="2" t="b">
        <f t="shared" si="9"/>
        <v>1</v>
      </c>
      <c r="AP26" s="55" t="s">
        <v>232</v>
      </c>
      <c r="AQ26" s="56">
        <v>319.0</v>
      </c>
      <c r="AR26" s="57" t="s">
        <v>554</v>
      </c>
      <c r="AS26" s="58">
        <v>1.629534702208E12</v>
      </c>
    </row>
    <row r="27">
      <c r="A27" s="2" t="b">
        <f t="shared" si="1"/>
        <v>1</v>
      </c>
      <c r="B27" s="55" t="s">
        <v>232</v>
      </c>
      <c r="C27" s="56">
        <v>193.0</v>
      </c>
      <c r="D27" s="57" t="s">
        <v>549</v>
      </c>
      <c r="E27" s="58">
        <v>1.629522308939E12</v>
      </c>
      <c r="F27" s="2" t="b">
        <f t="shared" si="2"/>
        <v>1</v>
      </c>
      <c r="G27" s="55" t="s">
        <v>232</v>
      </c>
      <c r="H27" s="56">
        <v>160.0</v>
      </c>
      <c r="I27" s="57" t="s">
        <v>550</v>
      </c>
      <c r="J27" s="58">
        <v>1.629522929828E12</v>
      </c>
      <c r="K27" s="2" t="b">
        <f t="shared" si="3"/>
        <v>1</v>
      </c>
      <c r="L27" s="55" t="s">
        <v>242</v>
      </c>
      <c r="M27" s="56">
        <v>290.0</v>
      </c>
      <c r="N27" s="57" t="s">
        <v>551</v>
      </c>
      <c r="O27" s="58">
        <v>1.629524413758E12</v>
      </c>
      <c r="P27" s="2" t="b">
        <f t="shared" si="4"/>
        <v>1</v>
      </c>
      <c r="Q27" s="55" t="s">
        <v>232</v>
      </c>
      <c r="R27" s="56">
        <v>151.0</v>
      </c>
      <c r="S27" s="57" t="s">
        <v>548</v>
      </c>
      <c r="T27" s="58">
        <v>1.629528771936E12</v>
      </c>
      <c r="U27" s="2" t="b">
        <f t="shared" si="5"/>
        <v>1</v>
      </c>
      <c r="V27" s="55" t="s">
        <v>232</v>
      </c>
      <c r="W27" s="56">
        <v>242.0</v>
      </c>
      <c r="X27" s="57" t="s">
        <v>544</v>
      </c>
      <c r="Y27" s="58">
        <v>1.629529378964E12</v>
      </c>
      <c r="Z27" s="2" t="b">
        <f t="shared" si="6"/>
        <v>1</v>
      </c>
      <c r="AA27" s="55" t="s">
        <v>287</v>
      </c>
      <c r="AB27" s="56">
        <v>195.0</v>
      </c>
      <c r="AC27" s="57" t="s">
        <v>555</v>
      </c>
      <c r="AD27" s="58">
        <v>1.629529928078E12</v>
      </c>
      <c r="AE27" s="2" t="b">
        <f t="shared" si="7"/>
        <v>1</v>
      </c>
      <c r="AF27" s="55" t="s">
        <v>287</v>
      </c>
      <c r="AG27" s="56">
        <v>227.0</v>
      </c>
      <c r="AH27" s="57" t="s">
        <v>552</v>
      </c>
      <c r="AI27" s="58">
        <v>1.629533316341E12</v>
      </c>
      <c r="AJ27" s="2" t="b">
        <f t="shared" si="8"/>
        <v>1</v>
      </c>
      <c r="AK27" s="55" t="s">
        <v>287</v>
      </c>
      <c r="AL27" s="56">
        <v>145.0</v>
      </c>
      <c r="AM27" s="57" t="s">
        <v>553</v>
      </c>
      <c r="AN27" s="58">
        <v>1.629534188183E12</v>
      </c>
      <c r="AO27" s="2" t="b">
        <f t="shared" si="9"/>
        <v>1</v>
      </c>
      <c r="AP27" s="55" t="s">
        <v>221</v>
      </c>
      <c r="AQ27" s="56">
        <v>931.0</v>
      </c>
      <c r="AR27" s="57" t="s">
        <v>556</v>
      </c>
      <c r="AS27" s="58">
        <v>1.629534703155E12</v>
      </c>
    </row>
    <row r="28">
      <c r="A28" s="2" t="b">
        <f t="shared" si="1"/>
        <v>1</v>
      </c>
      <c r="B28" s="55" t="s">
        <v>242</v>
      </c>
      <c r="C28" s="56">
        <v>496.0</v>
      </c>
      <c r="D28" s="57" t="s">
        <v>557</v>
      </c>
      <c r="E28" s="58">
        <v>1.629522309433E12</v>
      </c>
      <c r="F28" s="2" t="b">
        <f t="shared" si="2"/>
        <v>1</v>
      </c>
      <c r="G28" s="55" t="s">
        <v>242</v>
      </c>
      <c r="H28" s="56">
        <v>435.0</v>
      </c>
      <c r="I28" s="57" t="s">
        <v>558</v>
      </c>
      <c r="J28" s="58">
        <v>1.62952293026E12</v>
      </c>
      <c r="K28" s="2" t="b">
        <f t="shared" si="3"/>
        <v>1</v>
      </c>
      <c r="L28" s="55" t="s">
        <v>301</v>
      </c>
      <c r="M28" s="56">
        <v>262.0</v>
      </c>
      <c r="N28" s="57" t="s">
        <v>559</v>
      </c>
      <c r="O28" s="58">
        <v>1.629524414018E12</v>
      </c>
      <c r="P28" s="2" t="b">
        <f t="shared" si="4"/>
        <v>1</v>
      </c>
      <c r="Q28" s="55" t="s">
        <v>242</v>
      </c>
      <c r="R28" s="56">
        <v>330.0</v>
      </c>
      <c r="S28" s="57" t="s">
        <v>560</v>
      </c>
      <c r="T28" s="58">
        <v>1.629528772263E12</v>
      </c>
      <c r="U28" s="2" t="b">
        <f t="shared" si="5"/>
        <v>1</v>
      </c>
      <c r="V28" s="55" t="s">
        <v>242</v>
      </c>
      <c r="W28" s="56">
        <v>180.0</v>
      </c>
      <c r="X28" s="57" t="s">
        <v>561</v>
      </c>
      <c r="Y28" s="58">
        <v>1.629529379136E12</v>
      </c>
      <c r="Z28" s="2" t="b">
        <f t="shared" si="6"/>
        <v>1</v>
      </c>
      <c r="AA28" s="55" t="s">
        <v>292</v>
      </c>
      <c r="AB28" s="56">
        <v>234.0</v>
      </c>
      <c r="AC28" s="57" t="s">
        <v>555</v>
      </c>
      <c r="AD28" s="58">
        <v>1.629529928314E12</v>
      </c>
      <c r="AE28" s="2" t="b">
        <f t="shared" si="7"/>
        <v>1</v>
      </c>
      <c r="AF28" s="55" t="s">
        <v>292</v>
      </c>
      <c r="AG28" s="56">
        <v>269.0</v>
      </c>
      <c r="AH28" s="57" t="s">
        <v>552</v>
      </c>
      <c r="AI28" s="58">
        <v>1.629533316611E12</v>
      </c>
      <c r="AJ28" s="2" t="b">
        <f t="shared" si="8"/>
        <v>1</v>
      </c>
      <c r="AK28" s="55" t="s">
        <v>292</v>
      </c>
      <c r="AL28" s="56">
        <v>200.0</v>
      </c>
      <c r="AM28" s="57" t="s">
        <v>553</v>
      </c>
      <c r="AN28" s="58">
        <v>1.629534188375E12</v>
      </c>
      <c r="AO28" s="2" t="b">
        <f t="shared" si="9"/>
        <v>1</v>
      </c>
      <c r="AP28" s="55" t="s">
        <v>221</v>
      </c>
      <c r="AQ28" s="56">
        <v>474.0</v>
      </c>
      <c r="AR28" s="57" t="s">
        <v>556</v>
      </c>
      <c r="AS28" s="58">
        <v>1.629534703611E12</v>
      </c>
    </row>
    <row r="29">
      <c r="A29" s="2" t="b">
        <f t="shared" si="1"/>
        <v>0</v>
      </c>
      <c r="B29" s="55" t="s">
        <v>310</v>
      </c>
      <c r="C29" s="56">
        <v>955.0</v>
      </c>
      <c r="D29" s="57" t="s">
        <v>562</v>
      </c>
      <c r="E29" s="58">
        <v>1.629522310392E12</v>
      </c>
      <c r="F29" s="2" t="b">
        <f t="shared" si="2"/>
        <v>0</v>
      </c>
      <c r="G29" s="55" t="s">
        <v>310</v>
      </c>
      <c r="H29" s="56">
        <v>851.0</v>
      </c>
      <c r="I29" s="57" t="s">
        <v>563</v>
      </c>
      <c r="J29" s="58">
        <v>1.629522931112E12</v>
      </c>
      <c r="K29" s="2" t="b">
        <f t="shared" si="3"/>
        <v>1</v>
      </c>
      <c r="L29" s="55" t="s">
        <v>232</v>
      </c>
      <c r="M29" s="56">
        <v>161.0</v>
      </c>
      <c r="N29" s="57" t="s">
        <v>559</v>
      </c>
      <c r="O29" s="58">
        <v>1.629524414182E12</v>
      </c>
      <c r="P29" s="2" t="b">
        <f t="shared" si="4"/>
        <v>0</v>
      </c>
      <c r="Q29" s="55" t="s">
        <v>310</v>
      </c>
      <c r="R29" s="56">
        <v>791.0</v>
      </c>
      <c r="S29" s="57" t="s">
        <v>564</v>
      </c>
      <c r="T29" s="58">
        <v>1.629528773055E12</v>
      </c>
      <c r="U29" s="2" t="b">
        <f t="shared" si="5"/>
        <v>1</v>
      </c>
      <c r="V29" s="55" t="s">
        <v>287</v>
      </c>
      <c r="W29" s="56">
        <v>166.0</v>
      </c>
      <c r="X29" s="57" t="s">
        <v>561</v>
      </c>
      <c r="Y29" s="58">
        <v>1.629529379302E12</v>
      </c>
      <c r="Z29" s="2" t="b">
        <f t="shared" si="6"/>
        <v>1</v>
      </c>
      <c r="AA29" s="55" t="s">
        <v>295</v>
      </c>
      <c r="AB29" s="56">
        <v>243.0</v>
      </c>
      <c r="AC29" s="57" t="s">
        <v>555</v>
      </c>
      <c r="AD29" s="58">
        <v>1.629529928555E12</v>
      </c>
      <c r="AE29" s="2" t="b">
        <f t="shared" si="7"/>
        <v>1</v>
      </c>
      <c r="AF29" s="55" t="s">
        <v>295</v>
      </c>
      <c r="AG29" s="56">
        <v>250.0</v>
      </c>
      <c r="AH29" s="57" t="s">
        <v>552</v>
      </c>
      <c r="AI29" s="58">
        <v>1.62953331686E12</v>
      </c>
      <c r="AJ29" s="2" t="b">
        <f t="shared" si="8"/>
        <v>1</v>
      </c>
      <c r="AK29" s="55" t="s">
        <v>295</v>
      </c>
      <c r="AL29" s="56">
        <v>236.0</v>
      </c>
      <c r="AM29" s="57" t="s">
        <v>553</v>
      </c>
      <c r="AN29" s="58">
        <v>1.629534188613E12</v>
      </c>
      <c r="AO29" s="2" t="b">
        <f t="shared" si="9"/>
        <v>1</v>
      </c>
      <c r="AP29" s="55" t="s">
        <v>232</v>
      </c>
      <c r="AQ29" s="56">
        <v>403.0</v>
      </c>
      <c r="AR29" s="57" t="s">
        <v>565</v>
      </c>
      <c r="AS29" s="58">
        <v>1.629534704016E12</v>
      </c>
    </row>
    <row r="30">
      <c r="A30" s="2" t="b">
        <f t="shared" si="1"/>
        <v>0</v>
      </c>
      <c r="B30" s="55" t="s">
        <v>208</v>
      </c>
      <c r="C30" s="56">
        <v>841.0</v>
      </c>
      <c r="D30" s="57" t="s">
        <v>566</v>
      </c>
      <c r="E30" s="58">
        <v>1.629522311244E12</v>
      </c>
      <c r="F30" s="2" t="b">
        <f t="shared" si="2"/>
        <v>0</v>
      </c>
      <c r="G30" s="55" t="s">
        <v>208</v>
      </c>
      <c r="H30" s="56">
        <v>460.0</v>
      </c>
      <c r="I30" s="57" t="s">
        <v>563</v>
      </c>
      <c r="J30" s="58">
        <v>1.629522931575E12</v>
      </c>
      <c r="K30" s="2" t="b">
        <f t="shared" si="3"/>
        <v>1</v>
      </c>
      <c r="L30" s="55" t="s">
        <v>242</v>
      </c>
      <c r="M30" s="56">
        <v>796.0</v>
      </c>
      <c r="N30" s="57" t="s">
        <v>559</v>
      </c>
      <c r="O30" s="58">
        <v>1.629524414977E12</v>
      </c>
      <c r="P30" s="2" t="b">
        <f t="shared" si="4"/>
        <v>0</v>
      </c>
      <c r="Q30" s="55" t="s">
        <v>208</v>
      </c>
      <c r="R30" s="56">
        <v>418.0</v>
      </c>
      <c r="S30" s="57" t="s">
        <v>564</v>
      </c>
      <c r="T30" s="58">
        <v>1.629528773476E12</v>
      </c>
      <c r="U30" s="2" t="b">
        <f t="shared" si="5"/>
        <v>1</v>
      </c>
      <c r="V30" s="55" t="s">
        <v>292</v>
      </c>
      <c r="W30" s="56">
        <v>277.0</v>
      </c>
      <c r="X30" s="57" t="s">
        <v>561</v>
      </c>
      <c r="Y30" s="58">
        <v>1.629529379579E12</v>
      </c>
      <c r="Z30" s="2" t="b">
        <f t="shared" si="6"/>
        <v>1</v>
      </c>
      <c r="AA30" s="55" t="s">
        <v>242</v>
      </c>
      <c r="AB30" s="56">
        <v>281.0</v>
      </c>
      <c r="AC30" s="57" t="s">
        <v>555</v>
      </c>
      <c r="AD30" s="58">
        <v>1.629529928838E12</v>
      </c>
      <c r="AE30" s="2" t="b">
        <f t="shared" si="7"/>
        <v>1</v>
      </c>
      <c r="AF30" s="55" t="s">
        <v>242</v>
      </c>
      <c r="AG30" s="56">
        <v>332.0</v>
      </c>
      <c r="AH30" s="57" t="s">
        <v>567</v>
      </c>
      <c r="AI30" s="58">
        <v>1.629533317191E12</v>
      </c>
      <c r="AJ30" s="2" t="b">
        <f t="shared" si="8"/>
        <v>1</v>
      </c>
      <c r="AK30" s="55" t="s">
        <v>242</v>
      </c>
      <c r="AL30" s="56">
        <v>271.0</v>
      </c>
      <c r="AM30" s="57" t="s">
        <v>553</v>
      </c>
      <c r="AN30" s="58">
        <v>1.629534188887E12</v>
      </c>
      <c r="AO30" s="2" t="b">
        <f t="shared" si="9"/>
        <v>1</v>
      </c>
      <c r="AP30" s="55" t="s">
        <v>242</v>
      </c>
      <c r="AQ30" s="56">
        <v>144.0</v>
      </c>
      <c r="AR30" s="57" t="s">
        <v>565</v>
      </c>
      <c r="AS30" s="58">
        <v>1.62953470416E12</v>
      </c>
    </row>
    <row r="31">
      <c r="A31" s="2" t="b">
        <f t="shared" si="1"/>
        <v>0</v>
      </c>
      <c r="B31" s="55" t="s">
        <v>244</v>
      </c>
      <c r="C31" s="56">
        <v>475.0</v>
      </c>
      <c r="D31" s="57" t="s">
        <v>566</v>
      </c>
      <c r="E31" s="58">
        <v>1.629522311706E12</v>
      </c>
      <c r="F31" s="2" t="b">
        <f t="shared" si="2"/>
        <v>0</v>
      </c>
      <c r="G31" s="55" t="s">
        <v>244</v>
      </c>
      <c r="H31" s="56">
        <v>376.0</v>
      </c>
      <c r="I31" s="57" t="s">
        <v>563</v>
      </c>
      <c r="J31" s="58">
        <v>1.629522931948E12</v>
      </c>
      <c r="K31" s="2" t="b">
        <f t="shared" si="3"/>
        <v>0</v>
      </c>
      <c r="L31" s="55" t="s">
        <v>310</v>
      </c>
      <c r="M31" s="56">
        <v>681.0</v>
      </c>
      <c r="N31" s="57" t="s">
        <v>568</v>
      </c>
      <c r="O31" s="58">
        <v>1.629524415657E12</v>
      </c>
      <c r="P31" s="2" t="b">
        <f t="shared" si="4"/>
        <v>0</v>
      </c>
      <c r="Q31" s="55" t="s">
        <v>244</v>
      </c>
      <c r="R31" s="56">
        <v>410.0</v>
      </c>
      <c r="S31" s="57" t="s">
        <v>564</v>
      </c>
      <c r="T31" s="58">
        <v>1.629528773884E12</v>
      </c>
      <c r="U31" s="2" t="b">
        <f t="shared" si="5"/>
        <v>1</v>
      </c>
      <c r="V31" s="55" t="s">
        <v>287</v>
      </c>
      <c r="W31" s="56">
        <v>342.0</v>
      </c>
      <c r="X31" s="57" t="s">
        <v>561</v>
      </c>
      <c r="Y31" s="58">
        <v>1.629529379923E12</v>
      </c>
      <c r="Z31" s="2" t="b">
        <f t="shared" si="6"/>
        <v>1</v>
      </c>
      <c r="AA31" s="55" t="s">
        <v>301</v>
      </c>
      <c r="AB31" s="56">
        <v>271.0</v>
      </c>
      <c r="AC31" s="57" t="s">
        <v>569</v>
      </c>
      <c r="AD31" s="58">
        <v>1.629529929107E12</v>
      </c>
      <c r="AE31" s="2" t="b">
        <f t="shared" si="7"/>
        <v>1</v>
      </c>
      <c r="AF31" s="55" t="s">
        <v>301</v>
      </c>
      <c r="AG31" s="56">
        <v>239.0</v>
      </c>
      <c r="AH31" s="57" t="s">
        <v>567</v>
      </c>
      <c r="AI31" s="58">
        <v>1.62953331743E12</v>
      </c>
      <c r="AJ31" s="2" t="b">
        <f t="shared" si="8"/>
        <v>1</v>
      </c>
      <c r="AK31" s="55" t="s">
        <v>301</v>
      </c>
      <c r="AL31" s="56">
        <v>272.0</v>
      </c>
      <c r="AM31" s="57" t="s">
        <v>570</v>
      </c>
      <c r="AN31" s="58">
        <v>1.629534189157E12</v>
      </c>
      <c r="AO31" s="2" t="b">
        <f t="shared" si="9"/>
        <v>1</v>
      </c>
      <c r="AP31" s="55" t="s">
        <v>287</v>
      </c>
      <c r="AQ31" s="56">
        <v>148.0</v>
      </c>
      <c r="AR31" s="57" t="s">
        <v>565</v>
      </c>
      <c r="AS31" s="58">
        <v>1.62953470431E12</v>
      </c>
    </row>
    <row r="32">
      <c r="A32" s="2" t="b">
        <f t="shared" si="1"/>
        <v>0</v>
      </c>
      <c r="B32" s="55" t="s">
        <v>320</v>
      </c>
      <c r="C32" s="56">
        <v>485.0</v>
      </c>
      <c r="D32" s="57" t="s">
        <v>571</v>
      </c>
      <c r="E32" s="58">
        <v>1.62952231219E12</v>
      </c>
      <c r="F32" s="2" t="b">
        <f t="shared" si="2"/>
        <v>0</v>
      </c>
      <c r="G32" s="55" t="s">
        <v>320</v>
      </c>
      <c r="H32" s="56">
        <v>427.0</v>
      </c>
      <c r="I32" s="57" t="s">
        <v>572</v>
      </c>
      <c r="J32" s="58">
        <v>1.62952293239E12</v>
      </c>
      <c r="K32" s="2" t="b">
        <f t="shared" si="3"/>
        <v>0</v>
      </c>
      <c r="L32" s="55" t="s">
        <v>208</v>
      </c>
      <c r="M32" s="56">
        <v>495.0</v>
      </c>
      <c r="N32" s="57" t="s">
        <v>573</v>
      </c>
      <c r="O32" s="58">
        <v>1.629524416157E12</v>
      </c>
      <c r="P32" s="2" t="b">
        <f t="shared" si="4"/>
        <v>0</v>
      </c>
      <c r="Q32" s="55" t="s">
        <v>320</v>
      </c>
      <c r="R32" s="56">
        <v>452.0</v>
      </c>
      <c r="S32" s="57" t="s">
        <v>574</v>
      </c>
      <c r="T32" s="58">
        <v>1.629528774342E12</v>
      </c>
      <c r="U32" s="2" t="b">
        <f t="shared" si="5"/>
        <v>1</v>
      </c>
      <c r="V32" s="55" t="s">
        <v>242</v>
      </c>
      <c r="W32" s="56">
        <v>463.0</v>
      </c>
      <c r="X32" s="57" t="s">
        <v>575</v>
      </c>
      <c r="Y32" s="58">
        <v>1.629529380387E12</v>
      </c>
      <c r="Z32" s="2" t="b">
        <f t="shared" si="6"/>
        <v>1</v>
      </c>
      <c r="AA32" s="55" t="s">
        <v>232</v>
      </c>
      <c r="AB32" s="56">
        <v>134.0</v>
      </c>
      <c r="AC32" s="57" t="s">
        <v>569</v>
      </c>
      <c r="AD32" s="58">
        <v>1.629529929243E12</v>
      </c>
      <c r="AE32" s="2" t="b">
        <f t="shared" si="7"/>
        <v>1</v>
      </c>
      <c r="AF32" s="55" t="s">
        <v>232</v>
      </c>
      <c r="AG32" s="56">
        <v>233.0</v>
      </c>
      <c r="AH32" s="57" t="s">
        <v>567</v>
      </c>
      <c r="AI32" s="58">
        <v>1.629533317664E12</v>
      </c>
      <c r="AJ32" s="2" t="b">
        <f t="shared" si="8"/>
        <v>1</v>
      </c>
      <c r="AK32" s="55" t="s">
        <v>232</v>
      </c>
      <c r="AL32" s="56">
        <v>116.0</v>
      </c>
      <c r="AM32" s="57" t="s">
        <v>570</v>
      </c>
      <c r="AN32" s="58">
        <v>1.629534189288E12</v>
      </c>
      <c r="AO32" s="2" t="b">
        <f t="shared" si="9"/>
        <v>1</v>
      </c>
      <c r="AP32" s="55" t="s">
        <v>292</v>
      </c>
      <c r="AQ32" s="56">
        <v>232.0</v>
      </c>
      <c r="AR32" s="57" t="s">
        <v>565</v>
      </c>
      <c r="AS32" s="58">
        <v>1.629534704544E12</v>
      </c>
    </row>
    <row r="33">
      <c r="A33" s="2" t="b">
        <f t="shared" si="1"/>
        <v>0</v>
      </c>
      <c r="B33" s="55" t="s">
        <v>326</v>
      </c>
      <c r="C33" s="56">
        <v>744.0</v>
      </c>
      <c r="D33" s="57" t="s">
        <v>571</v>
      </c>
      <c r="E33" s="58">
        <v>1.629522312934E12</v>
      </c>
      <c r="F33" s="2" t="b">
        <f t="shared" si="2"/>
        <v>0</v>
      </c>
      <c r="G33" s="55" t="s">
        <v>326</v>
      </c>
      <c r="H33" s="56">
        <v>568.0</v>
      </c>
      <c r="I33" s="57" t="s">
        <v>572</v>
      </c>
      <c r="J33" s="58">
        <v>1.629522932959E12</v>
      </c>
      <c r="K33" s="2" t="b">
        <f t="shared" si="3"/>
        <v>0</v>
      </c>
      <c r="L33" s="55" t="s">
        <v>244</v>
      </c>
      <c r="M33" s="56">
        <v>457.0</v>
      </c>
      <c r="N33" s="57" t="s">
        <v>573</v>
      </c>
      <c r="O33" s="58">
        <v>1.629524416611E12</v>
      </c>
      <c r="P33" s="2" t="b">
        <f t="shared" si="4"/>
        <v>0</v>
      </c>
      <c r="Q33" s="55" t="s">
        <v>326</v>
      </c>
      <c r="R33" s="56">
        <v>486.0</v>
      </c>
      <c r="S33" s="57" t="s">
        <v>574</v>
      </c>
      <c r="T33" s="58">
        <v>1.629528774846E12</v>
      </c>
      <c r="U33" s="2" t="b">
        <f t="shared" si="5"/>
        <v>1</v>
      </c>
      <c r="V33" s="55" t="s">
        <v>301</v>
      </c>
      <c r="W33" s="56">
        <v>355.0</v>
      </c>
      <c r="X33" s="57" t="s">
        <v>575</v>
      </c>
      <c r="Y33" s="58">
        <v>1.62952938074E12</v>
      </c>
      <c r="Z33" s="2" t="b">
        <f t="shared" si="6"/>
        <v>1</v>
      </c>
      <c r="AA33" s="55" t="s">
        <v>242</v>
      </c>
      <c r="AB33" s="56">
        <v>263.0</v>
      </c>
      <c r="AC33" s="57" t="s">
        <v>569</v>
      </c>
      <c r="AD33" s="58">
        <v>1.629529929507E12</v>
      </c>
      <c r="AE33" s="2" t="b">
        <f t="shared" si="7"/>
        <v>1</v>
      </c>
      <c r="AF33" s="55" t="s">
        <v>242</v>
      </c>
      <c r="AG33" s="56">
        <v>1149.0</v>
      </c>
      <c r="AH33" s="57" t="s">
        <v>576</v>
      </c>
      <c r="AI33" s="58">
        <v>1.629533318814E12</v>
      </c>
      <c r="AJ33" s="2" t="b">
        <f t="shared" si="8"/>
        <v>1</v>
      </c>
      <c r="AK33" s="55" t="s">
        <v>242</v>
      </c>
      <c r="AL33" s="56">
        <v>256.0</v>
      </c>
      <c r="AM33" s="57" t="s">
        <v>570</v>
      </c>
      <c r="AN33" s="58">
        <v>1.629534189528E12</v>
      </c>
      <c r="AO33" s="2" t="b">
        <f t="shared" si="9"/>
        <v>1</v>
      </c>
      <c r="AP33" s="55" t="s">
        <v>295</v>
      </c>
      <c r="AQ33" s="56">
        <v>251.0</v>
      </c>
      <c r="AR33" s="57" t="s">
        <v>565</v>
      </c>
      <c r="AS33" s="58">
        <v>1.629534704791E12</v>
      </c>
    </row>
    <row r="34">
      <c r="A34" s="2" t="b">
        <f t="shared" si="1"/>
        <v>1</v>
      </c>
      <c r="B34" s="55" t="s">
        <v>242</v>
      </c>
      <c r="C34" s="56">
        <v>989.0</v>
      </c>
      <c r="D34" s="57" t="s">
        <v>577</v>
      </c>
      <c r="E34" s="58">
        <v>1.629522313925E12</v>
      </c>
      <c r="F34" s="2" t="b">
        <f t="shared" si="2"/>
        <v>1</v>
      </c>
      <c r="G34" s="55" t="s">
        <v>242</v>
      </c>
      <c r="H34" s="56">
        <v>346.0</v>
      </c>
      <c r="I34" s="57" t="s">
        <v>578</v>
      </c>
      <c r="J34" s="58">
        <v>1.629522933287E12</v>
      </c>
      <c r="K34" s="2" t="b">
        <f t="shared" si="3"/>
        <v>0</v>
      </c>
      <c r="L34" s="55" t="s">
        <v>320</v>
      </c>
      <c r="M34" s="56">
        <v>487.0</v>
      </c>
      <c r="N34" s="57" t="s">
        <v>579</v>
      </c>
      <c r="O34" s="58">
        <v>1.629524417098E12</v>
      </c>
      <c r="P34" s="2" t="b">
        <f t="shared" si="4"/>
        <v>1</v>
      </c>
      <c r="Q34" s="55" t="s">
        <v>242</v>
      </c>
      <c r="R34" s="56">
        <v>603.0</v>
      </c>
      <c r="S34" s="57" t="s">
        <v>580</v>
      </c>
      <c r="T34" s="58">
        <v>1.629528775424E12</v>
      </c>
      <c r="U34" s="2" t="b">
        <f t="shared" si="5"/>
        <v>1</v>
      </c>
      <c r="V34" s="55" t="s">
        <v>232</v>
      </c>
      <c r="W34" s="56">
        <v>350.0</v>
      </c>
      <c r="X34" s="57" t="s">
        <v>581</v>
      </c>
      <c r="Y34" s="58">
        <v>1.629529381092E12</v>
      </c>
      <c r="Z34" s="2" t="b">
        <f t="shared" si="6"/>
        <v>0</v>
      </c>
      <c r="AA34" s="55" t="s">
        <v>310</v>
      </c>
      <c r="AB34" s="56">
        <v>473.0</v>
      </c>
      <c r="AC34" s="57" t="s">
        <v>569</v>
      </c>
      <c r="AD34" s="58">
        <v>1.629529929978E12</v>
      </c>
      <c r="AE34" s="2" t="b">
        <f t="shared" si="7"/>
        <v>0</v>
      </c>
      <c r="AF34" s="55" t="s">
        <v>310</v>
      </c>
      <c r="AG34" s="56">
        <v>616.0</v>
      </c>
      <c r="AH34" s="57" t="s">
        <v>582</v>
      </c>
      <c r="AI34" s="58">
        <v>1.629533319429E12</v>
      </c>
      <c r="AJ34" s="2" t="b">
        <f t="shared" si="8"/>
        <v>0</v>
      </c>
      <c r="AK34" s="55" t="s">
        <v>310</v>
      </c>
      <c r="AL34" s="56">
        <v>556.0</v>
      </c>
      <c r="AM34" s="57" t="s">
        <v>583</v>
      </c>
      <c r="AN34" s="58">
        <v>1.629534190087E12</v>
      </c>
      <c r="AO34" s="2" t="b">
        <f t="shared" si="9"/>
        <v>1</v>
      </c>
      <c r="AP34" s="55" t="s">
        <v>242</v>
      </c>
      <c r="AQ34" s="56">
        <v>249.0</v>
      </c>
      <c r="AR34" s="57" t="s">
        <v>584</v>
      </c>
      <c r="AS34" s="58">
        <v>1.62953470504E12</v>
      </c>
    </row>
    <row r="35">
      <c r="A35" s="2" t="b">
        <f t="shared" si="1"/>
        <v>0</v>
      </c>
      <c r="B35" s="55" t="s">
        <v>334</v>
      </c>
      <c r="C35" s="56">
        <v>927.0</v>
      </c>
      <c r="D35" s="57" t="s">
        <v>585</v>
      </c>
      <c r="E35" s="58">
        <v>1.62952231485E12</v>
      </c>
      <c r="F35" s="2" t="b">
        <f t="shared" si="2"/>
        <v>0</v>
      </c>
      <c r="G35" s="55" t="s">
        <v>332</v>
      </c>
      <c r="H35" s="56">
        <v>877.0</v>
      </c>
      <c r="I35" s="57" t="s">
        <v>586</v>
      </c>
      <c r="J35" s="58">
        <v>1.629522934166E12</v>
      </c>
      <c r="K35" s="2" t="b">
        <f t="shared" si="3"/>
        <v>0</v>
      </c>
      <c r="L35" s="55" t="s">
        <v>326</v>
      </c>
      <c r="M35" s="56">
        <v>544.0</v>
      </c>
      <c r="N35" s="57" t="s">
        <v>579</v>
      </c>
      <c r="O35" s="58">
        <v>1.629524417644E12</v>
      </c>
      <c r="P35" s="2" t="b">
        <f t="shared" si="4"/>
        <v>0</v>
      </c>
      <c r="Q35" s="55" t="s">
        <v>332</v>
      </c>
      <c r="R35" s="56">
        <v>742.0</v>
      </c>
      <c r="S35" s="57" t="s">
        <v>587</v>
      </c>
      <c r="T35" s="58">
        <v>1.629528776171E12</v>
      </c>
      <c r="U35" s="2" t="b">
        <f t="shared" si="5"/>
        <v>1</v>
      </c>
      <c r="V35" s="55" t="s">
        <v>242</v>
      </c>
      <c r="W35" s="56">
        <v>249.0</v>
      </c>
      <c r="X35" s="57" t="s">
        <v>581</v>
      </c>
      <c r="Y35" s="58">
        <v>1.629529381341E12</v>
      </c>
      <c r="Z35" s="2" t="b">
        <f t="shared" si="6"/>
        <v>0</v>
      </c>
      <c r="AA35" s="55" t="s">
        <v>208</v>
      </c>
      <c r="AB35" s="56">
        <v>409.0</v>
      </c>
      <c r="AC35" s="57" t="s">
        <v>588</v>
      </c>
      <c r="AD35" s="58">
        <v>1.629529930412E12</v>
      </c>
      <c r="AE35" s="2" t="b">
        <f t="shared" si="7"/>
        <v>0</v>
      </c>
      <c r="AF35" s="55" t="s">
        <v>208</v>
      </c>
      <c r="AG35" s="56">
        <v>401.0</v>
      </c>
      <c r="AH35" s="57" t="s">
        <v>582</v>
      </c>
      <c r="AI35" s="58">
        <v>1.629533319829E12</v>
      </c>
      <c r="AJ35" s="2" t="b">
        <f t="shared" si="8"/>
        <v>0</v>
      </c>
      <c r="AK35" s="55" t="s">
        <v>208</v>
      </c>
      <c r="AL35" s="56">
        <v>469.0</v>
      </c>
      <c r="AM35" s="57" t="s">
        <v>583</v>
      </c>
      <c r="AN35" s="58">
        <v>1.629534190552E12</v>
      </c>
      <c r="AO35" s="2" t="b">
        <f t="shared" si="9"/>
        <v>1</v>
      </c>
      <c r="AP35" s="55" t="s">
        <v>301</v>
      </c>
      <c r="AQ35" s="56">
        <v>230.0</v>
      </c>
      <c r="AR35" s="57" t="s">
        <v>584</v>
      </c>
      <c r="AS35" s="58">
        <v>1.629534705268E12</v>
      </c>
    </row>
    <row r="36">
      <c r="A36" s="2" t="b">
        <f t="shared" si="1"/>
        <v>1</v>
      </c>
      <c r="B36" s="55" t="s">
        <v>337</v>
      </c>
      <c r="C36" s="56">
        <v>1417.0</v>
      </c>
      <c r="D36" s="57" t="s">
        <v>589</v>
      </c>
      <c r="E36" s="58">
        <v>1.629522316266E12</v>
      </c>
      <c r="F36" s="2" t="b">
        <f t="shared" si="2"/>
        <v>1</v>
      </c>
      <c r="G36" s="55" t="s">
        <v>337</v>
      </c>
      <c r="H36" s="56">
        <v>325.0</v>
      </c>
      <c r="I36" s="57" t="s">
        <v>586</v>
      </c>
      <c r="J36" s="58">
        <v>1.629522934492E12</v>
      </c>
      <c r="K36" s="2" t="b">
        <f t="shared" si="3"/>
        <v>1</v>
      </c>
      <c r="L36" s="55" t="s">
        <v>242</v>
      </c>
      <c r="M36" s="56">
        <v>579.0</v>
      </c>
      <c r="N36" s="57" t="s">
        <v>590</v>
      </c>
      <c r="O36" s="58">
        <v>1.62952441822E12</v>
      </c>
      <c r="P36" s="2" t="b">
        <f t="shared" si="4"/>
        <v>1</v>
      </c>
      <c r="Q36" s="55" t="s">
        <v>337</v>
      </c>
      <c r="R36" s="56">
        <v>736.0</v>
      </c>
      <c r="S36" s="57" t="s">
        <v>587</v>
      </c>
      <c r="T36" s="58">
        <v>1.629528776903E12</v>
      </c>
      <c r="U36" s="2" t="b">
        <f t="shared" si="5"/>
        <v>0</v>
      </c>
      <c r="V36" s="55" t="s">
        <v>310</v>
      </c>
      <c r="W36" s="56">
        <v>446.0</v>
      </c>
      <c r="X36" s="57" t="s">
        <v>581</v>
      </c>
      <c r="Y36" s="58">
        <v>1.629529381794E12</v>
      </c>
      <c r="Z36" s="2" t="b">
        <f t="shared" si="6"/>
        <v>0</v>
      </c>
      <c r="AA36" s="55" t="s">
        <v>244</v>
      </c>
      <c r="AB36" s="56">
        <v>461.0</v>
      </c>
      <c r="AC36" s="57" t="s">
        <v>588</v>
      </c>
      <c r="AD36" s="58">
        <v>1.629529930849E12</v>
      </c>
      <c r="AE36" s="2" t="b">
        <f t="shared" si="7"/>
        <v>0</v>
      </c>
      <c r="AF36" s="55" t="s">
        <v>244</v>
      </c>
      <c r="AG36" s="56">
        <v>493.0</v>
      </c>
      <c r="AH36" s="57" t="s">
        <v>591</v>
      </c>
      <c r="AI36" s="58">
        <v>1.629533320323E12</v>
      </c>
      <c r="AJ36" s="2" t="b">
        <f t="shared" si="8"/>
        <v>0</v>
      </c>
      <c r="AK36" s="55" t="s">
        <v>244</v>
      </c>
      <c r="AL36" s="56">
        <v>451.0</v>
      </c>
      <c r="AM36" s="57" t="s">
        <v>592</v>
      </c>
      <c r="AN36" s="58">
        <v>1.62953419101E12</v>
      </c>
      <c r="AO36" s="2" t="b">
        <f t="shared" si="9"/>
        <v>1</v>
      </c>
      <c r="AP36" s="55" t="s">
        <v>232</v>
      </c>
      <c r="AQ36" s="56">
        <v>132.0</v>
      </c>
      <c r="AR36" s="57" t="s">
        <v>584</v>
      </c>
      <c r="AS36" s="58">
        <v>1.629534705407E12</v>
      </c>
    </row>
    <row r="37">
      <c r="A37" s="2" t="b">
        <f t="shared" si="1"/>
        <v>1</v>
      </c>
      <c r="B37" s="55" t="s">
        <v>344</v>
      </c>
      <c r="C37" s="56">
        <v>419.0</v>
      </c>
      <c r="D37" s="57" t="s">
        <v>589</v>
      </c>
      <c r="E37" s="58">
        <v>1.629522316697E12</v>
      </c>
      <c r="F37" s="2" t="b">
        <f t="shared" si="2"/>
        <v>1</v>
      </c>
      <c r="G37" s="55" t="s">
        <v>383</v>
      </c>
      <c r="H37" s="56">
        <v>335.0</v>
      </c>
      <c r="I37" s="57" t="s">
        <v>586</v>
      </c>
      <c r="J37" s="58">
        <v>1.629522934824E12</v>
      </c>
      <c r="K37" s="2" t="b">
        <f t="shared" si="3"/>
        <v>0</v>
      </c>
      <c r="L37" s="55" t="s">
        <v>332</v>
      </c>
      <c r="M37" s="56">
        <v>1077.0</v>
      </c>
      <c r="N37" s="57" t="s">
        <v>593</v>
      </c>
      <c r="O37" s="58">
        <v>1.629524419298E12</v>
      </c>
      <c r="P37" s="2" t="b">
        <f t="shared" si="4"/>
        <v>1</v>
      </c>
      <c r="Q37" s="55" t="s">
        <v>348</v>
      </c>
      <c r="R37" s="56">
        <v>301.0</v>
      </c>
      <c r="S37" s="57" t="s">
        <v>594</v>
      </c>
      <c r="T37" s="58">
        <v>1.629528777203E12</v>
      </c>
      <c r="U37" s="2" t="b">
        <f t="shared" si="5"/>
        <v>0</v>
      </c>
      <c r="V37" s="55" t="s">
        <v>208</v>
      </c>
      <c r="W37" s="56">
        <v>385.0</v>
      </c>
      <c r="X37" s="57" t="s">
        <v>595</v>
      </c>
      <c r="Y37" s="58">
        <v>1.62952938218E12</v>
      </c>
      <c r="Z37" s="2" t="b">
        <f t="shared" si="6"/>
        <v>1</v>
      </c>
      <c r="AA37" s="55" t="s">
        <v>322</v>
      </c>
      <c r="AB37" s="56">
        <v>527.0</v>
      </c>
      <c r="AC37" s="57" t="s">
        <v>596</v>
      </c>
      <c r="AD37" s="58">
        <v>1.629529931377E12</v>
      </c>
      <c r="AE37" s="2" t="b">
        <f t="shared" si="7"/>
        <v>0</v>
      </c>
      <c r="AF37" s="55" t="s">
        <v>320</v>
      </c>
      <c r="AG37" s="56">
        <v>478.0</v>
      </c>
      <c r="AH37" s="57" t="s">
        <v>591</v>
      </c>
      <c r="AI37" s="58">
        <v>1.629533320799E12</v>
      </c>
      <c r="AJ37" s="2" t="b">
        <f t="shared" si="8"/>
        <v>0</v>
      </c>
      <c r="AK37" s="55" t="s">
        <v>320</v>
      </c>
      <c r="AL37" s="56">
        <v>419.0</v>
      </c>
      <c r="AM37" s="57" t="s">
        <v>592</v>
      </c>
      <c r="AN37" s="58">
        <v>1.629534191432E12</v>
      </c>
      <c r="AO37" s="2" t="b">
        <f t="shared" si="9"/>
        <v>1</v>
      </c>
      <c r="AP37" s="55" t="s">
        <v>242</v>
      </c>
      <c r="AQ37" s="56">
        <v>256.0</v>
      </c>
      <c r="AR37" s="57" t="s">
        <v>584</v>
      </c>
      <c r="AS37" s="58">
        <v>1.629534705656E12</v>
      </c>
    </row>
    <row r="38">
      <c r="A38" s="2" t="b">
        <f t="shared" si="1"/>
        <v>1</v>
      </c>
      <c r="B38" s="55" t="s">
        <v>242</v>
      </c>
      <c r="C38" s="56">
        <v>694.0</v>
      </c>
      <c r="D38" s="57" t="s">
        <v>597</v>
      </c>
      <c r="E38" s="58">
        <v>1.629522317381E12</v>
      </c>
      <c r="F38" s="2" t="b">
        <f t="shared" si="2"/>
        <v>1</v>
      </c>
      <c r="G38" s="55" t="s">
        <v>242</v>
      </c>
      <c r="H38" s="56">
        <v>884.0</v>
      </c>
      <c r="I38" s="57" t="s">
        <v>598</v>
      </c>
      <c r="J38" s="58">
        <v>1.62952293571E12</v>
      </c>
      <c r="K38" s="2" t="b">
        <f t="shared" si="3"/>
        <v>1</v>
      </c>
      <c r="L38" s="55" t="s">
        <v>337</v>
      </c>
      <c r="M38" s="56">
        <v>402.0</v>
      </c>
      <c r="N38" s="57" t="s">
        <v>593</v>
      </c>
      <c r="O38" s="58">
        <v>1.629524419701E12</v>
      </c>
      <c r="P38" s="2" t="b">
        <f t="shared" si="4"/>
        <v>1</v>
      </c>
      <c r="Q38" s="55" t="s">
        <v>242</v>
      </c>
      <c r="R38" s="56">
        <v>490.0</v>
      </c>
      <c r="S38" s="57" t="s">
        <v>594</v>
      </c>
      <c r="T38" s="58">
        <v>1.629528777695E12</v>
      </c>
      <c r="U38" s="2" t="b">
        <f t="shared" si="5"/>
        <v>0</v>
      </c>
      <c r="V38" s="55" t="s">
        <v>244</v>
      </c>
      <c r="W38" s="56">
        <v>444.0</v>
      </c>
      <c r="X38" s="57" t="s">
        <v>595</v>
      </c>
      <c r="Y38" s="58">
        <v>1.629529382628E12</v>
      </c>
      <c r="Z38" s="2" t="b">
        <f t="shared" si="6"/>
        <v>0</v>
      </c>
      <c r="AA38" s="55" t="s">
        <v>244</v>
      </c>
      <c r="AB38" s="56">
        <v>403.0</v>
      </c>
      <c r="AC38" s="57" t="s">
        <v>596</v>
      </c>
      <c r="AD38" s="58">
        <v>1.629529931799E12</v>
      </c>
      <c r="AE38" s="2" t="b">
        <f t="shared" si="7"/>
        <v>0</v>
      </c>
      <c r="AF38" s="55" t="s">
        <v>326</v>
      </c>
      <c r="AG38" s="56">
        <v>568.0</v>
      </c>
      <c r="AH38" s="57" t="s">
        <v>599</v>
      </c>
      <c r="AI38" s="58">
        <v>1.629533321374E12</v>
      </c>
      <c r="AJ38" s="2" t="b">
        <f t="shared" si="8"/>
        <v>0</v>
      </c>
      <c r="AK38" s="55" t="s">
        <v>326</v>
      </c>
      <c r="AL38" s="56">
        <v>527.0</v>
      </c>
      <c r="AM38" s="57" t="s">
        <v>592</v>
      </c>
      <c r="AN38" s="58">
        <v>1.629534191951E12</v>
      </c>
      <c r="AO38" s="2" t="b">
        <f t="shared" si="9"/>
        <v>0</v>
      </c>
      <c r="AP38" s="55" t="s">
        <v>310</v>
      </c>
      <c r="AQ38" s="56">
        <v>414.0</v>
      </c>
      <c r="AR38" s="57" t="s">
        <v>600</v>
      </c>
      <c r="AS38" s="58">
        <v>1.629534706075E12</v>
      </c>
    </row>
    <row r="39">
      <c r="A39" s="2" t="b">
        <f t="shared" si="1"/>
        <v>1</v>
      </c>
      <c r="B39" s="55" t="s">
        <v>301</v>
      </c>
      <c r="C39" s="56">
        <v>1927.0</v>
      </c>
      <c r="D39" s="57" t="s">
        <v>601</v>
      </c>
      <c r="E39" s="58">
        <v>1.629522319322E12</v>
      </c>
      <c r="F39" s="2" t="b">
        <f t="shared" si="2"/>
        <v>1</v>
      </c>
      <c r="G39" s="55" t="s">
        <v>301</v>
      </c>
      <c r="H39" s="56">
        <v>386.0</v>
      </c>
      <c r="I39" s="57" t="s">
        <v>602</v>
      </c>
      <c r="J39" s="58">
        <v>1.629522936107E12</v>
      </c>
      <c r="K39" s="2" t="b">
        <f t="shared" si="3"/>
        <v>1</v>
      </c>
      <c r="L39" s="55" t="s">
        <v>383</v>
      </c>
      <c r="M39" s="56">
        <v>317.0</v>
      </c>
      <c r="N39" s="57" t="s">
        <v>603</v>
      </c>
      <c r="O39" s="58">
        <v>1.629524420015E12</v>
      </c>
      <c r="P39" s="2" t="b">
        <f t="shared" si="4"/>
        <v>1</v>
      </c>
      <c r="Q39" s="55" t="s">
        <v>301</v>
      </c>
      <c r="R39" s="56">
        <v>703.0</v>
      </c>
      <c r="S39" s="57" t="s">
        <v>604</v>
      </c>
      <c r="T39" s="58">
        <v>1.629528778405E12</v>
      </c>
      <c r="U39" s="2" t="b">
        <f t="shared" si="5"/>
        <v>0</v>
      </c>
      <c r="V39" s="55" t="s">
        <v>320</v>
      </c>
      <c r="W39" s="56">
        <v>803.0</v>
      </c>
      <c r="X39" s="57" t="s">
        <v>605</v>
      </c>
      <c r="Y39" s="58">
        <v>1.62952938342E12</v>
      </c>
      <c r="Z39" s="2" t="b">
        <f t="shared" si="6"/>
        <v>0</v>
      </c>
      <c r="AA39" s="55" t="s">
        <v>320</v>
      </c>
      <c r="AB39" s="56">
        <v>751.0</v>
      </c>
      <c r="AC39" s="57" t="s">
        <v>606</v>
      </c>
      <c r="AD39" s="58">
        <v>1.629529932543E12</v>
      </c>
      <c r="AE39" s="2" t="b">
        <f t="shared" si="7"/>
        <v>1</v>
      </c>
      <c r="AF39" s="55" t="s">
        <v>242</v>
      </c>
      <c r="AG39" s="56">
        <v>637.0</v>
      </c>
      <c r="AH39" s="57" t="s">
        <v>607</v>
      </c>
      <c r="AI39" s="58">
        <v>1.629533322005E12</v>
      </c>
      <c r="AJ39" s="2" t="b">
        <f t="shared" si="8"/>
        <v>1</v>
      </c>
      <c r="AK39" s="55" t="s">
        <v>242</v>
      </c>
      <c r="AL39" s="56">
        <v>797.0</v>
      </c>
      <c r="AM39" s="57" t="s">
        <v>608</v>
      </c>
      <c r="AN39" s="58">
        <v>1.629534192747E12</v>
      </c>
      <c r="AO39" s="2" t="b">
        <f t="shared" si="9"/>
        <v>0</v>
      </c>
      <c r="AP39" s="55" t="s">
        <v>208</v>
      </c>
      <c r="AQ39" s="56">
        <v>401.0</v>
      </c>
      <c r="AR39" s="57" t="s">
        <v>600</v>
      </c>
      <c r="AS39" s="58">
        <v>1.629534706472E12</v>
      </c>
    </row>
    <row r="40">
      <c r="A40" s="2" t="b">
        <f t="shared" si="1"/>
        <v>1</v>
      </c>
      <c r="B40" s="55" t="s">
        <v>232</v>
      </c>
      <c r="C40" s="56">
        <v>269.0</v>
      </c>
      <c r="D40" s="57" t="s">
        <v>601</v>
      </c>
      <c r="E40" s="58">
        <v>1.62952231959E12</v>
      </c>
      <c r="F40" s="2" t="b">
        <f t="shared" si="2"/>
        <v>1</v>
      </c>
      <c r="G40" s="55" t="s">
        <v>232</v>
      </c>
      <c r="H40" s="56">
        <v>135.0</v>
      </c>
      <c r="I40" s="57" t="s">
        <v>602</v>
      </c>
      <c r="J40" s="58">
        <v>1.629522936231E12</v>
      </c>
      <c r="K40" s="2" t="b">
        <f t="shared" si="3"/>
        <v>1</v>
      </c>
      <c r="L40" s="55" t="s">
        <v>242</v>
      </c>
      <c r="M40" s="56">
        <v>924.0</v>
      </c>
      <c r="N40" s="57" t="s">
        <v>603</v>
      </c>
      <c r="O40" s="58">
        <v>1.629524420953E12</v>
      </c>
      <c r="P40" s="2" t="b">
        <f t="shared" si="4"/>
        <v>1</v>
      </c>
      <c r="Q40" s="55" t="s">
        <v>232</v>
      </c>
      <c r="R40" s="56">
        <v>164.0</v>
      </c>
      <c r="S40" s="57" t="s">
        <v>604</v>
      </c>
      <c r="T40" s="58">
        <v>1.62952877856E12</v>
      </c>
      <c r="U40" s="2" t="b">
        <f t="shared" si="5"/>
        <v>0</v>
      </c>
      <c r="V40" s="55" t="s">
        <v>326</v>
      </c>
      <c r="W40" s="56">
        <v>1205.0</v>
      </c>
      <c r="X40" s="57" t="s">
        <v>609</v>
      </c>
      <c r="Y40" s="58">
        <v>1.629529384623E12</v>
      </c>
      <c r="Z40" s="2" t="b">
        <f t="shared" si="6"/>
        <v>0</v>
      </c>
      <c r="AA40" s="55" t="s">
        <v>326</v>
      </c>
      <c r="AB40" s="56">
        <v>652.0</v>
      </c>
      <c r="AC40" s="57" t="s">
        <v>610</v>
      </c>
      <c r="AD40" s="58">
        <v>1.629529933183E12</v>
      </c>
      <c r="AE40" s="2" t="b">
        <f t="shared" si="7"/>
        <v>0</v>
      </c>
      <c r="AF40" s="55" t="s">
        <v>332</v>
      </c>
      <c r="AG40" s="56">
        <v>802.0</v>
      </c>
      <c r="AH40" s="57" t="s">
        <v>607</v>
      </c>
      <c r="AI40" s="58">
        <v>1.629533322811E12</v>
      </c>
      <c r="AJ40" s="2" t="b">
        <f t="shared" si="8"/>
        <v>0</v>
      </c>
      <c r="AK40" s="55" t="s">
        <v>332</v>
      </c>
      <c r="AL40" s="56">
        <v>533.0</v>
      </c>
      <c r="AM40" s="57" t="s">
        <v>611</v>
      </c>
      <c r="AN40" s="58">
        <v>1.62953419328E12</v>
      </c>
      <c r="AO40" s="2" t="b">
        <f t="shared" si="9"/>
        <v>0</v>
      </c>
      <c r="AP40" s="55" t="s">
        <v>244</v>
      </c>
      <c r="AQ40" s="56">
        <v>430.0</v>
      </c>
      <c r="AR40" s="57" t="s">
        <v>600</v>
      </c>
      <c r="AS40" s="58">
        <v>1.629534706898E12</v>
      </c>
    </row>
    <row r="41">
      <c r="A41" s="2" t="b">
        <f t="shared" si="1"/>
        <v>1</v>
      </c>
      <c r="B41" s="55" t="s">
        <v>242</v>
      </c>
      <c r="C41" s="56">
        <v>4606.0</v>
      </c>
      <c r="D41" s="57" t="s">
        <v>612</v>
      </c>
      <c r="E41" s="58">
        <v>1.629522324192E12</v>
      </c>
      <c r="F41" s="2" t="b">
        <f t="shared" si="2"/>
        <v>1</v>
      </c>
      <c r="G41" s="55" t="s">
        <v>242</v>
      </c>
      <c r="H41" s="56">
        <v>2864.0</v>
      </c>
      <c r="I41" s="57" t="s">
        <v>613</v>
      </c>
      <c r="J41" s="58">
        <v>1.629522939097E12</v>
      </c>
      <c r="K41" s="2" t="b">
        <f t="shared" si="3"/>
        <v>1</v>
      </c>
      <c r="L41" s="55" t="s">
        <v>301</v>
      </c>
      <c r="M41" s="56">
        <v>378.0</v>
      </c>
      <c r="N41" s="57" t="s">
        <v>614</v>
      </c>
      <c r="O41" s="58">
        <v>1.62952442132E12</v>
      </c>
      <c r="P41" s="2" t="b">
        <f t="shared" si="4"/>
        <v>1</v>
      </c>
      <c r="Q41" s="55" t="s">
        <v>242</v>
      </c>
      <c r="R41" s="56">
        <v>2585.0</v>
      </c>
      <c r="S41" s="57" t="s">
        <v>615</v>
      </c>
      <c r="T41" s="58">
        <v>1.629528781143E12</v>
      </c>
      <c r="U41" s="2" t="b">
        <f t="shared" si="5"/>
        <v>1</v>
      </c>
      <c r="V41" s="55" t="s">
        <v>242</v>
      </c>
      <c r="W41" s="56">
        <v>372.0</v>
      </c>
      <c r="X41" s="57" t="s">
        <v>609</v>
      </c>
      <c r="Y41" s="58">
        <v>1.629529384994E12</v>
      </c>
      <c r="Z41" s="2" t="b">
        <f t="shared" si="6"/>
        <v>1</v>
      </c>
      <c r="AA41" s="55" t="s">
        <v>242</v>
      </c>
      <c r="AB41" s="56">
        <v>601.0</v>
      </c>
      <c r="AC41" s="57" t="s">
        <v>610</v>
      </c>
      <c r="AD41" s="58">
        <v>1.629529933783E12</v>
      </c>
      <c r="AE41" s="2" t="b">
        <f t="shared" si="7"/>
        <v>1</v>
      </c>
      <c r="AF41" s="55" t="s">
        <v>340</v>
      </c>
      <c r="AG41" s="56">
        <v>703.0</v>
      </c>
      <c r="AH41" s="57" t="s">
        <v>616</v>
      </c>
      <c r="AI41" s="58">
        <v>1.62953332351E12</v>
      </c>
      <c r="AJ41" s="2" t="b">
        <f t="shared" si="8"/>
        <v>1</v>
      </c>
      <c r="AK41" s="55" t="s">
        <v>340</v>
      </c>
      <c r="AL41" s="56">
        <v>420.0</v>
      </c>
      <c r="AM41" s="57" t="s">
        <v>611</v>
      </c>
      <c r="AN41" s="58">
        <v>1.629534193699E12</v>
      </c>
      <c r="AO41" s="2" t="b">
        <f t="shared" si="9"/>
        <v>0</v>
      </c>
      <c r="AP41" s="55" t="s">
        <v>320</v>
      </c>
      <c r="AQ41" s="56">
        <v>425.0</v>
      </c>
      <c r="AR41" s="57" t="s">
        <v>617</v>
      </c>
      <c r="AS41" s="58">
        <v>1.629534707327E12</v>
      </c>
    </row>
    <row r="42">
      <c r="A42" s="2" t="b">
        <f t="shared" si="1"/>
        <v>1</v>
      </c>
      <c r="B42" s="55" t="s">
        <v>344</v>
      </c>
      <c r="C42" s="56">
        <v>706.0</v>
      </c>
      <c r="D42" s="57" t="s">
        <v>612</v>
      </c>
      <c r="E42" s="58">
        <v>1.629522324889E12</v>
      </c>
      <c r="F42" s="2" t="b">
        <f t="shared" si="2"/>
        <v>1</v>
      </c>
      <c r="G42" s="55" t="s">
        <v>348</v>
      </c>
      <c r="H42" s="56">
        <v>3009.0</v>
      </c>
      <c r="I42" s="57" t="s">
        <v>618</v>
      </c>
      <c r="J42" s="58">
        <v>1.629522942104E12</v>
      </c>
      <c r="K42" s="2" t="b">
        <f t="shared" si="3"/>
        <v>1</v>
      </c>
      <c r="L42" s="55" t="s">
        <v>232</v>
      </c>
      <c r="M42" s="56">
        <v>145.0</v>
      </c>
      <c r="N42" s="57" t="s">
        <v>614</v>
      </c>
      <c r="O42" s="58">
        <v>1.629524421463E12</v>
      </c>
      <c r="P42" s="2" t="b">
        <f t="shared" si="4"/>
        <v>1</v>
      </c>
      <c r="Q42" s="55" t="s">
        <v>398</v>
      </c>
      <c r="R42" s="56">
        <v>945.0</v>
      </c>
      <c r="S42" s="57" t="s">
        <v>619</v>
      </c>
      <c r="T42" s="58">
        <v>1.629528782091E12</v>
      </c>
      <c r="U42" s="2" t="b">
        <f t="shared" si="5"/>
        <v>0</v>
      </c>
      <c r="V42" s="55" t="s">
        <v>334</v>
      </c>
      <c r="W42" s="56">
        <v>790.0</v>
      </c>
      <c r="X42" s="57" t="s">
        <v>620</v>
      </c>
      <c r="Y42" s="58">
        <v>1.62952938579E12</v>
      </c>
      <c r="Z42" s="2" t="b">
        <f t="shared" si="6"/>
        <v>0</v>
      </c>
      <c r="AA42" s="55" t="s">
        <v>329</v>
      </c>
      <c r="AB42" s="56">
        <v>592.0</v>
      </c>
      <c r="AC42" s="57" t="s">
        <v>621</v>
      </c>
      <c r="AD42" s="58">
        <v>1.629529934376E12</v>
      </c>
      <c r="AE42" s="2" t="b">
        <f t="shared" si="7"/>
        <v>1</v>
      </c>
      <c r="AF42" s="55" t="s">
        <v>341</v>
      </c>
      <c r="AG42" s="56">
        <v>224.0</v>
      </c>
      <c r="AH42" s="57" t="s">
        <v>616</v>
      </c>
      <c r="AI42" s="58">
        <v>1.629533323731E12</v>
      </c>
      <c r="AJ42" s="2" t="b">
        <f t="shared" si="8"/>
        <v>1</v>
      </c>
      <c r="AK42" s="55" t="s">
        <v>346</v>
      </c>
      <c r="AL42" s="56">
        <v>283.0</v>
      </c>
      <c r="AM42" s="57" t="s">
        <v>611</v>
      </c>
      <c r="AN42" s="58">
        <v>1.629534193983E12</v>
      </c>
      <c r="AO42" s="2" t="b">
        <f t="shared" si="9"/>
        <v>0</v>
      </c>
      <c r="AP42" s="55" t="s">
        <v>326</v>
      </c>
      <c r="AQ42" s="56">
        <v>426.0</v>
      </c>
      <c r="AR42" s="57" t="s">
        <v>617</v>
      </c>
      <c r="AS42" s="58">
        <v>1.629534707769E12</v>
      </c>
    </row>
    <row r="43">
      <c r="A43" s="2" t="b">
        <f t="shared" si="1"/>
        <v>1</v>
      </c>
      <c r="B43" s="55" t="s">
        <v>371</v>
      </c>
      <c r="C43" s="56">
        <v>3029.0</v>
      </c>
      <c r="D43" s="57" t="s">
        <v>622</v>
      </c>
      <c r="E43" s="58">
        <v>1.629522327922E12</v>
      </c>
      <c r="F43" s="2" t="b">
        <f t="shared" si="2"/>
        <v>1</v>
      </c>
      <c r="G43" s="55" t="s">
        <v>371</v>
      </c>
      <c r="H43" s="56">
        <v>1347.0</v>
      </c>
      <c r="I43" s="57" t="s">
        <v>623</v>
      </c>
      <c r="J43" s="58">
        <v>1.629522943451E12</v>
      </c>
      <c r="K43" s="2" t="b">
        <f t="shared" si="3"/>
        <v>1</v>
      </c>
      <c r="L43" s="55" t="s">
        <v>242</v>
      </c>
      <c r="M43" s="56">
        <v>1944.0</v>
      </c>
      <c r="N43" s="57" t="s">
        <v>624</v>
      </c>
      <c r="O43" s="58">
        <v>1.629524423411E12</v>
      </c>
      <c r="P43" s="2" t="b">
        <f t="shared" si="4"/>
        <v>1</v>
      </c>
      <c r="Q43" s="55" t="s">
        <v>371</v>
      </c>
      <c r="R43" s="56">
        <v>1940.0</v>
      </c>
      <c r="S43" s="57" t="s">
        <v>625</v>
      </c>
      <c r="T43" s="58">
        <v>1.629528784031E12</v>
      </c>
      <c r="U43" s="2" t="b">
        <f t="shared" si="5"/>
        <v>1</v>
      </c>
      <c r="V43" s="55" t="s">
        <v>337</v>
      </c>
      <c r="W43" s="56">
        <v>696.0</v>
      </c>
      <c r="X43" s="57" t="s">
        <v>626</v>
      </c>
      <c r="Y43" s="58">
        <v>1.629529386479E12</v>
      </c>
      <c r="Z43" s="2" t="b">
        <f t="shared" si="6"/>
        <v>1</v>
      </c>
      <c r="AA43" s="55" t="s">
        <v>337</v>
      </c>
      <c r="AB43" s="56">
        <v>497.0</v>
      </c>
      <c r="AC43" s="57" t="s">
        <v>621</v>
      </c>
      <c r="AD43" s="58">
        <v>1.629529934871E12</v>
      </c>
      <c r="AE43" s="2" t="b">
        <f t="shared" si="7"/>
        <v>1</v>
      </c>
      <c r="AF43" s="55" t="s">
        <v>242</v>
      </c>
      <c r="AG43" s="56">
        <v>1160.0</v>
      </c>
      <c r="AH43" s="57" t="s">
        <v>627</v>
      </c>
      <c r="AI43" s="58">
        <v>1.629533324894E12</v>
      </c>
      <c r="AJ43" s="2" t="b">
        <f t="shared" si="8"/>
        <v>1</v>
      </c>
      <c r="AK43" s="55" t="s">
        <v>242</v>
      </c>
      <c r="AL43" s="56">
        <v>3081.0</v>
      </c>
      <c r="AM43" s="57" t="s">
        <v>628</v>
      </c>
      <c r="AN43" s="58">
        <v>1.629534197065E12</v>
      </c>
      <c r="AO43" s="2" t="b">
        <f t="shared" si="9"/>
        <v>1</v>
      </c>
      <c r="AP43" s="55" t="s">
        <v>242</v>
      </c>
      <c r="AQ43" s="56">
        <v>656.0</v>
      </c>
      <c r="AR43" s="57" t="s">
        <v>629</v>
      </c>
      <c r="AS43" s="58">
        <v>1.62953470841E12</v>
      </c>
    </row>
    <row r="44">
      <c r="A44" s="2" t="b">
        <f t="shared" si="1"/>
        <v>1</v>
      </c>
      <c r="B44" s="55" t="s">
        <v>340</v>
      </c>
      <c r="C44" s="56">
        <v>468.0</v>
      </c>
      <c r="D44" s="57" t="s">
        <v>630</v>
      </c>
      <c r="E44" s="58">
        <v>1.629522328386E12</v>
      </c>
      <c r="F44" s="2" t="b">
        <f t="shared" si="2"/>
        <v>1</v>
      </c>
      <c r="G44" s="55" t="s">
        <v>337</v>
      </c>
      <c r="H44" s="56">
        <v>326.0</v>
      </c>
      <c r="I44" s="57" t="s">
        <v>623</v>
      </c>
      <c r="J44" s="58">
        <v>1.629522943779E12</v>
      </c>
      <c r="K44" s="2" t="b">
        <f t="shared" si="3"/>
        <v>1</v>
      </c>
      <c r="L44" s="55" t="s">
        <v>415</v>
      </c>
      <c r="M44" s="56">
        <v>2522.0</v>
      </c>
      <c r="N44" s="57" t="s">
        <v>631</v>
      </c>
      <c r="O44" s="58">
        <v>1.629524425937E12</v>
      </c>
      <c r="P44" s="2" t="b">
        <f t="shared" si="4"/>
        <v>1</v>
      </c>
      <c r="Q44" s="55" t="s">
        <v>340</v>
      </c>
      <c r="R44" s="56">
        <v>401.0</v>
      </c>
      <c r="S44" s="57" t="s">
        <v>625</v>
      </c>
      <c r="T44" s="58">
        <v>1.629528784431E12</v>
      </c>
      <c r="U44" s="2" t="b">
        <f t="shared" si="5"/>
        <v>1</v>
      </c>
      <c r="V44" s="55" t="s">
        <v>337</v>
      </c>
      <c r="W44" s="56">
        <v>191.0</v>
      </c>
      <c r="X44" s="57" t="s">
        <v>626</v>
      </c>
      <c r="Y44" s="58">
        <v>1.629529386671E12</v>
      </c>
      <c r="Z44" s="2" t="b">
        <f t="shared" si="6"/>
        <v>1</v>
      </c>
      <c r="AA44" s="55" t="s">
        <v>344</v>
      </c>
      <c r="AB44" s="56">
        <v>242.0</v>
      </c>
      <c r="AC44" s="57" t="s">
        <v>632</v>
      </c>
      <c r="AD44" s="58">
        <v>1.629529935111E12</v>
      </c>
      <c r="AE44" s="2" t="b">
        <f t="shared" si="7"/>
        <v>1</v>
      </c>
      <c r="AF44" s="55" t="s">
        <v>301</v>
      </c>
      <c r="AG44" s="56">
        <v>587.0</v>
      </c>
      <c r="AH44" s="57" t="s">
        <v>633</v>
      </c>
      <c r="AI44" s="58">
        <v>1.629533325498E12</v>
      </c>
      <c r="AJ44" s="2" t="b">
        <f t="shared" si="8"/>
        <v>1</v>
      </c>
      <c r="AK44" s="55" t="s">
        <v>301</v>
      </c>
      <c r="AL44" s="56">
        <v>304.0</v>
      </c>
      <c r="AM44" s="57" t="s">
        <v>628</v>
      </c>
      <c r="AN44" s="58">
        <v>1.629534197367E12</v>
      </c>
      <c r="AO44" s="2" t="b">
        <f t="shared" si="9"/>
        <v>0</v>
      </c>
      <c r="AP44" s="55" t="s">
        <v>334</v>
      </c>
      <c r="AQ44" s="56">
        <v>842.0</v>
      </c>
      <c r="AR44" s="57" t="s">
        <v>634</v>
      </c>
      <c r="AS44" s="58">
        <v>1.629534709255E12</v>
      </c>
    </row>
    <row r="45">
      <c r="A45" s="2" t="b">
        <f t="shared" si="1"/>
        <v>1</v>
      </c>
      <c r="B45" s="55" t="s">
        <v>383</v>
      </c>
      <c r="C45" s="56">
        <v>214.0</v>
      </c>
      <c r="D45" s="57" t="s">
        <v>630</v>
      </c>
      <c r="E45" s="58">
        <v>1.629522328609E12</v>
      </c>
      <c r="F45" s="2" t="b">
        <f t="shared" si="2"/>
        <v>1</v>
      </c>
      <c r="G45" s="55" t="s">
        <v>383</v>
      </c>
      <c r="H45" s="56">
        <v>257.0</v>
      </c>
      <c r="I45" s="57" t="s">
        <v>635</v>
      </c>
      <c r="J45" s="58">
        <v>1.629522944037E12</v>
      </c>
      <c r="K45" s="2" t="b">
        <f t="shared" si="3"/>
        <v>1</v>
      </c>
      <c r="L45" s="55" t="s">
        <v>371</v>
      </c>
      <c r="M45" s="56">
        <v>1348.0</v>
      </c>
      <c r="N45" s="57" t="s">
        <v>636</v>
      </c>
      <c r="O45" s="58">
        <v>1.62952442728E12</v>
      </c>
      <c r="P45" s="2" t="b">
        <f t="shared" si="4"/>
        <v>1</v>
      </c>
      <c r="Q45" s="55" t="s">
        <v>383</v>
      </c>
      <c r="R45" s="56">
        <v>199.0</v>
      </c>
      <c r="S45" s="57" t="s">
        <v>625</v>
      </c>
      <c r="T45" s="58">
        <v>1.629528784635E12</v>
      </c>
      <c r="U45" s="2" t="b">
        <f t="shared" si="5"/>
        <v>1</v>
      </c>
      <c r="V45" s="55" t="s">
        <v>242</v>
      </c>
      <c r="W45" s="56">
        <v>659.0</v>
      </c>
      <c r="X45" s="57" t="s">
        <v>637</v>
      </c>
      <c r="Y45" s="58">
        <v>1.62952938733E12</v>
      </c>
      <c r="Z45" s="2" t="b">
        <f t="shared" si="6"/>
        <v>1</v>
      </c>
      <c r="AA45" s="55" t="s">
        <v>242</v>
      </c>
      <c r="AB45" s="56">
        <v>657.0</v>
      </c>
      <c r="AC45" s="57" t="s">
        <v>632</v>
      </c>
      <c r="AD45" s="58">
        <v>1.629529935772E12</v>
      </c>
      <c r="AE45" s="2" t="b">
        <f t="shared" si="7"/>
        <v>1</v>
      </c>
      <c r="AF45" s="55" t="s">
        <v>232</v>
      </c>
      <c r="AG45" s="56">
        <v>204.0</v>
      </c>
      <c r="AH45" s="57" t="s">
        <v>633</v>
      </c>
      <c r="AI45" s="58">
        <v>1.62953332569E12</v>
      </c>
      <c r="AJ45" s="2" t="b">
        <f t="shared" si="8"/>
        <v>1</v>
      </c>
      <c r="AK45" s="55" t="s">
        <v>232</v>
      </c>
      <c r="AL45" s="56">
        <v>281.0</v>
      </c>
      <c r="AM45" s="57" t="s">
        <v>628</v>
      </c>
      <c r="AN45" s="58">
        <v>1.629534197654E12</v>
      </c>
      <c r="AO45" s="2" t="b">
        <f t="shared" si="9"/>
        <v>1</v>
      </c>
      <c r="AP45" s="55" t="s">
        <v>340</v>
      </c>
      <c r="AQ45" s="56">
        <v>452.0</v>
      </c>
      <c r="AR45" s="57" t="s">
        <v>634</v>
      </c>
      <c r="AS45" s="58">
        <v>1.629534709704E12</v>
      </c>
    </row>
    <row r="46">
      <c r="A46" s="2" t="b">
        <f t="shared" si="1"/>
        <v>1</v>
      </c>
      <c r="B46" s="55" t="s">
        <v>242</v>
      </c>
      <c r="C46" s="56">
        <v>411.0</v>
      </c>
      <c r="D46" s="57" t="s">
        <v>638</v>
      </c>
      <c r="E46" s="58">
        <v>1.629522329013E12</v>
      </c>
      <c r="F46" s="2" t="b">
        <f t="shared" si="2"/>
        <v>1</v>
      </c>
      <c r="G46" s="55" t="s">
        <v>242</v>
      </c>
      <c r="H46" s="56">
        <v>1062.0</v>
      </c>
      <c r="I46" s="57" t="s">
        <v>639</v>
      </c>
      <c r="J46" s="58">
        <v>1.629522945096E12</v>
      </c>
      <c r="K46" s="2" t="b">
        <f t="shared" si="3"/>
        <v>1</v>
      </c>
      <c r="L46" s="55" t="s">
        <v>337</v>
      </c>
      <c r="M46" s="56">
        <v>492.0</v>
      </c>
      <c r="N46" s="57" t="s">
        <v>636</v>
      </c>
      <c r="O46" s="58">
        <v>1.629524427772E12</v>
      </c>
      <c r="P46" s="2" t="b">
        <f t="shared" si="4"/>
        <v>1</v>
      </c>
      <c r="Q46" s="55" t="s">
        <v>242</v>
      </c>
      <c r="R46" s="56">
        <v>1599.0</v>
      </c>
      <c r="S46" s="57" t="s">
        <v>640</v>
      </c>
      <c r="T46" s="58">
        <v>1.629528786227E12</v>
      </c>
      <c r="U46" s="2" t="b">
        <f t="shared" si="5"/>
        <v>1</v>
      </c>
      <c r="V46" s="55" t="s">
        <v>301</v>
      </c>
      <c r="W46" s="56">
        <v>620.0</v>
      </c>
      <c r="X46" s="57" t="s">
        <v>637</v>
      </c>
      <c r="Y46" s="58">
        <v>1.62952938795E12</v>
      </c>
      <c r="Z46" s="2" t="b">
        <f t="shared" si="6"/>
        <v>1</v>
      </c>
      <c r="AA46" s="55" t="s">
        <v>301</v>
      </c>
      <c r="AB46" s="56">
        <v>300.0</v>
      </c>
      <c r="AC46" s="57" t="s">
        <v>641</v>
      </c>
      <c r="AD46" s="58">
        <v>1.629529936069E12</v>
      </c>
      <c r="AE46" s="2" t="b">
        <f t="shared" si="7"/>
        <v>1</v>
      </c>
      <c r="AF46" s="55" t="s">
        <v>242</v>
      </c>
      <c r="AG46" s="56">
        <v>858.0</v>
      </c>
      <c r="AH46" s="57" t="s">
        <v>642</v>
      </c>
      <c r="AI46" s="58">
        <v>1.629533326545E12</v>
      </c>
      <c r="AJ46" s="2" t="b">
        <f t="shared" si="8"/>
        <v>1</v>
      </c>
      <c r="AK46" s="55" t="s">
        <v>242</v>
      </c>
      <c r="AL46" s="56">
        <v>1771.0</v>
      </c>
      <c r="AM46" s="57" t="s">
        <v>643</v>
      </c>
      <c r="AN46" s="58">
        <v>1.629534199434E12</v>
      </c>
      <c r="AO46" s="2" t="b">
        <f t="shared" si="9"/>
        <v>1</v>
      </c>
      <c r="AP46" s="55" t="s">
        <v>348</v>
      </c>
      <c r="AQ46" s="56">
        <v>375.0</v>
      </c>
      <c r="AR46" s="57" t="s">
        <v>644</v>
      </c>
      <c r="AS46" s="58">
        <v>1.629534710079E12</v>
      </c>
    </row>
    <row r="47">
      <c r="A47" s="2" t="b">
        <f t="shared" si="1"/>
        <v>1</v>
      </c>
      <c r="B47" s="55" t="s">
        <v>390</v>
      </c>
      <c r="C47" s="56">
        <v>984.0</v>
      </c>
      <c r="D47" s="57" t="s">
        <v>638</v>
      </c>
      <c r="E47" s="58">
        <v>1.629522329995E12</v>
      </c>
      <c r="F47" s="2" t="b">
        <f t="shared" si="2"/>
        <v>1</v>
      </c>
      <c r="G47" s="55" t="s">
        <v>390</v>
      </c>
      <c r="H47" s="56">
        <v>1091.0</v>
      </c>
      <c r="I47" s="57" t="s">
        <v>645</v>
      </c>
      <c r="J47" s="58">
        <v>1.629522946187E12</v>
      </c>
      <c r="K47" s="2" t="b">
        <f t="shared" si="3"/>
        <v>1</v>
      </c>
      <c r="L47" s="55" t="s">
        <v>383</v>
      </c>
      <c r="M47" s="56">
        <v>197.0</v>
      </c>
      <c r="N47" s="57" t="s">
        <v>636</v>
      </c>
      <c r="O47" s="58">
        <v>1.629524427981E12</v>
      </c>
      <c r="P47" s="2" t="b">
        <f t="shared" si="4"/>
        <v>1</v>
      </c>
      <c r="Q47" s="55" t="s">
        <v>390</v>
      </c>
      <c r="R47" s="56">
        <v>439.0</v>
      </c>
      <c r="S47" s="57" t="s">
        <v>640</v>
      </c>
      <c r="T47" s="58">
        <v>1.629528786668E12</v>
      </c>
      <c r="U47" s="2" t="b">
        <f t="shared" si="5"/>
        <v>1</v>
      </c>
      <c r="V47" s="55" t="s">
        <v>232</v>
      </c>
      <c r="W47" s="56">
        <v>101.0</v>
      </c>
      <c r="X47" s="57" t="s">
        <v>646</v>
      </c>
      <c r="Y47" s="58">
        <v>1.629529388049E12</v>
      </c>
      <c r="Z47" s="2" t="b">
        <f t="shared" si="6"/>
        <v>1</v>
      </c>
      <c r="AA47" s="55" t="s">
        <v>232</v>
      </c>
      <c r="AB47" s="56">
        <v>172.0</v>
      </c>
      <c r="AC47" s="57" t="s">
        <v>641</v>
      </c>
      <c r="AD47" s="58">
        <v>1.629529936242E12</v>
      </c>
      <c r="AE47" s="2" t="b">
        <f t="shared" si="7"/>
        <v>1</v>
      </c>
      <c r="AF47" s="55" t="s">
        <v>398</v>
      </c>
      <c r="AG47" s="56">
        <v>3972.0</v>
      </c>
      <c r="AH47" s="57" t="s">
        <v>647</v>
      </c>
      <c r="AI47" s="58">
        <v>1.629533330516E12</v>
      </c>
      <c r="AJ47" s="2" t="b">
        <f t="shared" si="8"/>
        <v>1</v>
      </c>
      <c r="AK47" s="55" t="s">
        <v>346</v>
      </c>
      <c r="AL47" s="56">
        <v>1116.0</v>
      </c>
      <c r="AM47" s="57" t="s">
        <v>648</v>
      </c>
      <c r="AN47" s="58">
        <v>1.629534200537E12</v>
      </c>
      <c r="AO47" s="2" t="b">
        <f t="shared" si="9"/>
        <v>1</v>
      </c>
      <c r="AP47" s="55" t="s">
        <v>242</v>
      </c>
      <c r="AQ47" s="56">
        <v>332.0</v>
      </c>
      <c r="AR47" s="57" t="s">
        <v>644</v>
      </c>
      <c r="AS47" s="58">
        <v>1.629534710411E12</v>
      </c>
    </row>
    <row r="48">
      <c r="A48" s="2" t="b">
        <f t="shared" si="1"/>
        <v>1</v>
      </c>
      <c r="B48" s="55" t="s">
        <v>257</v>
      </c>
      <c r="C48" s="56">
        <v>274.0</v>
      </c>
      <c r="D48" s="57" t="s">
        <v>649</v>
      </c>
      <c r="E48" s="58">
        <v>1.62952233027E12</v>
      </c>
      <c r="F48" s="2" t="b">
        <f t="shared" si="2"/>
        <v>1</v>
      </c>
      <c r="G48" s="55" t="s">
        <v>257</v>
      </c>
      <c r="H48" s="56">
        <v>634.0</v>
      </c>
      <c r="I48" s="57" t="s">
        <v>645</v>
      </c>
      <c r="J48" s="58">
        <v>1.629522946831E12</v>
      </c>
      <c r="K48" s="2" t="b">
        <f t="shared" si="3"/>
        <v>1</v>
      </c>
      <c r="L48" s="55" t="s">
        <v>242</v>
      </c>
      <c r="M48" s="56">
        <v>343.0</v>
      </c>
      <c r="N48" s="57" t="s">
        <v>650</v>
      </c>
      <c r="O48" s="58">
        <v>1.629524428311E12</v>
      </c>
      <c r="P48" s="2" t="b">
        <f t="shared" si="4"/>
        <v>1</v>
      </c>
      <c r="Q48" s="55" t="s">
        <v>257</v>
      </c>
      <c r="R48" s="56">
        <v>298.0</v>
      </c>
      <c r="S48" s="57" t="s">
        <v>640</v>
      </c>
      <c r="T48" s="58">
        <v>1.629528786965E12</v>
      </c>
      <c r="U48" s="2" t="b">
        <f t="shared" si="5"/>
        <v>1</v>
      </c>
      <c r="V48" s="55" t="s">
        <v>242</v>
      </c>
      <c r="W48" s="56">
        <v>3588.0</v>
      </c>
      <c r="X48" s="57" t="s">
        <v>651</v>
      </c>
      <c r="Y48" s="58">
        <v>1.629529391639E12</v>
      </c>
      <c r="Z48" s="2" t="b">
        <f t="shared" si="6"/>
        <v>1</v>
      </c>
      <c r="AA48" s="55" t="s">
        <v>242</v>
      </c>
      <c r="AB48" s="56">
        <v>4212.0</v>
      </c>
      <c r="AC48" s="57" t="s">
        <v>652</v>
      </c>
      <c r="AD48" s="58">
        <v>1.629529940454E12</v>
      </c>
      <c r="AE48" s="2" t="b">
        <f t="shared" si="7"/>
        <v>1</v>
      </c>
      <c r="AF48" s="55" t="s">
        <v>371</v>
      </c>
      <c r="AG48" s="56">
        <v>1113.0</v>
      </c>
      <c r="AH48" s="57" t="s">
        <v>653</v>
      </c>
      <c r="AI48" s="58">
        <v>1.629533331632E12</v>
      </c>
      <c r="AJ48" s="2" t="b">
        <f t="shared" si="8"/>
        <v>1</v>
      </c>
      <c r="AK48" s="55" t="s">
        <v>371</v>
      </c>
      <c r="AL48" s="56">
        <v>2958.0</v>
      </c>
      <c r="AM48" s="57" t="s">
        <v>654</v>
      </c>
      <c r="AN48" s="58">
        <v>1.629534203513E12</v>
      </c>
      <c r="AO48" s="2" t="b">
        <f t="shared" si="9"/>
        <v>1</v>
      </c>
      <c r="AP48" s="55" t="s">
        <v>301</v>
      </c>
      <c r="AQ48" s="56">
        <v>553.0</v>
      </c>
      <c r="AR48" s="57" t="s">
        <v>644</v>
      </c>
      <c r="AS48" s="58">
        <v>1.629534710967E12</v>
      </c>
    </row>
    <row r="49">
      <c r="A49" s="2" t="b">
        <f t="shared" si="1"/>
        <v>1</v>
      </c>
      <c r="B49" s="55" t="s">
        <v>242</v>
      </c>
      <c r="C49" s="56">
        <v>850.0</v>
      </c>
      <c r="D49" s="57" t="s">
        <v>655</v>
      </c>
      <c r="E49" s="58">
        <v>1.629522331118E12</v>
      </c>
      <c r="F49" s="2" t="b">
        <f t="shared" si="2"/>
        <v>1</v>
      </c>
      <c r="G49" s="55" t="s">
        <v>242</v>
      </c>
      <c r="H49" s="56">
        <v>973.0</v>
      </c>
      <c r="I49" s="57" t="s">
        <v>656</v>
      </c>
      <c r="J49" s="58">
        <v>1.629522947798E12</v>
      </c>
      <c r="K49" s="2" t="b">
        <f t="shared" si="3"/>
        <v>1</v>
      </c>
      <c r="L49" s="55" t="s">
        <v>390</v>
      </c>
      <c r="M49" s="56">
        <v>909.0</v>
      </c>
      <c r="N49" s="57" t="s">
        <v>657</v>
      </c>
      <c r="O49" s="58">
        <v>1.629524429218E12</v>
      </c>
      <c r="P49" s="2" t="b">
        <f t="shared" si="4"/>
        <v>1</v>
      </c>
      <c r="Q49" s="55" t="s">
        <v>242</v>
      </c>
      <c r="R49" s="56">
        <v>581.0</v>
      </c>
      <c r="S49" s="57" t="s">
        <v>658</v>
      </c>
      <c r="T49" s="58">
        <v>1.629528787545E12</v>
      </c>
      <c r="U49" s="2" t="b">
        <f t="shared" si="5"/>
        <v>1</v>
      </c>
      <c r="V49" s="55" t="s">
        <v>344</v>
      </c>
      <c r="W49" s="56">
        <v>587.0</v>
      </c>
      <c r="X49" s="57" t="s">
        <v>659</v>
      </c>
      <c r="Y49" s="58">
        <v>1.629529392227E12</v>
      </c>
      <c r="Z49" s="2" t="b">
        <f t="shared" si="6"/>
        <v>1</v>
      </c>
      <c r="AA49" s="55" t="s">
        <v>341</v>
      </c>
      <c r="AB49" s="56">
        <v>840.0</v>
      </c>
      <c r="AC49" s="57" t="s">
        <v>660</v>
      </c>
      <c r="AD49" s="58">
        <v>1.629529941295E12</v>
      </c>
      <c r="AE49" s="2" t="b">
        <f t="shared" si="7"/>
        <v>1</v>
      </c>
      <c r="AF49" s="55" t="s">
        <v>346</v>
      </c>
      <c r="AG49" s="56">
        <v>694.0</v>
      </c>
      <c r="AH49" s="57" t="s">
        <v>661</v>
      </c>
      <c r="AI49" s="58">
        <v>1.629533332326E12</v>
      </c>
      <c r="AJ49" s="2" t="b">
        <f t="shared" si="8"/>
        <v>1</v>
      </c>
      <c r="AK49" s="55" t="s">
        <v>337</v>
      </c>
      <c r="AL49" s="56">
        <v>1242.0</v>
      </c>
      <c r="AM49" s="57" t="s">
        <v>662</v>
      </c>
      <c r="AN49" s="58">
        <v>1.62953420475E12</v>
      </c>
      <c r="AO49" s="2" t="b">
        <f t="shared" si="9"/>
        <v>1</v>
      </c>
      <c r="AP49" s="55" t="s">
        <v>232</v>
      </c>
      <c r="AQ49" s="56">
        <v>287.0</v>
      </c>
      <c r="AR49" s="57" t="s">
        <v>663</v>
      </c>
      <c r="AS49" s="58">
        <v>1.629534711252E12</v>
      </c>
    </row>
    <row r="50">
      <c r="A50" s="2" t="b">
        <f t="shared" si="1"/>
        <v>1</v>
      </c>
      <c r="B50" s="55" t="s">
        <v>292</v>
      </c>
      <c r="C50" s="56">
        <v>514.0</v>
      </c>
      <c r="D50" s="57" t="s">
        <v>655</v>
      </c>
      <c r="E50" s="58">
        <v>1.629522331641E12</v>
      </c>
      <c r="F50" s="2" t="b">
        <f t="shared" si="2"/>
        <v>1</v>
      </c>
      <c r="G50" s="55" t="s">
        <v>292</v>
      </c>
      <c r="H50" s="56">
        <v>440.0</v>
      </c>
      <c r="I50" s="57" t="s">
        <v>664</v>
      </c>
      <c r="J50" s="58">
        <v>1.629522948233E12</v>
      </c>
      <c r="K50" s="2" t="b">
        <f t="shared" si="3"/>
        <v>1</v>
      </c>
      <c r="L50" s="55" t="s">
        <v>257</v>
      </c>
      <c r="M50" s="56">
        <v>301.0</v>
      </c>
      <c r="N50" s="57" t="s">
        <v>657</v>
      </c>
      <c r="O50" s="58">
        <v>1.62952442952E12</v>
      </c>
      <c r="P50" s="2" t="b">
        <f t="shared" si="4"/>
        <v>1</v>
      </c>
      <c r="Q50" s="55" t="s">
        <v>292</v>
      </c>
      <c r="R50" s="56">
        <v>341.0</v>
      </c>
      <c r="S50" s="57" t="s">
        <v>658</v>
      </c>
      <c r="T50" s="58">
        <v>1.629528787887E12</v>
      </c>
      <c r="U50" s="2" t="b">
        <f t="shared" si="5"/>
        <v>1</v>
      </c>
      <c r="V50" s="55" t="s">
        <v>371</v>
      </c>
      <c r="W50" s="56">
        <v>1541.0</v>
      </c>
      <c r="X50" s="57" t="s">
        <v>665</v>
      </c>
      <c r="Y50" s="58">
        <v>1.629529393775E12</v>
      </c>
      <c r="Z50" s="2" t="b">
        <f t="shared" si="6"/>
        <v>1</v>
      </c>
      <c r="AA50" s="55" t="s">
        <v>371</v>
      </c>
      <c r="AB50" s="56">
        <v>1549.0</v>
      </c>
      <c r="AC50" s="57" t="s">
        <v>666</v>
      </c>
      <c r="AD50" s="58">
        <v>1.629529942844E12</v>
      </c>
      <c r="AE50" s="2" t="b">
        <f t="shared" si="7"/>
        <v>1</v>
      </c>
      <c r="AF50" s="55" t="s">
        <v>383</v>
      </c>
      <c r="AG50" s="56">
        <v>325.0</v>
      </c>
      <c r="AH50" s="57" t="s">
        <v>661</v>
      </c>
      <c r="AI50" s="58">
        <v>1.629533332651E12</v>
      </c>
      <c r="AJ50" s="2" t="b">
        <f t="shared" si="8"/>
        <v>1</v>
      </c>
      <c r="AK50" s="55" t="s">
        <v>383</v>
      </c>
      <c r="AL50" s="56">
        <v>139.0</v>
      </c>
      <c r="AM50" s="57" t="s">
        <v>662</v>
      </c>
      <c r="AN50" s="58">
        <v>1.629534204887E12</v>
      </c>
      <c r="AO50" s="2" t="b">
        <f t="shared" si="9"/>
        <v>1</v>
      </c>
      <c r="AP50" s="55" t="s">
        <v>242</v>
      </c>
      <c r="AQ50" s="56">
        <v>1885.0</v>
      </c>
      <c r="AR50" s="57" t="s">
        <v>667</v>
      </c>
      <c r="AS50" s="58">
        <v>1.629534713135E12</v>
      </c>
    </row>
    <row r="51">
      <c r="A51" s="2" t="b">
        <f t="shared" si="1"/>
        <v>1</v>
      </c>
      <c r="B51" s="55" t="s">
        <v>255</v>
      </c>
      <c r="C51" s="56">
        <v>2050.0</v>
      </c>
      <c r="D51" s="57" t="s">
        <v>668</v>
      </c>
      <c r="E51" s="58">
        <v>1.629522333684E12</v>
      </c>
      <c r="F51" s="2" t="b">
        <f t="shared" si="2"/>
        <v>1</v>
      </c>
      <c r="G51" s="55" t="s">
        <v>255</v>
      </c>
      <c r="H51" s="56">
        <v>285.0</v>
      </c>
      <c r="I51" s="57" t="s">
        <v>664</v>
      </c>
      <c r="J51" s="58">
        <v>1.629522948522E12</v>
      </c>
      <c r="K51" s="2" t="b">
        <f t="shared" si="3"/>
        <v>1</v>
      </c>
      <c r="L51" s="55" t="s">
        <v>242</v>
      </c>
      <c r="M51" s="56">
        <v>372.0</v>
      </c>
      <c r="N51" s="57" t="s">
        <v>657</v>
      </c>
      <c r="O51" s="58">
        <v>1.629524429907E12</v>
      </c>
      <c r="P51" s="2" t="b">
        <f t="shared" si="4"/>
        <v>1</v>
      </c>
      <c r="Q51" s="55" t="s">
        <v>255</v>
      </c>
      <c r="R51" s="56">
        <v>403.0</v>
      </c>
      <c r="S51" s="57" t="s">
        <v>669</v>
      </c>
      <c r="T51" s="58">
        <v>1.629528788289E12</v>
      </c>
      <c r="U51" s="2" t="b">
        <f t="shared" si="5"/>
        <v>1</v>
      </c>
      <c r="V51" s="55" t="s">
        <v>346</v>
      </c>
      <c r="W51" s="56">
        <v>513.0</v>
      </c>
      <c r="X51" s="57" t="s">
        <v>670</v>
      </c>
      <c r="Y51" s="58">
        <v>1.62952939428E12</v>
      </c>
      <c r="Z51" s="2" t="b">
        <f t="shared" si="6"/>
        <v>1</v>
      </c>
      <c r="AA51" s="55" t="s">
        <v>346</v>
      </c>
      <c r="AB51" s="56">
        <v>601.0</v>
      </c>
      <c r="AC51" s="57" t="s">
        <v>671</v>
      </c>
      <c r="AD51" s="58">
        <v>1.629529943444E12</v>
      </c>
      <c r="AE51" s="2" t="b">
        <f t="shared" si="7"/>
        <v>1</v>
      </c>
      <c r="AF51" s="55" t="s">
        <v>242</v>
      </c>
      <c r="AG51" s="56">
        <v>494.0</v>
      </c>
      <c r="AH51" s="57" t="s">
        <v>672</v>
      </c>
      <c r="AI51" s="58">
        <v>1.629533333143E12</v>
      </c>
      <c r="AJ51" s="2" t="b">
        <f t="shared" si="8"/>
        <v>1</v>
      </c>
      <c r="AK51" s="55" t="s">
        <v>242</v>
      </c>
      <c r="AL51" s="56">
        <v>829.0</v>
      </c>
      <c r="AM51" s="57" t="s">
        <v>673</v>
      </c>
      <c r="AN51" s="58">
        <v>1.629534205706E12</v>
      </c>
      <c r="AO51" s="2" t="b">
        <f t="shared" si="9"/>
        <v>1</v>
      </c>
      <c r="AP51" s="55" t="s">
        <v>340</v>
      </c>
      <c r="AQ51" s="56">
        <v>500.0</v>
      </c>
      <c r="AR51" s="57" t="s">
        <v>667</v>
      </c>
      <c r="AS51" s="58">
        <v>1.629534713635E12</v>
      </c>
    </row>
    <row r="52">
      <c r="A52" s="2" t="b">
        <f t="shared" si="1"/>
        <v>1</v>
      </c>
      <c r="B52" s="55" t="s">
        <v>242</v>
      </c>
      <c r="C52" s="56">
        <v>275.0</v>
      </c>
      <c r="D52" s="57" t="s">
        <v>668</v>
      </c>
      <c r="E52" s="58">
        <v>1.629522333958E12</v>
      </c>
      <c r="F52" s="2" t="b">
        <f t="shared" si="2"/>
        <v>1</v>
      </c>
      <c r="G52" s="55" t="s">
        <v>242</v>
      </c>
      <c r="H52" s="56">
        <v>325.0</v>
      </c>
      <c r="I52" s="57" t="s">
        <v>664</v>
      </c>
      <c r="J52" s="58">
        <v>1.629522948842E12</v>
      </c>
      <c r="K52" s="2" t="b">
        <f t="shared" si="3"/>
        <v>1</v>
      </c>
      <c r="L52" s="55" t="s">
        <v>292</v>
      </c>
      <c r="M52" s="56">
        <v>422.0</v>
      </c>
      <c r="N52" s="57" t="s">
        <v>674</v>
      </c>
      <c r="O52" s="58">
        <v>1.629524430315E12</v>
      </c>
      <c r="P52" s="2" t="b">
        <f t="shared" si="4"/>
        <v>1</v>
      </c>
      <c r="Q52" s="55" t="s">
        <v>242</v>
      </c>
      <c r="R52" s="56">
        <v>3762.0</v>
      </c>
      <c r="S52" s="57" t="s">
        <v>675</v>
      </c>
      <c r="T52" s="58">
        <v>1.629528792052E12</v>
      </c>
      <c r="U52" s="2" t="b">
        <f t="shared" si="5"/>
        <v>1</v>
      </c>
      <c r="V52" s="55" t="s">
        <v>383</v>
      </c>
      <c r="W52" s="56">
        <v>202.0</v>
      </c>
      <c r="X52" s="57" t="s">
        <v>670</v>
      </c>
      <c r="Y52" s="58">
        <v>1.629529394494E12</v>
      </c>
      <c r="Z52" s="2" t="b">
        <f t="shared" si="6"/>
        <v>1</v>
      </c>
      <c r="AA52" s="55" t="s">
        <v>383</v>
      </c>
      <c r="AB52" s="56">
        <v>146.0</v>
      </c>
      <c r="AC52" s="57" t="s">
        <v>671</v>
      </c>
      <c r="AD52" s="58">
        <v>1.629529943601E12</v>
      </c>
      <c r="AE52" s="2" t="b">
        <f t="shared" si="7"/>
        <v>1</v>
      </c>
      <c r="AF52" s="55" t="s">
        <v>390</v>
      </c>
      <c r="AG52" s="56">
        <v>4966.0</v>
      </c>
      <c r="AH52" s="57" t="s">
        <v>676</v>
      </c>
      <c r="AI52" s="58">
        <v>1.629533340588E12</v>
      </c>
      <c r="AJ52" s="2" t="b">
        <f t="shared" si="8"/>
        <v>1</v>
      </c>
      <c r="AK52" s="55" t="s">
        <v>390</v>
      </c>
      <c r="AL52" s="56">
        <v>1076.0</v>
      </c>
      <c r="AM52" s="57" t="s">
        <v>677</v>
      </c>
      <c r="AN52" s="58">
        <v>1.629534206779E12</v>
      </c>
      <c r="AO52" s="2" t="b">
        <f t="shared" si="9"/>
        <v>1</v>
      </c>
      <c r="AP52" s="55" t="s">
        <v>371</v>
      </c>
      <c r="AQ52" s="56">
        <v>1548.0</v>
      </c>
      <c r="AR52" s="57" t="s">
        <v>678</v>
      </c>
      <c r="AS52" s="58">
        <v>1.629534715182E12</v>
      </c>
    </row>
    <row r="53">
      <c r="A53" s="2" t="b">
        <f t="shared" si="1"/>
        <v>1</v>
      </c>
      <c r="B53" s="55" t="s">
        <v>348</v>
      </c>
      <c r="C53" s="56">
        <v>537.0</v>
      </c>
      <c r="D53" s="57" t="s">
        <v>679</v>
      </c>
      <c r="E53" s="58">
        <v>1.629522334499E12</v>
      </c>
      <c r="F53" s="2" t="b">
        <f t="shared" si="2"/>
        <v>1</v>
      </c>
      <c r="G53" s="55" t="s">
        <v>398</v>
      </c>
      <c r="H53" s="56">
        <v>1207.0</v>
      </c>
      <c r="I53" s="57" t="s">
        <v>680</v>
      </c>
      <c r="J53" s="58">
        <v>1.629522950047E12</v>
      </c>
      <c r="K53" s="2" t="b">
        <f t="shared" si="3"/>
        <v>1</v>
      </c>
      <c r="L53" s="55" t="s">
        <v>255</v>
      </c>
      <c r="M53" s="56">
        <v>385.0</v>
      </c>
      <c r="N53" s="57" t="s">
        <v>674</v>
      </c>
      <c r="O53" s="58">
        <v>1.629524430697E12</v>
      </c>
      <c r="P53" s="2" t="b">
        <f t="shared" si="4"/>
        <v>1</v>
      </c>
      <c r="Q53" s="55" t="s">
        <v>365</v>
      </c>
      <c r="R53" s="56">
        <v>1024.0</v>
      </c>
      <c r="S53" s="57" t="s">
        <v>681</v>
      </c>
      <c r="T53" s="58">
        <v>1.629528793081E12</v>
      </c>
      <c r="U53" s="2" t="b">
        <f t="shared" si="5"/>
        <v>1</v>
      </c>
      <c r="V53" s="55" t="s">
        <v>242</v>
      </c>
      <c r="W53" s="56">
        <v>349.0</v>
      </c>
      <c r="X53" s="57" t="s">
        <v>670</v>
      </c>
      <c r="Y53" s="58">
        <v>1.629529394844E12</v>
      </c>
      <c r="Z53" s="2" t="b">
        <f t="shared" si="6"/>
        <v>1</v>
      </c>
      <c r="AA53" s="55" t="s">
        <v>242</v>
      </c>
      <c r="AB53" s="56">
        <v>358.0</v>
      </c>
      <c r="AC53" s="57" t="s">
        <v>671</v>
      </c>
      <c r="AD53" s="58">
        <v>1.629529943949E12</v>
      </c>
      <c r="AE53" s="2" t="b">
        <f t="shared" si="7"/>
        <v>1</v>
      </c>
      <c r="AF53" s="55" t="s">
        <v>257</v>
      </c>
      <c r="AG53" s="56">
        <v>310.0</v>
      </c>
      <c r="AH53" s="57" t="s">
        <v>676</v>
      </c>
      <c r="AI53" s="58">
        <v>1.629533340891E12</v>
      </c>
      <c r="AJ53" s="2" t="b">
        <f t="shared" si="8"/>
        <v>1</v>
      </c>
      <c r="AK53" s="55" t="s">
        <v>257</v>
      </c>
      <c r="AL53" s="56">
        <v>316.0</v>
      </c>
      <c r="AM53" s="57" t="s">
        <v>682</v>
      </c>
      <c r="AN53" s="58">
        <v>1.629534207097E12</v>
      </c>
      <c r="AO53" s="2" t="b">
        <f t="shared" si="9"/>
        <v>1</v>
      </c>
      <c r="AP53" s="55" t="s">
        <v>340</v>
      </c>
      <c r="AQ53" s="56">
        <v>369.0</v>
      </c>
      <c r="AR53" s="57" t="s">
        <v>678</v>
      </c>
      <c r="AS53" s="58">
        <v>1.629534715565E12</v>
      </c>
    </row>
    <row r="54">
      <c r="A54" s="2" t="b">
        <f t="shared" si="1"/>
        <v>1</v>
      </c>
      <c r="B54" s="55" t="s">
        <v>413</v>
      </c>
      <c r="C54" s="56">
        <v>1557.0</v>
      </c>
      <c r="D54" s="57" t="s">
        <v>683</v>
      </c>
      <c r="E54" s="58">
        <v>1.629522336049E12</v>
      </c>
      <c r="F54" s="2" t="b">
        <f t="shared" si="2"/>
        <v>1</v>
      </c>
      <c r="G54" s="55" t="s">
        <v>413</v>
      </c>
      <c r="H54" s="56">
        <v>1111.0</v>
      </c>
      <c r="I54" s="57" t="s">
        <v>684</v>
      </c>
      <c r="J54" s="58">
        <v>1.629522951162E12</v>
      </c>
      <c r="K54" s="2" t="b">
        <f t="shared" si="3"/>
        <v>1</v>
      </c>
      <c r="L54" s="55" t="s">
        <v>242</v>
      </c>
      <c r="M54" s="56">
        <v>1142.0</v>
      </c>
      <c r="N54" s="57" t="s">
        <v>685</v>
      </c>
      <c r="O54" s="58">
        <v>1.629524431842E12</v>
      </c>
      <c r="P54" s="2" t="b">
        <f t="shared" si="4"/>
        <v>1</v>
      </c>
      <c r="Q54" s="55" t="s">
        <v>413</v>
      </c>
      <c r="R54" s="56">
        <v>661.0</v>
      </c>
      <c r="S54" s="57" t="s">
        <v>681</v>
      </c>
      <c r="T54" s="58">
        <v>1.629528793741E12</v>
      </c>
      <c r="U54" s="2" t="b">
        <f t="shared" si="5"/>
        <v>1</v>
      </c>
      <c r="V54" s="55" t="s">
        <v>390</v>
      </c>
      <c r="W54" s="56">
        <v>951.0</v>
      </c>
      <c r="X54" s="57" t="s">
        <v>686</v>
      </c>
      <c r="Y54" s="58">
        <v>1.629529395786E12</v>
      </c>
      <c r="Z54" s="2" t="b">
        <f t="shared" si="6"/>
        <v>1</v>
      </c>
      <c r="AA54" s="55" t="s">
        <v>390</v>
      </c>
      <c r="AB54" s="56">
        <v>861.0</v>
      </c>
      <c r="AC54" s="57" t="s">
        <v>687</v>
      </c>
      <c r="AD54" s="58">
        <v>1.629529944809E12</v>
      </c>
      <c r="AE54" s="2" t="b">
        <f t="shared" si="7"/>
        <v>1</v>
      </c>
      <c r="AF54" s="55" t="s">
        <v>242</v>
      </c>
      <c r="AG54" s="56">
        <v>1442.0</v>
      </c>
      <c r="AH54" s="57" t="s">
        <v>688</v>
      </c>
      <c r="AI54" s="58">
        <v>1.629533342334E12</v>
      </c>
      <c r="AJ54" s="2" t="b">
        <f t="shared" si="8"/>
        <v>1</v>
      </c>
      <c r="AK54" s="55" t="s">
        <v>242</v>
      </c>
      <c r="AL54" s="56">
        <v>464.0</v>
      </c>
      <c r="AM54" s="57" t="s">
        <v>682</v>
      </c>
      <c r="AN54" s="58">
        <v>1.629534207561E12</v>
      </c>
      <c r="AO54" s="2" t="b">
        <f t="shared" si="9"/>
        <v>1</v>
      </c>
      <c r="AP54" s="55" t="s">
        <v>383</v>
      </c>
      <c r="AQ54" s="56">
        <v>188.0</v>
      </c>
      <c r="AR54" s="57" t="s">
        <v>678</v>
      </c>
      <c r="AS54" s="58">
        <v>1.629534715755E12</v>
      </c>
    </row>
    <row r="55">
      <c r="A55" s="2" t="b">
        <f t="shared" si="1"/>
        <v>1</v>
      </c>
      <c r="B55" s="55" t="s">
        <v>340</v>
      </c>
      <c r="C55" s="56">
        <v>435.0</v>
      </c>
      <c r="D55" s="57" t="s">
        <v>683</v>
      </c>
      <c r="E55" s="58">
        <v>1.629522336486E12</v>
      </c>
      <c r="F55" s="2" t="b">
        <f t="shared" si="2"/>
        <v>1</v>
      </c>
      <c r="G55" s="55" t="s">
        <v>346</v>
      </c>
      <c r="H55" s="56">
        <v>770.0</v>
      </c>
      <c r="I55" s="57" t="s">
        <v>684</v>
      </c>
      <c r="J55" s="58">
        <v>1.629522951932E12</v>
      </c>
      <c r="K55" s="2" t="b">
        <f t="shared" si="3"/>
        <v>1</v>
      </c>
      <c r="L55" s="55" t="s">
        <v>415</v>
      </c>
      <c r="M55" s="56">
        <v>1141.0</v>
      </c>
      <c r="N55" s="57" t="s">
        <v>689</v>
      </c>
      <c r="O55" s="58">
        <v>1.629524432995E12</v>
      </c>
      <c r="P55" s="2" t="b">
        <f t="shared" si="4"/>
        <v>1</v>
      </c>
      <c r="Q55" s="55" t="s">
        <v>340</v>
      </c>
      <c r="R55" s="56">
        <v>451.0</v>
      </c>
      <c r="S55" s="57" t="s">
        <v>690</v>
      </c>
      <c r="T55" s="58">
        <v>1.629528794191E12</v>
      </c>
      <c r="U55" s="2" t="b">
        <f t="shared" si="5"/>
        <v>1</v>
      </c>
      <c r="V55" s="55" t="s">
        <v>257</v>
      </c>
      <c r="W55" s="56">
        <v>352.0</v>
      </c>
      <c r="X55" s="57" t="s">
        <v>691</v>
      </c>
      <c r="Y55" s="58">
        <v>1.629529396136E12</v>
      </c>
      <c r="Z55" s="2" t="b">
        <f t="shared" si="6"/>
        <v>1</v>
      </c>
      <c r="AA55" s="55" t="s">
        <v>257</v>
      </c>
      <c r="AB55" s="56">
        <v>493.0</v>
      </c>
      <c r="AC55" s="57" t="s">
        <v>692</v>
      </c>
      <c r="AD55" s="58">
        <v>1.6295299453E12</v>
      </c>
      <c r="AE55" s="2" t="b">
        <f t="shared" si="7"/>
        <v>1</v>
      </c>
      <c r="AF55" s="55" t="s">
        <v>292</v>
      </c>
      <c r="AG55" s="56">
        <v>607.0</v>
      </c>
      <c r="AH55" s="57" t="s">
        <v>688</v>
      </c>
      <c r="AI55" s="58">
        <v>1.629533342943E12</v>
      </c>
      <c r="AJ55" s="2" t="b">
        <f t="shared" si="8"/>
        <v>1</v>
      </c>
      <c r="AK55" s="55" t="s">
        <v>292</v>
      </c>
      <c r="AL55" s="56">
        <v>322.0</v>
      </c>
      <c r="AM55" s="57" t="s">
        <v>682</v>
      </c>
      <c r="AN55" s="58">
        <v>1.629534207896E12</v>
      </c>
      <c r="AO55" s="2" t="b">
        <f t="shared" si="9"/>
        <v>1</v>
      </c>
      <c r="AP55" s="55" t="s">
        <v>242</v>
      </c>
      <c r="AQ55" s="56">
        <v>389.0</v>
      </c>
      <c r="AR55" s="57" t="s">
        <v>693</v>
      </c>
      <c r="AS55" s="58">
        <v>1.62953471613E12</v>
      </c>
    </row>
    <row r="56">
      <c r="A56" s="2" t="b">
        <f t="shared" si="1"/>
        <v>1</v>
      </c>
      <c r="B56" s="55" t="s">
        <v>383</v>
      </c>
      <c r="C56" s="56">
        <v>196.0</v>
      </c>
      <c r="D56" s="57" t="s">
        <v>683</v>
      </c>
      <c r="E56" s="58">
        <v>1.629522336693E12</v>
      </c>
      <c r="F56" s="2" t="b">
        <f t="shared" si="2"/>
        <v>1</v>
      </c>
      <c r="G56" s="55" t="s">
        <v>383</v>
      </c>
      <c r="H56" s="56">
        <v>271.0</v>
      </c>
      <c r="I56" s="57" t="s">
        <v>694</v>
      </c>
      <c r="J56" s="58">
        <v>1.629522952201E12</v>
      </c>
      <c r="K56" s="2" t="b">
        <f t="shared" si="3"/>
        <v>1</v>
      </c>
      <c r="L56" s="55" t="s">
        <v>413</v>
      </c>
      <c r="M56" s="56">
        <v>627.0</v>
      </c>
      <c r="N56" s="57" t="s">
        <v>695</v>
      </c>
      <c r="O56" s="58">
        <v>1.629524433608E12</v>
      </c>
      <c r="P56" s="2" t="b">
        <f t="shared" si="4"/>
        <v>1</v>
      </c>
      <c r="Q56" s="55" t="s">
        <v>383</v>
      </c>
      <c r="R56" s="56">
        <v>574.0</v>
      </c>
      <c r="S56" s="57" t="s">
        <v>690</v>
      </c>
      <c r="T56" s="58">
        <v>1.629528794777E12</v>
      </c>
      <c r="U56" s="2" t="b">
        <f t="shared" si="5"/>
        <v>1</v>
      </c>
      <c r="V56" s="55" t="s">
        <v>242</v>
      </c>
      <c r="W56" s="56">
        <v>541.0</v>
      </c>
      <c r="X56" s="57" t="s">
        <v>691</v>
      </c>
      <c r="Y56" s="58">
        <v>1.629529396676E12</v>
      </c>
      <c r="Z56" s="2" t="b">
        <f t="shared" si="6"/>
        <v>1</v>
      </c>
      <c r="AA56" s="55" t="s">
        <v>242</v>
      </c>
      <c r="AB56" s="56">
        <v>354.0</v>
      </c>
      <c r="AC56" s="57" t="s">
        <v>692</v>
      </c>
      <c r="AD56" s="58">
        <v>1.629529945656E12</v>
      </c>
      <c r="AE56" s="2" t="b">
        <f t="shared" si="7"/>
        <v>1</v>
      </c>
      <c r="AF56" s="55" t="s">
        <v>255</v>
      </c>
      <c r="AG56" s="56">
        <v>418.0</v>
      </c>
      <c r="AH56" s="57" t="s">
        <v>696</v>
      </c>
      <c r="AI56" s="58">
        <v>1.629533343362E12</v>
      </c>
      <c r="AJ56" s="2" t="b">
        <f t="shared" si="8"/>
        <v>1</v>
      </c>
      <c r="AK56" s="55" t="s">
        <v>255</v>
      </c>
      <c r="AL56" s="56">
        <v>337.0</v>
      </c>
      <c r="AM56" s="57" t="s">
        <v>697</v>
      </c>
      <c r="AN56" s="58">
        <v>1.629534208222E12</v>
      </c>
      <c r="AO56" s="2" t="b">
        <f t="shared" si="9"/>
        <v>1</v>
      </c>
      <c r="AP56" s="55" t="s">
        <v>390</v>
      </c>
      <c r="AQ56" s="56">
        <v>854.0</v>
      </c>
      <c r="AR56" s="57" t="s">
        <v>693</v>
      </c>
      <c r="AS56" s="58">
        <v>1.629534716988E12</v>
      </c>
    </row>
    <row r="57">
      <c r="A57" s="2" t="b">
        <f t="shared" si="1"/>
        <v>1</v>
      </c>
      <c r="B57" s="55" t="s">
        <v>428</v>
      </c>
      <c r="C57" s="56">
        <v>452.0</v>
      </c>
      <c r="D57" s="57" t="s">
        <v>698</v>
      </c>
      <c r="E57" s="58">
        <v>1.629522337136E12</v>
      </c>
      <c r="F57" s="2" t="b">
        <f t="shared" si="2"/>
        <v>1</v>
      </c>
      <c r="G57" s="55" t="s">
        <v>428</v>
      </c>
      <c r="H57" s="56">
        <v>626.0</v>
      </c>
      <c r="I57" s="57" t="s">
        <v>694</v>
      </c>
      <c r="J57" s="58">
        <v>1.629522952829E12</v>
      </c>
      <c r="K57" s="2" t="b">
        <f t="shared" si="3"/>
        <v>1</v>
      </c>
      <c r="L57" s="55" t="s">
        <v>346</v>
      </c>
      <c r="M57" s="56">
        <v>544.0</v>
      </c>
      <c r="N57" s="57" t="s">
        <v>699</v>
      </c>
      <c r="O57" s="58">
        <v>1.629524434154E12</v>
      </c>
      <c r="P57" s="2" t="b">
        <f t="shared" si="4"/>
        <v>1</v>
      </c>
      <c r="Q57" s="55" t="s">
        <v>428</v>
      </c>
      <c r="R57" s="56">
        <v>478.0</v>
      </c>
      <c r="S57" s="57" t="s">
        <v>700</v>
      </c>
      <c r="T57" s="58">
        <v>1.629528795241E12</v>
      </c>
      <c r="U57" s="2" t="b">
        <f t="shared" si="5"/>
        <v>1</v>
      </c>
      <c r="V57" s="55" t="s">
        <v>301</v>
      </c>
      <c r="W57" s="56">
        <v>789.0</v>
      </c>
      <c r="X57" s="57" t="s">
        <v>701</v>
      </c>
      <c r="Y57" s="58">
        <v>1.629529397464E12</v>
      </c>
      <c r="Z57" s="2" t="b">
        <f t="shared" si="6"/>
        <v>1</v>
      </c>
      <c r="AA57" s="55" t="s">
        <v>292</v>
      </c>
      <c r="AB57" s="56">
        <v>332.0</v>
      </c>
      <c r="AC57" s="57" t="s">
        <v>692</v>
      </c>
      <c r="AD57" s="58">
        <v>1.629529945987E12</v>
      </c>
      <c r="AE57" s="2" t="b">
        <f t="shared" si="7"/>
        <v>1</v>
      </c>
      <c r="AF57" s="55" t="s">
        <v>242</v>
      </c>
      <c r="AG57" s="56">
        <v>1938.0</v>
      </c>
      <c r="AH57" s="57" t="s">
        <v>702</v>
      </c>
      <c r="AI57" s="58">
        <v>1.629533345299E12</v>
      </c>
      <c r="AJ57" s="2" t="b">
        <f t="shared" si="8"/>
        <v>1</v>
      </c>
      <c r="AK57" s="55" t="s">
        <v>242</v>
      </c>
      <c r="AL57" s="56">
        <v>1117.0</v>
      </c>
      <c r="AM57" s="57" t="s">
        <v>703</v>
      </c>
      <c r="AN57" s="58">
        <v>1.629534209337E12</v>
      </c>
      <c r="AO57" s="2" t="b">
        <f t="shared" si="9"/>
        <v>1</v>
      </c>
      <c r="AP57" s="55" t="s">
        <v>257</v>
      </c>
      <c r="AQ57" s="56">
        <v>436.0</v>
      </c>
      <c r="AR57" s="57" t="s">
        <v>704</v>
      </c>
      <c r="AS57" s="58">
        <v>1.629534717419E12</v>
      </c>
    </row>
    <row r="58">
      <c r="A58" s="40">
        <f>COUNTIF(A3:A57,FALSE)</f>
        <v>8</v>
      </c>
      <c r="E58" s="39"/>
      <c r="J58" s="39"/>
      <c r="K58" s="2" t="b">
        <f t="shared" si="3"/>
        <v>1</v>
      </c>
      <c r="L58" s="55" t="s">
        <v>383</v>
      </c>
      <c r="M58" s="56">
        <v>1233.0</v>
      </c>
      <c r="N58" s="57" t="s">
        <v>705</v>
      </c>
      <c r="O58" s="58">
        <v>1.629524435389E12</v>
      </c>
      <c r="T58" s="39"/>
      <c r="U58" s="2" t="b">
        <f t="shared" si="5"/>
        <v>1</v>
      </c>
      <c r="V58" s="55" t="s">
        <v>242</v>
      </c>
      <c r="W58" s="56">
        <v>622.0</v>
      </c>
      <c r="X58" s="57" t="s">
        <v>706</v>
      </c>
      <c r="Y58" s="58">
        <v>1.629529398085E12</v>
      </c>
      <c r="Z58" s="2" t="b">
        <f t="shared" si="6"/>
        <v>1</v>
      </c>
      <c r="AA58" s="55" t="s">
        <v>255</v>
      </c>
      <c r="AB58" s="56">
        <v>1022.0</v>
      </c>
      <c r="AC58" s="57" t="s">
        <v>707</v>
      </c>
      <c r="AD58" s="58">
        <v>1.629529947009E12</v>
      </c>
      <c r="AE58" s="2" t="b">
        <f t="shared" si="7"/>
        <v>1</v>
      </c>
      <c r="AF58" s="55" t="s">
        <v>415</v>
      </c>
      <c r="AG58" s="56">
        <v>1835.0</v>
      </c>
      <c r="AH58" s="57" t="s">
        <v>708</v>
      </c>
      <c r="AI58" s="58">
        <v>1.629533347156E12</v>
      </c>
      <c r="AJ58" s="2" t="b">
        <f t="shared" si="8"/>
        <v>1</v>
      </c>
      <c r="AK58" s="55" t="s">
        <v>348</v>
      </c>
      <c r="AL58" s="56">
        <v>931.0</v>
      </c>
      <c r="AM58" s="57" t="s">
        <v>709</v>
      </c>
      <c r="AN58" s="58">
        <v>1.62953421027E12</v>
      </c>
      <c r="AO58" s="2" t="b">
        <f t="shared" si="9"/>
        <v>1</v>
      </c>
      <c r="AP58" s="55" t="s">
        <v>242</v>
      </c>
      <c r="AQ58" s="56">
        <v>245.0</v>
      </c>
      <c r="AR58" s="57" t="s">
        <v>704</v>
      </c>
      <c r="AS58" s="58">
        <v>1.629534717667E12</v>
      </c>
    </row>
    <row r="59">
      <c r="E59" s="39"/>
      <c r="J59" s="39"/>
      <c r="K59" s="2" t="b">
        <f t="shared" si="3"/>
        <v>1</v>
      </c>
      <c r="L59" s="55" t="s">
        <v>428</v>
      </c>
      <c r="M59" s="56">
        <v>536.0</v>
      </c>
      <c r="N59" s="57" t="s">
        <v>705</v>
      </c>
      <c r="O59" s="58">
        <v>1.62952443592E12</v>
      </c>
      <c r="T59" s="39"/>
      <c r="U59" s="2" t="b">
        <f t="shared" si="5"/>
        <v>1</v>
      </c>
      <c r="V59" s="55" t="s">
        <v>292</v>
      </c>
      <c r="W59" s="56">
        <v>441.0</v>
      </c>
      <c r="X59" s="57" t="s">
        <v>706</v>
      </c>
      <c r="Y59" s="58">
        <v>1.629529398528E12</v>
      </c>
      <c r="Z59" s="2" t="b">
        <f t="shared" si="6"/>
        <v>1</v>
      </c>
      <c r="AA59" s="55" t="s">
        <v>242</v>
      </c>
      <c r="AB59" s="56">
        <v>290.0</v>
      </c>
      <c r="AC59" s="57" t="s">
        <v>707</v>
      </c>
      <c r="AD59" s="58">
        <v>1.629529947301E12</v>
      </c>
      <c r="AE59" s="2" t="b">
        <f t="shared" si="7"/>
        <v>1</v>
      </c>
      <c r="AF59" s="55" t="s">
        <v>413</v>
      </c>
      <c r="AG59" s="56">
        <v>1335.0</v>
      </c>
      <c r="AH59" s="57" t="s">
        <v>710</v>
      </c>
      <c r="AI59" s="58">
        <v>1.62953334847E12</v>
      </c>
      <c r="AJ59" s="2" t="b">
        <f t="shared" si="8"/>
        <v>1</v>
      </c>
      <c r="AK59" s="55" t="s">
        <v>413</v>
      </c>
      <c r="AL59" s="56">
        <v>979.0</v>
      </c>
      <c r="AM59" s="57" t="s">
        <v>711</v>
      </c>
      <c r="AN59" s="58">
        <v>1.629534211245E12</v>
      </c>
      <c r="AO59" s="2" t="b">
        <f t="shared" si="9"/>
        <v>1</v>
      </c>
      <c r="AP59" s="55" t="s">
        <v>292</v>
      </c>
      <c r="AQ59" s="56">
        <v>414.0</v>
      </c>
      <c r="AR59" s="57" t="s">
        <v>712</v>
      </c>
      <c r="AS59" s="58">
        <v>1.629534718078E12</v>
      </c>
    </row>
    <row r="60">
      <c r="E60" s="39"/>
      <c r="J60" s="39"/>
      <c r="O60" s="39"/>
      <c r="T60" s="39"/>
      <c r="U60" s="2" t="b">
        <f t="shared" si="5"/>
        <v>1</v>
      </c>
      <c r="V60" s="55" t="s">
        <v>255</v>
      </c>
      <c r="W60" s="56">
        <v>523.0</v>
      </c>
      <c r="X60" s="57" t="s">
        <v>713</v>
      </c>
      <c r="Y60" s="58">
        <v>1.629529399048E12</v>
      </c>
      <c r="Z60" s="2" t="b">
        <f t="shared" si="6"/>
        <v>1</v>
      </c>
      <c r="AA60" s="55" t="s">
        <v>365</v>
      </c>
      <c r="AB60" s="56">
        <v>527.0</v>
      </c>
      <c r="AC60" s="57" t="s">
        <v>707</v>
      </c>
      <c r="AD60" s="58">
        <v>1.629529947837E12</v>
      </c>
      <c r="AE60" s="2" t="b">
        <f t="shared" si="7"/>
        <v>1</v>
      </c>
      <c r="AF60" s="55" t="s">
        <v>340</v>
      </c>
      <c r="AG60" s="56">
        <v>681.0</v>
      </c>
      <c r="AH60" s="57" t="s">
        <v>714</v>
      </c>
      <c r="AI60" s="58">
        <v>1.629533349152E12</v>
      </c>
      <c r="AJ60" s="2" t="b">
        <f t="shared" si="8"/>
        <v>1</v>
      </c>
      <c r="AK60" s="55" t="s">
        <v>346</v>
      </c>
      <c r="AL60" s="56">
        <v>895.0</v>
      </c>
      <c r="AM60" s="57" t="s">
        <v>715</v>
      </c>
      <c r="AN60" s="58">
        <v>1.629534212142E12</v>
      </c>
      <c r="AO60" s="2" t="b">
        <f t="shared" si="9"/>
        <v>1</v>
      </c>
      <c r="AP60" s="55" t="s">
        <v>255</v>
      </c>
      <c r="AQ60" s="56">
        <v>494.0</v>
      </c>
      <c r="AR60" s="57" t="s">
        <v>712</v>
      </c>
      <c r="AS60" s="58">
        <v>1.629534718572E12</v>
      </c>
    </row>
    <row r="61">
      <c r="E61" s="39"/>
      <c r="J61" s="39"/>
      <c r="O61" s="39"/>
      <c r="T61" s="39"/>
      <c r="U61" s="2" t="b">
        <f t="shared" si="5"/>
        <v>1</v>
      </c>
      <c r="V61" s="55" t="s">
        <v>242</v>
      </c>
      <c r="W61" s="56">
        <v>1746.0</v>
      </c>
      <c r="X61" s="57" t="s">
        <v>716</v>
      </c>
      <c r="Y61" s="58">
        <v>1.629529400804E12</v>
      </c>
      <c r="Z61" s="2" t="b">
        <f t="shared" si="6"/>
        <v>1</v>
      </c>
      <c r="AA61" s="55" t="s">
        <v>413</v>
      </c>
      <c r="AB61" s="56">
        <v>1027.0</v>
      </c>
      <c r="AC61" s="57" t="s">
        <v>717</v>
      </c>
      <c r="AD61" s="58">
        <v>1.629529948854E12</v>
      </c>
      <c r="AE61" s="2" t="b">
        <f t="shared" si="7"/>
        <v>1</v>
      </c>
      <c r="AF61" s="55" t="s">
        <v>383</v>
      </c>
      <c r="AG61" s="56">
        <v>246.0</v>
      </c>
      <c r="AH61" s="57" t="s">
        <v>714</v>
      </c>
      <c r="AI61" s="58">
        <v>1.629533349402E12</v>
      </c>
      <c r="AJ61" s="2" t="b">
        <f t="shared" si="8"/>
        <v>1</v>
      </c>
      <c r="AK61" s="55" t="s">
        <v>383</v>
      </c>
      <c r="AL61" s="56">
        <v>719.0</v>
      </c>
      <c r="AM61" s="57" t="s">
        <v>715</v>
      </c>
      <c r="AN61" s="58">
        <v>1.629534212881E12</v>
      </c>
      <c r="AO61" s="2" t="b">
        <f t="shared" si="9"/>
        <v>1</v>
      </c>
      <c r="AP61" s="55" t="s">
        <v>242</v>
      </c>
      <c r="AQ61" s="56">
        <v>2579.0</v>
      </c>
      <c r="AR61" s="57" t="s">
        <v>718</v>
      </c>
      <c r="AS61" s="58">
        <v>1.629534721159E12</v>
      </c>
    </row>
    <row r="62">
      <c r="E62" s="39"/>
      <c r="J62" s="39"/>
      <c r="O62" s="39"/>
      <c r="T62" s="39"/>
      <c r="U62" s="2" t="b">
        <f t="shared" si="5"/>
        <v>1</v>
      </c>
      <c r="V62" s="55" t="s">
        <v>348</v>
      </c>
      <c r="W62" s="56">
        <v>1580.0</v>
      </c>
      <c r="X62" s="57" t="s">
        <v>719</v>
      </c>
      <c r="Y62" s="58">
        <v>1.629529402392E12</v>
      </c>
      <c r="Z62" s="2" t="b">
        <f t="shared" si="6"/>
        <v>1</v>
      </c>
      <c r="AA62" s="55" t="s">
        <v>340</v>
      </c>
      <c r="AB62" s="56">
        <v>474.0</v>
      </c>
      <c r="AC62" s="57" t="s">
        <v>720</v>
      </c>
      <c r="AD62" s="58">
        <v>1.629529949331E12</v>
      </c>
      <c r="AE62" s="2" t="b">
        <f t="shared" si="7"/>
        <v>1</v>
      </c>
      <c r="AF62" s="55" t="s">
        <v>428</v>
      </c>
      <c r="AG62" s="56">
        <v>981.0</v>
      </c>
      <c r="AH62" s="57" t="s">
        <v>721</v>
      </c>
      <c r="AI62" s="58">
        <v>1.629533350378E12</v>
      </c>
      <c r="AJ62" s="2" t="b">
        <f t="shared" si="8"/>
        <v>1</v>
      </c>
      <c r="AK62" s="55" t="s">
        <v>428</v>
      </c>
      <c r="AL62" s="56">
        <v>815.0</v>
      </c>
      <c r="AM62" s="57" t="s">
        <v>722</v>
      </c>
      <c r="AN62" s="58">
        <v>1.629534213676E12</v>
      </c>
      <c r="AO62" s="2" t="b">
        <f t="shared" si="9"/>
        <v>1</v>
      </c>
      <c r="AP62" s="55" t="s">
        <v>344</v>
      </c>
      <c r="AQ62" s="56">
        <v>1111.0</v>
      </c>
      <c r="AR62" s="57" t="s">
        <v>723</v>
      </c>
      <c r="AS62" s="58">
        <v>1.629534722267E12</v>
      </c>
    </row>
    <row r="63">
      <c r="E63" s="39"/>
      <c r="J63" s="39"/>
      <c r="O63" s="39"/>
      <c r="T63" s="39"/>
      <c r="U63" s="2" t="b">
        <f t="shared" si="5"/>
        <v>1</v>
      </c>
      <c r="V63" s="55" t="s">
        <v>413</v>
      </c>
      <c r="W63" s="56">
        <v>1193.0</v>
      </c>
      <c r="X63" s="57" t="s">
        <v>724</v>
      </c>
      <c r="Y63" s="58">
        <v>1.629529403568E12</v>
      </c>
      <c r="Z63" s="2" t="b">
        <f t="shared" si="6"/>
        <v>1</v>
      </c>
      <c r="AA63" s="55" t="s">
        <v>383</v>
      </c>
      <c r="AB63" s="56">
        <v>330.0</v>
      </c>
      <c r="AC63" s="57" t="s">
        <v>720</v>
      </c>
      <c r="AD63" s="58">
        <v>1.629529949668E12</v>
      </c>
      <c r="AI63" s="39"/>
      <c r="AN63" s="39"/>
      <c r="AO63" s="2" t="b">
        <f t="shared" si="9"/>
        <v>1</v>
      </c>
      <c r="AP63" s="55" t="s">
        <v>413</v>
      </c>
      <c r="AQ63" s="56">
        <v>1070.0</v>
      </c>
      <c r="AR63" s="57" t="s">
        <v>725</v>
      </c>
      <c r="AS63" s="58">
        <v>1.629534723335E12</v>
      </c>
    </row>
    <row r="64">
      <c r="E64" s="39"/>
      <c r="J64" s="39"/>
      <c r="O64" s="39"/>
      <c r="T64" s="39"/>
      <c r="U64" s="2" t="b">
        <f t="shared" si="5"/>
        <v>1</v>
      </c>
      <c r="V64" s="55" t="s">
        <v>340</v>
      </c>
      <c r="W64" s="56">
        <v>798.0</v>
      </c>
      <c r="X64" s="57" t="s">
        <v>726</v>
      </c>
      <c r="Y64" s="58">
        <v>1.629529404368E12</v>
      </c>
      <c r="Z64" s="2" t="b">
        <f t="shared" si="6"/>
        <v>1</v>
      </c>
      <c r="AA64" s="55" t="s">
        <v>428</v>
      </c>
      <c r="AB64" s="56">
        <v>420.0</v>
      </c>
      <c r="AC64" s="57" t="s">
        <v>727</v>
      </c>
      <c r="AD64" s="58">
        <v>1.629529950081E12</v>
      </c>
      <c r="AI64" s="39"/>
      <c r="AN64" s="39"/>
      <c r="AO64" s="2" t="b">
        <f t="shared" si="9"/>
        <v>1</v>
      </c>
      <c r="AP64" s="55" t="s">
        <v>340</v>
      </c>
      <c r="AQ64" s="56">
        <v>695.0</v>
      </c>
      <c r="AR64" s="57" t="s">
        <v>728</v>
      </c>
      <c r="AS64" s="58">
        <v>1.629534724028E12</v>
      </c>
    </row>
    <row r="65">
      <c r="E65" s="39"/>
      <c r="J65" s="39"/>
      <c r="O65" s="39"/>
      <c r="T65" s="39"/>
      <c r="U65" s="2" t="b">
        <f t="shared" si="5"/>
        <v>1</v>
      </c>
      <c r="V65" s="55" t="s">
        <v>383</v>
      </c>
      <c r="W65" s="56">
        <v>246.0</v>
      </c>
      <c r="X65" s="57" t="s">
        <v>726</v>
      </c>
      <c r="Y65" s="58">
        <v>1.62952940462E12</v>
      </c>
      <c r="AD65" s="39"/>
      <c r="AI65" s="39"/>
      <c r="AN65" s="39"/>
      <c r="AO65" s="2" t="b">
        <f t="shared" si="9"/>
        <v>1</v>
      </c>
      <c r="AP65" s="55" t="s">
        <v>383</v>
      </c>
      <c r="AQ65" s="56">
        <v>172.0</v>
      </c>
      <c r="AR65" s="57" t="s">
        <v>728</v>
      </c>
      <c r="AS65" s="58">
        <v>1.629534724218E12</v>
      </c>
    </row>
    <row r="66">
      <c r="E66" s="39"/>
      <c r="J66" s="39"/>
      <c r="O66" s="39"/>
      <c r="T66" s="39"/>
      <c r="U66" s="2" t="b">
        <f t="shared" si="5"/>
        <v>1</v>
      </c>
      <c r="V66" s="55" t="s">
        <v>428</v>
      </c>
      <c r="W66" s="56">
        <v>504.0</v>
      </c>
      <c r="X66" s="57" t="s">
        <v>729</v>
      </c>
      <c r="Y66" s="58">
        <v>1.62952940512E12</v>
      </c>
      <c r="AD66" s="39"/>
      <c r="AI66" s="39"/>
      <c r="AN66" s="39"/>
      <c r="AO66" s="2" t="b">
        <f t="shared" si="9"/>
        <v>1</v>
      </c>
      <c r="AP66" s="55" t="s">
        <v>428</v>
      </c>
      <c r="AQ66" s="56">
        <v>620.0</v>
      </c>
      <c r="AR66" s="57" t="s">
        <v>728</v>
      </c>
      <c r="AS66" s="58">
        <v>1.629534724822E12</v>
      </c>
    </row>
    <row r="67">
      <c r="E67" s="39"/>
      <c r="J67" s="39"/>
      <c r="O67" s="39"/>
      <c r="T67" s="39"/>
      <c r="Y67" s="39"/>
      <c r="AD67" s="39"/>
      <c r="AI67" s="39"/>
      <c r="AN67" s="39"/>
    </row>
    <row r="68">
      <c r="E68" s="39"/>
      <c r="J68" s="39"/>
      <c r="O68" s="39"/>
      <c r="T68" s="39"/>
      <c r="Y68" s="39"/>
      <c r="AD68" s="39"/>
      <c r="AI68" s="39"/>
      <c r="AN68" s="39"/>
    </row>
    <row r="69">
      <c r="E69" s="39"/>
      <c r="J69" s="39"/>
      <c r="O69" s="39"/>
      <c r="T69" s="39"/>
      <c r="Y69" s="39"/>
      <c r="AD69" s="39"/>
      <c r="AI69" s="39"/>
      <c r="AN69" s="39"/>
    </row>
    <row r="70">
      <c r="E70" s="39"/>
      <c r="J70" s="39"/>
      <c r="O70" s="39"/>
      <c r="T70" s="39"/>
      <c r="Y70" s="39"/>
      <c r="AD70" s="39"/>
      <c r="AI70" s="39"/>
      <c r="AN70" s="39"/>
    </row>
    <row r="71">
      <c r="E71" s="39"/>
      <c r="J71" s="39"/>
      <c r="O71" s="39"/>
      <c r="T71" s="39"/>
      <c r="Y71" s="39"/>
      <c r="AD71" s="39"/>
      <c r="AI71" s="39"/>
      <c r="AN71" s="39"/>
    </row>
    <row r="72">
      <c r="E72" s="39"/>
      <c r="J72" s="39"/>
      <c r="O72" s="39"/>
      <c r="T72" s="39"/>
      <c r="Y72" s="39"/>
      <c r="AD72" s="39"/>
      <c r="AI72" s="39"/>
      <c r="AN72" s="39"/>
    </row>
    <row r="73">
      <c r="E73" s="39"/>
      <c r="J73" s="39"/>
      <c r="O73" s="39"/>
      <c r="T73" s="39"/>
      <c r="Y73" s="39"/>
      <c r="AD73" s="39"/>
      <c r="AI73" s="39"/>
      <c r="AN73" s="39"/>
    </row>
    <row r="74">
      <c r="E74" s="39"/>
      <c r="J74" s="39"/>
      <c r="O74" s="39"/>
      <c r="T74" s="39"/>
      <c r="Y74" s="39"/>
      <c r="AD74" s="39"/>
      <c r="AI74" s="39"/>
      <c r="AN74" s="39"/>
    </row>
    <row r="75">
      <c r="E75" s="39"/>
      <c r="J75" s="39"/>
      <c r="O75" s="39"/>
      <c r="T75" s="39"/>
      <c r="Y75" s="39"/>
      <c r="AD75" s="39"/>
      <c r="AI75" s="39"/>
      <c r="AN75" s="39"/>
    </row>
    <row r="76">
      <c r="E76" s="39"/>
      <c r="J76" s="39"/>
      <c r="O76" s="39"/>
      <c r="T76" s="39"/>
      <c r="Y76" s="39"/>
      <c r="AD76" s="39"/>
      <c r="AI76" s="39"/>
      <c r="AN76" s="39"/>
    </row>
    <row r="77">
      <c r="E77" s="39"/>
      <c r="J77" s="39"/>
      <c r="O77" s="39"/>
      <c r="T77" s="39"/>
      <c r="Y77" s="39"/>
      <c r="AD77" s="39"/>
      <c r="AI77" s="39"/>
      <c r="AN77" s="39"/>
    </row>
    <row r="78">
      <c r="E78" s="39"/>
      <c r="J78" s="39"/>
      <c r="O78" s="39"/>
      <c r="T78" s="39"/>
      <c r="Y78" s="39"/>
      <c r="AD78" s="39"/>
      <c r="AI78" s="39"/>
      <c r="AN78" s="39"/>
    </row>
    <row r="79">
      <c r="E79" s="39"/>
      <c r="J79" s="39"/>
      <c r="O79" s="39"/>
      <c r="T79" s="39"/>
      <c r="Y79" s="39"/>
      <c r="AD79" s="39"/>
      <c r="AI79" s="39"/>
      <c r="AN79" s="39"/>
    </row>
    <row r="80">
      <c r="E80" s="39"/>
      <c r="J80" s="39"/>
      <c r="O80" s="39"/>
      <c r="T80" s="39"/>
      <c r="Y80" s="39"/>
      <c r="AD80" s="39"/>
      <c r="AI80" s="39"/>
      <c r="AN80" s="39"/>
    </row>
    <row r="81">
      <c r="E81" s="39"/>
      <c r="J81" s="39"/>
      <c r="O81" s="39"/>
      <c r="T81" s="39"/>
      <c r="Y81" s="39"/>
      <c r="AD81" s="39"/>
      <c r="AI81" s="39"/>
      <c r="AN81" s="39"/>
    </row>
    <row r="82">
      <c r="E82" s="39"/>
      <c r="J82" s="39"/>
      <c r="O82" s="39"/>
      <c r="T82" s="39"/>
      <c r="Y82" s="39"/>
      <c r="AD82" s="39"/>
      <c r="AI82" s="39"/>
      <c r="AN82" s="39"/>
    </row>
    <row r="83">
      <c r="E83" s="39"/>
      <c r="J83" s="39"/>
      <c r="O83" s="39"/>
      <c r="T83" s="39"/>
      <c r="Y83" s="39"/>
      <c r="AD83" s="39"/>
      <c r="AI83" s="39"/>
      <c r="AN83" s="39"/>
    </row>
    <row r="84">
      <c r="E84" s="39"/>
      <c r="J84" s="39"/>
      <c r="O84" s="39"/>
      <c r="T84" s="39"/>
      <c r="Y84" s="39"/>
      <c r="AD84" s="39"/>
      <c r="AI84" s="39"/>
      <c r="AN84" s="39"/>
    </row>
    <row r="85">
      <c r="E85" s="39"/>
      <c r="J85" s="39"/>
      <c r="O85" s="39"/>
      <c r="T85" s="39"/>
      <c r="Y85" s="39"/>
      <c r="AD85" s="39"/>
      <c r="AI85" s="39"/>
      <c r="AN85" s="39"/>
    </row>
    <row r="86">
      <c r="E86" s="39"/>
      <c r="J86" s="39"/>
      <c r="O86" s="39"/>
      <c r="T86" s="39"/>
      <c r="Y86" s="39"/>
      <c r="AD86" s="39"/>
      <c r="AI86" s="39"/>
      <c r="AN86" s="39"/>
    </row>
    <row r="87">
      <c r="E87" s="39"/>
      <c r="J87" s="39"/>
      <c r="O87" s="39"/>
      <c r="T87" s="39"/>
      <c r="Y87" s="39"/>
      <c r="AD87" s="39"/>
      <c r="AI87" s="39"/>
      <c r="AN87" s="39"/>
    </row>
    <row r="88">
      <c r="E88" s="39"/>
      <c r="J88" s="39"/>
      <c r="O88" s="39"/>
      <c r="T88" s="39"/>
      <c r="Y88" s="39"/>
      <c r="AD88" s="39"/>
      <c r="AI88" s="39"/>
      <c r="AN88" s="39"/>
    </row>
    <row r="89">
      <c r="E89" s="39"/>
      <c r="J89" s="39"/>
      <c r="O89" s="39"/>
      <c r="T89" s="39"/>
      <c r="Y89" s="39"/>
      <c r="AD89" s="39"/>
      <c r="AI89" s="39"/>
      <c r="AN89" s="39"/>
    </row>
    <row r="90">
      <c r="E90" s="39"/>
      <c r="J90" s="39"/>
      <c r="O90" s="39"/>
      <c r="T90" s="39"/>
      <c r="Y90" s="39"/>
      <c r="AD90" s="39"/>
      <c r="AI90" s="39"/>
      <c r="AN90" s="39"/>
    </row>
    <row r="91">
      <c r="E91" s="39"/>
      <c r="J91" s="39"/>
      <c r="O91" s="39"/>
      <c r="T91" s="39"/>
      <c r="Y91" s="39"/>
      <c r="AD91" s="39"/>
      <c r="AI91" s="39"/>
      <c r="AN91" s="39"/>
    </row>
    <row r="92">
      <c r="E92" s="39"/>
      <c r="J92" s="39"/>
      <c r="O92" s="39"/>
      <c r="T92" s="39"/>
      <c r="Y92" s="39"/>
      <c r="AD92" s="39"/>
      <c r="AI92" s="39"/>
      <c r="AN92" s="39"/>
    </row>
    <row r="93">
      <c r="E93" s="39"/>
      <c r="J93" s="39"/>
      <c r="O93" s="39"/>
      <c r="T93" s="39"/>
      <c r="Y93" s="39"/>
      <c r="AD93" s="39"/>
      <c r="AI93" s="39"/>
      <c r="AN93" s="39"/>
    </row>
    <row r="94">
      <c r="E94" s="39"/>
      <c r="J94" s="39"/>
      <c r="O94" s="39"/>
      <c r="T94" s="39"/>
      <c r="Y94" s="39"/>
      <c r="AD94" s="39"/>
      <c r="AI94" s="39"/>
      <c r="AN94" s="39"/>
    </row>
    <row r="95">
      <c r="E95" s="39"/>
      <c r="J95" s="39"/>
      <c r="O95" s="39"/>
      <c r="T95" s="39"/>
      <c r="Y95" s="39"/>
      <c r="AD95" s="39"/>
      <c r="AI95" s="39"/>
      <c r="AN95" s="39"/>
    </row>
    <row r="96">
      <c r="E96" s="39"/>
      <c r="J96" s="39"/>
      <c r="O96" s="39"/>
      <c r="T96" s="39"/>
      <c r="Y96" s="39"/>
      <c r="AD96" s="39"/>
      <c r="AI96" s="39"/>
      <c r="AN96" s="39"/>
    </row>
    <row r="97">
      <c r="E97" s="39"/>
      <c r="J97" s="39"/>
      <c r="O97" s="39"/>
      <c r="T97" s="39"/>
      <c r="Y97" s="39"/>
      <c r="AD97" s="39"/>
      <c r="AI97" s="39"/>
      <c r="AN97" s="39"/>
    </row>
    <row r="98">
      <c r="E98" s="39"/>
      <c r="J98" s="39"/>
      <c r="O98" s="39"/>
      <c r="T98" s="39"/>
      <c r="Y98" s="39"/>
      <c r="AD98" s="39"/>
      <c r="AI98" s="39"/>
      <c r="AN98" s="39"/>
    </row>
    <row r="99">
      <c r="E99" s="39"/>
      <c r="J99" s="39"/>
      <c r="O99" s="39"/>
      <c r="T99" s="39"/>
      <c r="Y99" s="39"/>
      <c r="AD99" s="39"/>
      <c r="AI99" s="39"/>
      <c r="AN99" s="39"/>
    </row>
    <row r="100">
      <c r="A100" s="11"/>
      <c r="B100" s="41" t="s">
        <v>202</v>
      </c>
      <c r="C100" s="41"/>
      <c r="E100" s="39"/>
      <c r="F100" s="42"/>
      <c r="G100" s="41" t="s">
        <v>202</v>
      </c>
      <c r="H100" s="41"/>
      <c r="J100" s="39"/>
      <c r="K100" s="42"/>
      <c r="L100" s="41" t="s">
        <v>202</v>
      </c>
      <c r="M100" s="41"/>
      <c r="O100" s="39"/>
      <c r="P100" s="42"/>
      <c r="Q100" s="41" t="s">
        <v>202</v>
      </c>
      <c r="R100" s="41"/>
      <c r="T100" s="39"/>
      <c r="U100" s="42"/>
      <c r="V100" s="41" t="s">
        <v>202</v>
      </c>
      <c r="W100" s="41"/>
      <c r="Y100" s="39"/>
      <c r="Z100" s="42"/>
      <c r="AA100" s="41" t="s">
        <v>202</v>
      </c>
      <c r="AB100" s="41"/>
      <c r="AD100" s="39"/>
      <c r="AE100" s="42"/>
      <c r="AF100" s="41" t="s">
        <v>202</v>
      </c>
      <c r="AG100" s="41"/>
      <c r="AI100" s="39"/>
      <c r="AJ100" s="42"/>
      <c r="AK100" s="41" t="s">
        <v>202</v>
      </c>
      <c r="AL100" s="41"/>
      <c r="AN100" s="39"/>
      <c r="AO100" s="42"/>
      <c r="AP100" s="41" t="s">
        <v>202</v>
      </c>
      <c r="AQ100" s="41"/>
    </row>
    <row r="101">
      <c r="A101" s="17"/>
      <c r="B101" s="17" t="s">
        <v>178</v>
      </c>
      <c r="C101" s="44">
        <f> AVERAGE(C4:C99)</f>
        <v>736.962963</v>
      </c>
      <c r="E101" s="39"/>
      <c r="F101" s="17"/>
      <c r="G101" s="17" t="s">
        <v>178</v>
      </c>
      <c r="H101" s="44">
        <f> AVERAGE(H4:H99)</f>
        <v>622.0555556</v>
      </c>
      <c r="J101" s="39"/>
      <c r="K101" s="45"/>
      <c r="L101" s="17" t="s">
        <v>178</v>
      </c>
      <c r="M101" s="44">
        <f> AVERAGE(M4:M99)</f>
        <v>586.4642857</v>
      </c>
      <c r="O101" s="39"/>
      <c r="P101" s="17"/>
      <c r="Q101" s="17" t="s">
        <v>178</v>
      </c>
      <c r="R101" s="44">
        <f> AVERAGE(R4:R99)</f>
        <v>602.3703704</v>
      </c>
      <c r="T101" s="39"/>
      <c r="U101" s="17"/>
      <c r="V101" s="17" t="s">
        <v>178</v>
      </c>
      <c r="W101" s="44">
        <f> AVERAGE(W4:W99)</f>
        <v>551.047619</v>
      </c>
      <c r="Y101" s="39"/>
      <c r="Z101" s="17"/>
      <c r="AA101" s="17" t="s">
        <v>178</v>
      </c>
      <c r="AB101" s="44">
        <f> AVERAGE(AB4:AB99)</f>
        <v>508.5081967</v>
      </c>
      <c r="AD101" s="39"/>
      <c r="AE101" s="17"/>
      <c r="AF101" s="17" t="s">
        <v>178</v>
      </c>
      <c r="AG101" s="44">
        <f> AVERAGE(AG4:AG99)</f>
        <v>731.7288136</v>
      </c>
      <c r="AI101" s="39"/>
      <c r="AJ101" s="17"/>
      <c r="AK101" s="17" t="s">
        <v>178</v>
      </c>
      <c r="AL101" s="44">
        <f> AVERAGE(AL4:AL99)</f>
        <v>568.6440678</v>
      </c>
      <c r="AN101" s="39"/>
      <c r="AO101" s="17"/>
      <c r="AP101" s="17" t="s">
        <v>178</v>
      </c>
      <c r="AQ101" s="44">
        <f> AVERAGE(AQ4:AQ99)</f>
        <v>504.3174603</v>
      </c>
    </row>
    <row r="102">
      <c r="A102" s="21"/>
      <c r="B102" s="21" t="s">
        <v>146</v>
      </c>
      <c r="C102" s="46">
        <f>STDEV(C4:C99)</f>
        <v>796.8489112</v>
      </c>
      <c r="E102" s="39"/>
      <c r="F102" s="21"/>
      <c r="G102" s="21" t="s">
        <v>146</v>
      </c>
      <c r="H102" s="46">
        <f>STDEV(H4:H99)</f>
        <v>632.8346357</v>
      </c>
      <c r="J102" s="39"/>
      <c r="K102" s="45"/>
      <c r="L102" s="21" t="s">
        <v>146</v>
      </c>
      <c r="M102" s="46">
        <f>STDEV(M4:M99)</f>
        <v>477.4048392</v>
      </c>
      <c r="O102" s="39"/>
      <c r="P102" s="21"/>
      <c r="Q102" s="21" t="s">
        <v>146</v>
      </c>
      <c r="R102" s="46">
        <f>STDEV(R4:R99)</f>
        <v>636.4472824</v>
      </c>
      <c r="T102" s="39"/>
      <c r="U102" s="21"/>
      <c r="V102" s="21" t="s">
        <v>146</v>
      </c>
      <c r="W102" s="46">
        <f>STDEV(W4:W99)</f>
        <v>532.1483067</v>
      </c>
      <c r="Y102" s="39"/>
      <c r="Z102" s="21"/>
      <c r="AA102" s="21" t="s">
        <v>146</v>
      </c>
      <c r="AB102" s="46">
        <f>STDEV(AB4:AB99)</f>
        <v>563.0998024</v>
      </c>
      <c r="AD102" s="39"/>
      <c r="AE102" s="21"/>
      <c r="AF102" s="21" t="s">
        <v>146</v>
      </c>
      <c r="AG102" s="46">
        <f>STDEV(AG4:AG99)</f>
        <v>830.4943445</v>
      </c>
      <c r="AI102" s="39"/>
      <c r="AJ102" s="21"/>
      <c r="AK102" s="21" t="s">
        <v>146</v>
      </c>
      <c r="AL102" s="46">
        <f>STDEV(AL4:AL99)</f>
        <v>589.0417339</v>
      </c>
      <c r="AN102" s="39"/>
      <c r="AO102" s="21"/>
      <c r="AP102" s="21" t="s">
        <v>146</v>
      </c>
      <c r="AQ102" s="46">
        <f>STDEV(AQ4:AQ99)</f>
        <v>430.8449248</v>
      </c>
    </row>
    <row r="103">
      <c r="A103" s="17"/>
      <c r="B103" s="17" t="s">
        <v>179</v>
      </c>
      <c r="C103" s="46">
        <f>MEDIAN(C4:C99)</f>
        <v>480</v>
      </c>
      <c r="E103" s="39"/>
      <c r="F103" s="17"/>
      <c r="G103" s="17" t="s">
        <v>179</v>
      </c>
      <c r="H103" s="46">
        <f>MEDIAN(H4:H99)</f>
        <v>406</v>
      </c>
      <c r="J103" s="39"/>
      <c r="K103" s="45"/>
      <c r="L103" s="17" t="s">
        <v>179</v>
      </c>
      <c r="M103" s="46">
        <f>MEDIAN(M4:M99)</f>
        <v>464.5</v>
      </c>
      <c r="O103" s="39"/>
      <c r="P103" s="17"/>
      <c r="Q103" s="17" t="s">
        <v>179</v>
      </c>
      <c r="R103" s="46">
        <f>MEDIAN(R4:R99)</f>
        <v>414</v>
      </c>
      <c r="T103" s="39"/>
      <c r="U103" s="17"/>
      <c r="V103" s="17" t="s">
        <v>179</v>
      </c>
      <c r="W103" s="46">
        <f>MEDIAN(W4:W99)</f>
        <v>409</v>
      </c>
      <c r="Y103" s="39"/>
      <c r="Z103" s="17"/>
      <c r="AA103" s="17" t="s">
        <v>179</v>
      </c>
      <c r="AB103" s="46">
        <f>MEDIAN(AB4:AB99)</f>
        <v>389</v>
      </c>
      <c r="AD103" s="39"/>
      <c r="AE103" s="17"/>
      <c r="AF103" s="17" t="s">
        <v>179</v>
      </c>
      <c r="AG103" s="46">
        <f>MEDIAN(AG4:AG99)</f>
        <v>493</v>
      </c>
      <c r="AI103" s="39"/>
      <c r="AJ103" s="17"/>
      <c r="AK103" s="17" t="s">
        <v>179</v>
      </c>
      <c r="AL103" s="46">
        <f>MEDIAN(AL4:AL99)</f>
        <v>337</v>
      </c>
      <c r="AN103" s="39"/>
      <c r="AO103" s="17"/>
      <c r="AP103" s="17" t="s">
        <v>179</v>
      </c>
      <c r="AQ103" s="46">
        <f>MEDIAN(AQ4:AQ99)</f>
        <v>389</v>
      </c>
    </row>
    <row r="104">
      <c r="A104" s="17"/>
      <c r="B104" s="17" t="s">
        <v>180</v>
      </c>
      <c r="C104" s="46">
        <f>min(C4:C99)</f>
        <v>151</v>
      </c>
      <c r="E104" s="39"/>
      <c r="F104" s="17"/>
      <c r="G104" s="17" t="s">
        <v>180</v>
      </c>
      <c r="H104" s="46">
        <f>min(H4:H99)</f>
        <v>135</v>
      </c>
      <c r="J104" s="39"/>
      <c r="K104" s="45"/>
      <c r="L104" s="17" t="s">
        <v>180</v>
      </c>
      <c r="M104" s="46">
        <f>min(M4:M99)</f>
        <v>145</v>
      </c>
      <c r="O104" s="39"/>
      <c r="P104" s="17"/>
      <c r="Q104" s="17" t="s">
        <v>180</v>
      </c>
      <c r="R104" s="46">
        <f>min(R4:R99)</f>
        <v>107</v>
      </c>
      <c r="T104" s="39"/>
      <c r="U104" s="17"/>
      <c r="V104" s="17" t="s">
        <v>180</v>
      </c>
      <c r="W104" s="46">
        <f>min(W4:W99)</f>
        <v>101</v>
      </c>
      <c r="Y104" s="39"/>
      <c r="Z104" s="17"/>
      <c r="AA104" s="17" t="s">
        <v>180</v>
      </c>
      <c r="AB104" s="46">
        <f>min(AB4:AB99)</f>
        <v>125</v>
      </c>
      <c r="AD104" s="39"/>
      <c r="AE104" s="17"/>
      <c r="AF104" s="17" t="s">
        <v>180</v>
      </c>
      <c r="AG104" s="46">
        <f>min(AG4:AG99)</f>
        <v>87</v>
      </c>
      <c r="AI104" s="39"/>
      <c r="AJ104" s="17"/>
      <c r="AK104" s="17" t="s">
        <v>180</v>
      </c>
      <c r="AL104" s="46">
        <f>min(AL4:AL99)</f>
        <v>109</v>
      </c>
      <c r="AN104" s="39"/>
      <c r="AO104" s="17"/>
      <c r="AP104" s="17" t="s">
        <v>180</v>
      </c>
      <c r="AQ104" s="46">
        <f>min(AQ4:AQ99)</f>
        <v>132</v>
      </c>
    </row>
    <row r="105">
      <c r="A105" s="17"/>
      <c r="B105" s="17" t="s">
        <v>181</v>
      </c>
      <c r="C105" s="46">
        <f>max(C4:C99)</f>
        <v>4606</v>
      </c>
      <c r="E105" s="39"/>
      <c r="F105" s="17"/>
      <c r="G105" s="17" t="s">
        <v>181</v>
      </c>
      <c r="H105" s="46">
        <f>max(H4:H99)</f>
        <v>3009</v>
      </c>
      <c r="J105" s="39"/>
      <c r="K105" s="45"/>
      <c r="L105" s="17" t="s">
        <v>181</v>
      </c>
      <c r="M105" s="46">
        <f>max(M4:M99)</f>
        <v>2522</v>
      </c>
      <c r="O105" s="39"/>
      <c r="P105" s="17"/>
      <c r="Q105" s="17" t="s">
        <v>181</v>
      </c>
      <c r="R105" s="46">
        <f>max(R4:R99)</f>
        <v>3762</v>
      </c>
      <c r="T105" s="39"/>
      <c r="U105" s="17"/>
      <c r="V105" s="17" t="s">
        <v>181</v>
      </c>
      <c r="W105" s="46">
        <f>max(W4:W99)</f>
        <v>3588</v>
      </c>
      <c r="Y105" s="39"/>
      <c r="Z105" s="17"/>
      <c r="AA105" s="17" t="s">
        <v>181</v>
      </c>
      <c r="AB105" s="46">
        <f>max(AB4:AB99)</f>
        <v>4212</v>
      </c>
      <c r="AD105" s="39"/>
      <c r="AE105" s="17"/>
      <c r="AF105" s="17" t="s">
        <v>181</v>
      </c>
      <c r="AG105" s="46">
        <f>max(AG4:AG99)</f>
        <v>4966</v>
      </c>
      <c r="AI105" s="39"/>
      <c r="AJ105" s="17"/>
      <c r="AK105" s="17" t="s">
        <v>181</v>
      </c>
      <c r="AL105" s="46">
        <f>max(AL4:AL99)</f>
        <v>3081</v>
      </c>
      <c r="AN105" s="39"/>
      <c r="AO105" s="17"/>
      <c r="AP105" s="17" t="s">
        <v>181</v>
      </c>
      <c r="AQ105" s="46">
        <f>max(AQ4:AQ99)</f>
        <v>2579</v>
      </c>
    </row>
    <row r="106">
      <c r="A106" s="17"/>
      <c r="B106" s="17" t="s">
        <v>182</v>
      </c>
      <c r="C106" s="46">
        <f>sum(C4:C99)/1000</f>
        <v>39.796</v>
      </c>
      <c r="E106" s="39"/>
      <c r="F106" s="17"/>
      <c r="G106" s="17" t="s">
        <v>182</v>
      </c>
      <c r="H106" s="46">
        <f>sum(H4:H99)/1000</f>
        <v>33.591</v>
      </c>
      <c r="J106" s="39"/>
      <c r="K106" s="45"/>
      <c r="L106" s="17" t="s">
        <v>182</v>
      </c>
      <c r="M106" s="46">
        <f>sum(M4:M99)/1000</f>
        <v>32.842</v>
      </c>
      <c r="O106" s="39"/>
      <c r="P106" s="17"/>
      <c r="Q106" s="17" t="s">
        <v>182</v>
      </c>
      <c r="R106" s="46">
        <f>sum(R4:R99)/1000</f>
        <v>32.528</v>
      </c>
      <c r="T106" s="39"/>
      <c r="U106" s="17"/>
      <c r="V106" s="17" t="s">
        <v>182</v>
      </c>
      <c r="W106" s="46">
        <f>sum(W4:W99)/1000</f>
        <v>34.716</v>
      </c>
      <c r="Y106" s="39"/>
      <c r="Z106" s="17"/>
      <c r="AA106" s="17" t="s">
        <v>182</v>
      </c>
      <c r="AB106" s="46">
        <f>sum(AB4:AB99)/1000</f>
        <v>31.019</v>
      </c>
      <c r="AD106" s="39"/>
      <c r="AE106" s="17"/>
      <c r="AF106" s="17" t="s">
        <v>182</v>
      </c>
      <c r="AG106" s="46">
        <f>sum(AG4:AG99)/1000</f>
        <v>43.172</v>
      </c>
      <c r="AI106" s="39"/>
      <c r="AJ106" s="17"/>
      <c r="AK106" s="17" t="s">
        <v>182</v>
      </c>
      <c r="AL106" s="46">
        <f>sum(AL4:AL99)/1000</f>
        <v>33.55</v>
      </c>
      <c r="AN106" s="39"/>
      <c r="AO106" s="17"/>
      <c r="AP106" s="17" t="s">
        <v>182</v>
      </c>
      <c r="AQ106" s="46">
        <f>sum(AQ4:AQ99)/1000</f>
        <v>31.772</v>
      </c>
    </row>
    <row r="107">
      <c r="A107" s="17"/>
      <c r="B107" s="17" t="s">
        <v>151</v>
      </c>
      <c r="C107" s="46">
        <f>COUNTA(C4:C99)+1</f>
        <v>55</v>
      </c>
      <c r="E107" s="39"/>
      <c r="F107" s="17"/>
      <c r="G107" s="17" t="s">
        <v>151</v>
      </c>
      <c r="H107" s="46">
        <f>COUNTA(H4:H99)+1</f>
        <v>55</v>
      </c>
      <c r="J107" s="39"/>
      <c r="K107" s="45"/>
      <c r="L107" s="17" t="s">
        <v>151</v>
      </c>
      <c r="M107" s="46">
        <f>COUNTA(M4:M99)+1</f>
        <v>57</v>
      </c>
      <c r="O107" s="39"/>
      <c r="P107" s="17"/>
      <c r="Q107" s="17" t="s">
        <v>151</v>
      </c>
      <c r="R107" s="46">
        <f>COUNTA(R4:R99)+1</f>
        <v>55</v>
      </c>
      <c r="T107" s="39"/>
      <c r="U107" s="17"/>
      <c r="V107" s="17" t="s">
        <v>151</v>
      </c>
      <c r="W107" s="46">
        <f>COUNTA(W4:W99)+1</f>
        <v>64</v>
      </c>
      <c r="Y107" s="39"/>
      <c r="Z107" s="17"/>
      <c r="AA107" s="17" t="s">
        <v>151</v>
      </c>
      <c r="AB107" s="46">
        <f>COUNTA(AB4:AB99)+1</f>
        <v>62</v>
      </c>
      <c r="AD107" s="39"/>
      <c r="AE107" s="17"/>
      <c r="AF107" s="17" t="s">
        <v>151</v>
      </c>
      <c r="AG107" s="46">
        <f>COUNTA(AG4:AG99)+1</f>
        <v>60</v>
      </c>
      <c r="AI107" s="39"/>
      <c r="AJ107" s="17"/>
      <c r="AK107" s="17" t="s">
        <v>151</v>
      </c>
      <c r="AL107" s="46">
        <f>COUNTA(AL4:AL99)+1</f>
        <v>60</v>
      </c>
      <c r="AN107" s="39"/>
      <c r="AO107" s="17"/>
      <c r="AP107" s="17" t="s">
        <v>151</v>
      </c>
      <c r="AQ107" s="46">
        <f>COUNTA(AQ4:AQ99)+1</f>
        <v>64</v>
      </c>
    </row>
    <row r="108">
      <c r="A108" s="17"/>
      <c r="B108" s="17" t="s">
        <v>183</v>
      </c>
      <c r="C108" s="22">
        <f>C110+C109+C111+C112</f>
        <v>55</v>
      </c>
      <c r="E108" s="39"/>
      <c r="F108" s="17"/>
      <c r="G108" s="17" t="s">
        <v>183</v>
      </c>
      <c r="H108" s="22">
        <f>H110+H109+H111+H112</f>
        <v>55</v>
      </c>
      <c r="J108" s="39"/>
      <c r="K108" s="43"/>
      <c r="L108" s="17" t="s">
        <v>183</v>
      </c>
      <c r="M108" s="22">
        <f>M110+M109+M111+M112</f>
        <v>57</v>
      </c>
      <c r="O108" s="39"/>
      <c r="P108" s="17"/>
      <c r="Q108" s="17" t="s">
        <v>183</v>
      </c>
      <c r="R108" s="22">
        <f>R110+R109+R111+R112</f>
        <v>55</v>
      </c>
      <c r="T108" s="39"/>
      <c r="U108" s="17"/>
      <c r="V108" s="17" t="s">
        <v>183</v>
      </c>
      <c r="W108" s="22">
        <f>W110+W109+W111+W112</f>
        <v>64</v>
      </c>
      <c r="Y108" s="39"/>
      <c r="Z108" s="17"/>
      <c r="AA108" s="17" t="s">
        <v>183</v>
      </c>
      <c r="AB108" s="22">
        <f>AB110+AB109+AB111+AB112</f>
        <v>62</v>
      </c>
      <c r="AD108" s="39"/>
      <c r="AE108" s="17"/>
      <c r="AF108" s="17" t="s">
        <v>183</v>
      </c>
      <c r="AG108" s="22">
        <f>AG110+AG109+AG111+AG112</f>
        <v>60</v>
      </c>
      <c r="AI108" s="39"/>
      <c r="AJ108" s="17"/>
      <c r="AK108" s="17" t="s">
        <v>183</v>
      </c>
      <c r="AL108" s="22">
        <f>AL110+AL109+AL111+AL112</f>
        <v>60</v>
      </c>
      <c r="AN108" s="39"/>
      <c r="AO108" s="17"/>
      <c r="AP108" s="17" t="s">
        <v>183</v>
      </c>
      <c r="AQ108" s="22">
        <f>AQ110+AQ109+AQ111+AQ112</f>
        <v>64</v>
      </c>
    </row>
    <row r="109">
      <c r="A109" s="17"/>
      <c r="B109" s="23" t="s">
        <v>184</v>
      </c>
      <c r="C109" s="53">
        <f>(C107-55)/2</f>
        <v>0</v>
      </c>
      <c r="E109" s="39"/>
      <c r="F109" s="59"/>
      <c r="G109" s="23" t="s">
        <v>184</v>
      </c>
      <c r="H109" s="40">
        <f>(H107-55)/2</f>
        <v>0</v>
      </c>
      <c r="J109" s="39"/>
      <c r="K109" s="2"/>
      <c r="L109" s="23" t="s">
        <v>184</v>
      </c>
      <c r="M109" s="40">
        <f>(M107-55)/2</f>
        <v>1</v>
      </c>
      <c r="O109" s="39"/>
      <c r="P109" s="59"/>
      <c r="Q109" s="23" t="s">
        <v>184</v>
      </c>
      <c r="R109" s="40">
        <f>(R107-55)/2</f>
        <v>0</v>
      </c>
      <c r="T109" s="39"/>
      <c r="U109" s="59"/>
      <c r="V109" s="23" t="s">
        <v>184</v>
      </c>
      <c r="W109" s="40">
        <f>(W107-60)/2</f>
        <v>2</v>
      </c>
      <c r="Y109" s="39"/>
      <c r="Z109" s="59"/>
      <c r="AA109" s="23" t="s">
        <v>184</v>
      </c>
      <c r="AB109" s="40">
        <f>(AB107-60)/2</f>
        <v>1</v>
      </c>
      <c r="AD109" s="39"/>
      <c r="AE109" s="59"/>
      <c r="AF109" s="23" t="s">
        <v>184</v>
      </c>
      <c r="AG109" s="40">
        <f>(AG107-60)/2</f>
        <v>0</v>
      </c>
      <c r="AI109" s="39"/>
      <c r="AJ109" s="59"/>
      <c r="AK109" s="23" t="s">
        <v>184</v>
      </c>
      <c r="AL109" s="40">
        <f>(AL107-60)/2</f>
        <v>0</v>
      </c>
      <c r="AN109" s="39"/>
      <c r="AO109" s="59"/>
      <c r="AP109" s="23" t="s">
        <v>184</v>
      </c>
      <c r="AQ109" s="40">
        <f>(AQ107-60)/2</f>
        <v>2</v>
      </c>
    </row>
    <row r="110">
      <c r="A110" s="21"/>
      <c r="B110" s="21" t="s">
        <v>154</v>
      </c>
      <c r="C110" s="18">
        <v>55.0</v>
      </c>
      <c r="E110" s="39"/>
      <c r="F110" s="21"/>
      <c r="G110" s="21" t="s">
        <v>154</v>
      </c>
      <c r="H110" s="18">
        <v>55.0</v>
      </c>
      <c r="J110" s="39"/>
      <c r="L110" s="21" t="s">
        <v>154</v>
      </c>
      <c r="M110" s="18">
        <v>55.0</v>
      </c>
      <c r="O110" s="39"/>
      <c r="P110" s="21"/>
      <c r="Q110" s="21" t="s">
        <v>154</v>
      </c>
      <c r="R110" s="18">
        <v>55.0</v>
      </c>
      <c r="T110" s="39"/>
      <c r="U110" s="21"/>
      <c r="V110" s="21" t="s">
        <v>154</v>
      </c>
      <c r="W110" s="18">
        <v>60.0</v>
      </c>
      <c r="Y110" s="39"/>
      <c r="Z110" s="21"/>
      <c r="AA110" s="21" t="s">
        <v>154</v>
      </c>
      <c r="AB110" s="18">
        <v>60.0</v>
      </c>
      <c r="AD110" s="39"/>
      <c r="AE110" s="21"/>
      <c r="AF110" s="21" t="s">
        <v>154</v>
      </c>
      <c r="AG110" s="18">
        <v>60.0</v>
      </c>
      <c r="AI110" s="39"/>
      <c r="AJ110" s="21"/>
      <c r="AK110" s="21" t="s">
        <v>154</v>
      </c>
      <c r="AL110" s="18">
        <v>60.0</v>
      </c>
      <c r="AN110" s="39"/>
      <c r="AO110" s="21"/>
      <c r="AP110" s="21" t="s">
        <v>154</v>
      </c>
      <c r="AQ110" s="18">
        <v>60.0</v>
      </c>
    </row>
    <row r="111">
      <c r="A111" s="17"/>
      <c r="B111" s="17" t="s">
        <v>155</v>
      </c>
      <c r="C111" s="18">
        <f>C109</f>
        <v>0</v>
      </c>
      <c r="E111" s="39"/>
      <c r="F111" s="17"/>
      <c r="G111" s="17" t="s">
        <v>155</v>
      </c>
      <c r="H111" s="18">
        <f>H109</f>
        <v>0</v>
      </c>
      <c r="J111" s="39"/>
      <c r="L111" s="17" t="s">
        <v>155</v>
      </c>
      <c r="M111" s="18">
        <f>M109</f>
        <v>1</v>
      </c>
      <c r="O111" s="39"/>
      <c r="P111" s="17"/>
      <c r="Q111" s="17" t="s">
        <v>155</v>
      </c>
      <c r="R111" s="18">
        <f>R109</f>
        <v>0</v>
      </c>
      <c r="T111" s="39"/>
      <c r="U111" s="17"/>
      <c r="V111" s="17" t="s">
        <v>155</v>
      </c>
      <c r="W111" s="18">
        <f>W109</f>
        <v>2</v>
      </c>
      <c r="Y111" s="39"/>
      <c r="Z111" s="17"/>
      <c r="AA111" s="17" t="s">
        <v>155</v>
      </c>
      <c r="AB111" s="18">
        <f>AB109</f>
        <v>1</v>
      </c>
      <c r="AD111" s="39"/>
      <c r="AE111" s="17"/>
      <c r="AF111" s="17" t="s">
        <v>155</v>
      </c>
      <c r="AG111" s="18">
        <f>AG109</f>
        <v>0</v>
      </c>
      <c r="AI111" s="39"/>
      <c r="AJ111" s="17"/>
      <c r="AK111" s="17" t="s">
        <v>155</v>
      </c>
      <c r="AL111" s="18">
        <f>AL109</f>
        <v>0</v>
      </c>
      <c r="AN111" s="39"/>
      <c r="AO111" s="17"/>
      <c r="AP111" s="17" t="s">
        <v>155</v>
      </c>
      <c r="AQ111" s="18">
        <f>AQ109</f>
        <v>2</v>
      </c>
    </row>
    <row r="112">
      <c r="A112" s="17"/>
      <c r="B112" s="17" t="s">
        <v>156</v>
      </c>
      <c r="C112" s="18">
        <v>0.0</v>
      </c>
      <c r="E112" s="39"/>
      <c r="F112" s="17"/>
      <c r="G112" s="17" t="s">
        <v>156</v>
      </c>
      <c r="H112" s="18">
        <v>0.0</v>
      </c>
      <c r="J112" s="39"/>
      <c r="L112" s="17" t="s">
        <v>156</v>
      </c>
      <c r="M112" s="18">
        <v>0.0</v>
      </c>
      <c r="O112" s="39"/>
      <c r="P112" s="17"/>
      <c r="Q112" s="17" t="s">
        <v>156</v>
      </c>
      <c r="R112" s="18">
        <v>0.0</v>
      </c>
      <c r="T112" s="39"/>
      <c r="U112" s="17"/>
      <c r="V112" s="17" t="s">
        <v>156</v>
      </c>
      <c r="W112" s="18">
        <v>0.0</v>
      </c>
      <c r="Y112" s="39"/>
      <c r="Z112" s="17"/>
      <c r="AA112" s="17" t="s">
        <v>156</v>
      </c>
      <c r="AB112" s="18">
        <v>0.0</v>
      </c>
      <c r="AD112" s="39"/>
      <c r="AE112" s="17"/>
      <c r="AF112" s="17" t="s">
        <v>156</v>
      </c>
      <c r="AG112" s="18">
        <v>0.0</v>
      </c>
      <c r="AI112" s="39"/>
      <c r="AJ112" s="17"/>
      <c r="AK112" s="17" t="s">
        <v>156</v>
      </c>
      <c r="AL112" s="18">
        <v>0.0</v>
      </c>
      <c r="AN112" s="39"/>
      <c r="AO112" s="17"/>
      <c r="AP112" s="17" t="s">
        <v>156</v>
      </c>
      <c r="AQ112" s="18">
        <v>0.0</v>
      </c>
    </row>
    <row r="113">
      <c r="A113" s="21"/>
      <c r="B113" s="21" t="s">
        <v>157</v>
      </c>
      <c r="C113" s="18">
        <f>COUNTIF(A3:A70,FALSE)-4+5+2</f>
        <v>11</v>
      </c>
      <c r="E113" s="39"/>
      <c r="F113" s="21"/>
      <c r="G113" s="21" t="s">
        <v>157</v>
      </c>
      <c r="H113" s="18">
        <f>COUNTIF(F3:F70,FALSE)-4+5+2</f>
        <v>11</v>
      </c>
      <c r="J113" s="39"/>
      <c r="L113" s="21" t="s">
        <v>157</v>
      </c>
      <c r="M113" s="18">
        <f>COUNTIF(K3:K70,FALSE)-4+5+2</f>
        <v>11</v>
      </c>
      <c r="O113" s="39"/>
      <c r="P113" s="21"/>
      <c r="Q113" s="21" t="s">
        <v>157</v>
      </c>
      <c r="R113" s="18">
        <f>COUNTIF(P3:P70,FALSE)-4+5+2</f>
        <v>11</v>
      </c>
      <c r="T113" s="39"/>
      <c r="U113" s="21"/>
      <c r="V113" s="21" t="s">
        <v>157</v>
      </c>
      <c r="W113" s="18">
        <f>COUNTIF(U3:U70,FALSE)-4+5+2</f>
        <v>11</v>
      </c>
      <c r="Y113" s="39"/>
      <c r="Z113" s="21"/>
      <c r="AA113" s="21" t="s">
        <v>157</v>
      </c>
      <c r="AB113" s="18">
        <f>COUNTIF(Z3:Z70,FALSE)-5+6+3</f>
        <v>13</v>
      </c>
      <c r="AD113" s="39"/>
      <c r="AE113" s="21"/>
      <c r="AF113" s="21" t="s">
        <v>157</v>
      </c>
      <c r="AG113" s="18">
        <f>COUNTIF(AE3:AE70,FALSE)-4+5+2</f>
        <v>11</v>
      </c>
      <c r="AI113" s="39"/>
      <c r="AJ113" s="21"/>
      <c r="AK113" s="21" t="s">
        <v>157</v>
      </c>
      <c r="AL113" s="18">
        <f>COUNTIF(AJ3:AJ70,FALSE)-4+5+2</f>
        <v>11</v>
      </c>
      <c r="AN113" s="39"/>
      <c r="AO113" s="21"/>
      <c r="AP113" s="21" t="s">
        <v>157</v>
      </c>
      <c r="AQ113" s="18">
        <f>COUNTIF(AO3:AO70,FALSE)-4+5+2</f>
        <v>11</v>
      </c>
    </row>
    <row r="114">
      <c r="A114" s="17"/>
      <c r="B114" s="17" t="s">
        <v>185</v>
      </c>
      <c r="C114" s="19">
        <f>C108+C113</f>
        <v>66</v>
      </c>
      <c r="E114" s="39"/>
      <c r="F114" s="17"/>
      <c r="G114" s="17" t="s">
        <v>185</v>
      </c>
      <c r="H114" s="19">
        <f>H108+H113</f>
        <v>66</v>
      </c>
      <c r="J114" s="39"/>
      <c r="L114" s="17" t="s">
        <v>185</v>
      </c>
      <c r="M114" s="19">
        <f>M108+M113</f>
        <v>68</v>
      </c>
      <c r="O114" s="39"/>
      <c r="P114" s="17"/>
      <c r="Q114" s="17" t="s">
        <v>185</v>
      </c>
      <c r="R114" s="19">
        <f>R108+R113</f>
        <v>66</v>
      </c>
      <c r="T114" s="39"/>
      <c r="U114" s="17"/>
      <c r="V114" s="17" t="s">
        <v>185</v>
      </c>
      <c r="W114" s="19">
        <f>W108+W113</f>
        <v>75</v>
      </c>
      <c r="Y114" s="39"/>
      <c r="Z114" s="17"/>
      <c r="AA114" s="17" t="s">
        <v>185</v>
      </c>
      <c r="AB114" s="19">
        <f>AB108+AB113</f>
        <v>75</v>
      </c>
      <c r="AD114" s="39"/>
      <c r="AE114" s="17"/>
      <c r="AF114" s="17" t="s">
        <v>185</v>
      </c>
      <c r="AG114" s="19">
        <f>AG108+AG113</f>
        <v>71</v>
      </c>
      <c r="AI114" s="39"/>
      <c r="AJ114" s="17"/>
      <c r="AK114" s="17" t="s">
        <v>185</v>
      </c>
      <c r="AL114" s="19">
        <f>AL108+AL113</f>
        <v>71</v>
      </c>
      <c r="AN114" s="39"/>
      <c r="AO114" s="17"/>
      <c r="AP114" s="17" t="s">
        <v>185</v>
      </c>
      <c r="AQ114" s="19">
        <f>AQ108+AQ113</f>
        <v>75</v>
      </c>
    </row>
    <row r="115">
      <c r="A115" s="17"/>
      <c r="B115" s="17" t="s">
        <v>186</v>
      </c>
      <c r="C115" s="19">
        <f>C107-C109</f>
        <v>55</v>
      </c>
      <c r="E115" s="39"/>
      <c r="F115" s="17"/>
      <c r="G115" s="17" t="s">
        <v>186</v>
      </c>
      <c r="H115" s="19">
        <f>H107-H109</f>
        <v>55</v>
      </c>
      <c r="J115" s="39"/>
      <c r="L115" s="17" t="s">
        <v>186</v>
      </c>
      <c r="M115" s="19">
        <f>M107-M109</f>
        <v>56</v>
      </c>
      <c r="O115" s="39"/>
      <c r="P115" s="17"/>
      <c r="Q115" s="17" t="s">
        <v>186</v>
      </c>
      <c r="R115" s="19">
        <f>R107-R109</f>
        <v>55</v>
      </c>
      <c r="T115" s="39"/>
      <c r="U115" s="17"/>
      <c r="V115" s="17" t="s">
        <v>186</v>
      </c>
      <c r="W115" s="19">
        <f>W107-W109</f>
        <v>62</v>
      </c>
      <c r="Y115" s="39"/>
      <c r="Z115" s="17"/>
      <c r="AA115" s="17" t="s">
        <v>186</v>
      </c>
      <c r="AB115" s="19">
        <f>AB107-AB109</f>
        <v>61</v>
      </c>
      <c r="AD115" s="39"/>
      <c r="AE115" s="17"/>
      <c r="AF115" s="17" t="s">
        <v>186</v>
      </c>
      <c r="AG115" s="19">
        <f>AG107-AG109</f>
        <v>60</v>
      </c>
      <c r="AI115" s="39"/>
      <c r="AJ115" s="17"/>
      <c r="AK115" s="17" t="s">
        <v>186</v>
      </c>
      <c r="AL115" s="19">
        <f>AL107-AL109</f>
        <v>60</v>
      </c>
      <c r="AN115" s="39"/>
      <c r="AO115" s="17"/>
      <c r="AP115" s="17" t="s">
        <v>186</v>
      </c>
      <c r="AQ115" s="19">
        <f>AQ107-AQ109</f>
        <v>62</v>
      </c>
    </row>
    <row r="116">
      <c r="A116" s="15"/>
      <c r="B116" s="15" t="s">
        <v>160</v>
      </c>
      <c r="C116" s="19">
        <f>((ABS(C115)-1)/C106)*1/5</f>
        <v>0.2713840587</v>
      </c>
      <c r="E116" s="39"/>
      <c r="F116" s="15"/>
      <c r="G116" s="15" t="s">
        <v>160</v>
      </c>
      <c r="H116" s="19">
        <f>((ABS(H115)-1)/H106)*1/5</f>
        <v>0.3215146914</v>
      </c>
      <c r="J116" s="39"/>
      <c r="L116" s="15" t="s">
        <v>160</v>
      </c>
      <c r="M116" s="19">
        <f>((ABS(M115)-1)/M106)*1/5</f>
        <v>0.334936971</v>
      </c>
      <c r="O116" s="39"/>
      <c r="P116" s="15"/>
      <c r="Q116" s="15" t="s">
        <v>160</v>
      </c>
      <c r="R116" s="19">
        <f>((ABS(R115)-1)/R106)*1/5</f>
        <v>0.3320216429</v>
      </c>
      <c r="T116" s="39"/>
      <c r="U116" s="15"/>
      <c r="V116" s="15" t="s">
        <v>160</v>
      </c>
      <c r="W116" s="19">
        <f>((ABS(W115)-1)/W106)*1/5</f>
        <v>0.351422975</v>
      </c>
      <c r="Y116" s="39"/>
      <c r="Z116" s="15"/>
      <c r="AA116" s="15" t="s">
        <v>160</v>
      </c>
      <c r="AB116" s="19">
        <f>((ABS(AB115)-1)/AB106)*1/5</f>
        <v>0.3868596667</v>
      </c>
      <c r="AD116" s="39"/>
      <c r="AE116" s="15"/>
      <c r="AF116" s="15" t="s">
        <v>160</v>
      </c>
      <c r="AG116" s="19">
        <f>((ABS(AG115)-1)/AG106)*1/5</f>
        <v>0.2733253034</v>
      </c>
      <c r="AI116" s="39"/>
      <c r="AJ116" s="15"/>
      <c r="AK116" s="15" t="s">
        <v>160</v>
      </c>
      <c r="AL116" s="19">
        <f>((ABS(AL115)-1)/AL106)*1/5</f>
        <v>0.3517138599</v>
      </c>
      <c r="AN116" s="39"/>
      <c r="AO116" s="15"/>
      <c r="AP116" s="15" t="s">
        <v>160</v>
      </c>
      <c r="AQ116" s="19">
        <f>((ABS(AQ115)-1)/AQ106)*1/5</f>
        <v>0.3839858995</v>
      </c>
    </row>
    <row r="117">
      <c r="A117" s="15"/>
      <c r="B117" s="15" t="s">
        <v>161</v>
      </c>
      <c r="C117" s="19">
        <f>((ABS(C115)-1)/C106)*1/5*60</f>
        <v>16.28304352</v>
      </c>
      <c r="E117" s="39"/>
      <c r="F117" s="15"/>
      <c r="G117" s="15" t="s">
        <v>161</v>
      </c>
      <c r="H117" s="19">
        <f>((ABS(H115)-1)/H106)*1/5*60</f>
        <v>19.29088149</v>
      </c>
      <c r="J117" s="39"/>
      <c r="L117" s="15" t="s">
        <v>161</v>
      </c>
      <c r="M117" s="19">
        <f>((ABS(M115)-1)/M106)*1/5*60</f>
        <v>20.09621826</v>
      </c>
      <c r="O117" s="39"/>
      <c r="P117" s="15"/>
      <c r="Q117" s="15" t="s">
        <v>161</v>
      </c>
      <c r="R117" s="19">
        <f>((ABS(R115)-1)/R106)*1/5*60</f>
        <v>19.92129857</v>
      </c>
      <c r="T117" s="39"/>
      <c r="U117" s="15"/>
      <c r="V117" s="15" t="s">
        <v>161</v>
      </c>
      <c r="W117" s="19">
        <f>((ABS(W115)-1)/W106)*1/5*60</f>
        <v>21.0853785</v>
      </c>
      <c r="Y117" s="39"/>
      <c r="Z117" s="15"/>
      <c r="AA117" s="15" t="s">
        <v>161</v>
      </c>
      <c r="AB117" s="19">
        <f>((ABS(AB115)-1)/AB106)*1/5*60</f>
        <v>23.21158</v>
      </c>
      <c r="AD117" s="39"/>
      <c r="AE117" s="15"/>
      <c r="AF117" s="15" t="s">
        <v>161</v>
      </c>
      <c r="AG117" s="19">
        <f>((ABS(AG115)-1)/AG106)*1/5*60</f>
        <v>16.39951821</v>
      </c>
      <c r="AI117" s="39"/>
      <c r="AJ117" s="15"/>
      <c r="AK117" s="15" t="s">
        <v>161</v>
      </c>
      <c r="AL117" s="19">
        <f>((ABS(AL115)-1)/AL106)*1/5*60</f>
        <v>21.10283159</v>
      </c>
      <c r="AN117" s="39"/>
      <c r="AO117" s="15"/>
      <c r="AP117" s="15" t="s">
        <v>161</v>
      </c>
      <c r="AQ117" s="19">
        <f>((ABS(AQ115)-1)/AQ106)*1/5*60</f>
        <v>23.03915397</v>
      </c>
    </row>
    <row r="118">
      <c r="A118" s="15"/>
      <c r="B118" s="15" t="s">
        <v>162</v>
      </c>
      <c r="C118" s="19">
        <f>C116*(1-C127)</f>
        <v>0.2713840587</v>
      </c>
      <c r="E118" s="39"/>
      <c r="F118" s="15"/>
      <c r="G118" s="15" t="s">
        <v>162</v>
      </c>
      <c r="H118" s="19">
        <f>H116*(1-H127)</f>
        <v>0.3215146914</v>
      </c>
      <c r="J118" s="39"/>
      <c r="L118" s="15" t="s">
        <v>162</v>
      </c>
      <c r="M118" s="19">
        <f>M116*(1-M127)</f>
        <v>0.334936971</v>
      </c>
      <c r="O118" s="39"/>
      <c r="P118" s="15"/>
      <c r="Q118" s="15" t="s">
        <v>162</v>
      </c>
      <c r="R118" s="19">
        <f>R116*(1-R127)</f>
        <v>0.3320216429</v>
      </c>
      <c r="T118" s="39"/>
      <c r="U118" s="15"/>
      <c r="V118" s="15" t="s">
        <v>162</v>
      </c>
      <c r="W118" s="19">
        <f>W116*(1-W127)</f>
        <v>0.351422975</v>
      </c>
      <c r="Y118" s="39"/>
      <c r="Z118" s="15"/>
      <c r="AA118" s="15" t="s">
        <v>162</v>
      </c>
      <c r="AB118" s="19">
        <f>AB116*(1-AB127)</f>
        <v>0.3868596667</v>
      </c>
      <c r="AD118" s="39"/>
      <c r="AE118" s="15"/>
      <c r="AF118" s="15" t="s">
        <v>162</v>
      </c>
      <c r="AG118" s="19">
        <f>AG116*(1-AG127)</f>
        <v>0.2733253034</v>
      </c>
      <c r="AI118" s="39"/>
      <c r="AJ118" s="15"/>
      <c r="AK118" s="15" t="s">
        <v>162</v>
      </c>
      <c r="AL118" s="19">
        <f>AL116*(1-AL127)</f>
        <v>0.3517138599</v>
      </c>
      <c r="AN118" s="39"/>
      <c r="AO118" s="15"/>
      <c r="AP118" s="15" t="s">
        <v>162</v>
      </c>
      <c r="AQ118" s="19">
        <f>AQ116*(1-AQ127)</f>
        <v>0.3839858995</v>
      </c>
    </row>
    <row r="119">
      <c r="A119" s="15"/>
      <c r="B119" s="15" t="s">
        <v>163</v>
      </c>
      <c r="C119" s="19">
        <f>C117*(1-C127)</f>
        <v>16.28304352</v>
      </c>
      <c r="E119" s="39"/>
      <c r="F119" s="15"/>
      <c r="G119" s="15" t="s">
        <v>163</v>
      </c>
      <c r="H119" s="19">
        <f>H117*(1-H127)</f>
        <v>19.29088149</v>
      </c>
      <c r="J119" s="39"/>
      <c r="L119" s="15" t="s">
        <v>163</v>
      </c>
      <c r="M119" s="19">
        <f>M117*(1-M127)</f>
        <v>20.09621826</v>
      </c>
      <c r="O119" s="39"/>
      <c r="P119" s="15"/>
      <c r="Q119" s="15" t="s">
        <v>163</v>
      </c>
      <c r="R119" s="19">
        <f>R117*(1-R127)</f>
        <v>19.92129857</v>
      </c>
      <c r="T119" s="39"/>
      <c r="U119" s="15"/>
      <c r="V119" s="15" t="s">
        <v>163</v>
      </c>
      <c r="W119" s="19">
        <f>W117*(1-W127)</f>
        <v>21.0853785</v>
      </c>
      <c r="Y119" s="39"/>
      <c r="Z119" s="15"/>
      <c r="AA119" s="15" t="s">
        <v>163</v>
      </c>
      <c r="AB119" s="19">
        <f>AB117*(1-AB127)</f>
        <v>23.21158</v>
      </c>
      <c r="AD119" s="39"/>
      <c r="AE119" s="15"/>
      <c r="AF119" s="15" t="s">
        <v>163</v>
      </c>
      <c r="AG119" s="19">
        <f>AG117*(1-AG127)</f>
        <v>16.39951821</v>
      </c>
      <c r="AI119" s="39"/>
      <c r="AJ119" s="15"/>
      <c r="AK119" s="15" t="s">
        <v>163</v>
      </c>
      <c r="AL119" s="19">
        <f>AL117*(1-AL127)</f>
        <v>21.10283159</v>
      </c>
      <c r="AN119" s="39"/>
      <c r="AO119" s="15"/>
      <c r="AP119" s="15" t="s">
        <v>163</v>
      </c>
      <c r="AQ119" s="19">
        <f>AQ117*(1-AQ127)</f>
        <v>23.03915397</v>
      </c>
    </row>
    <row r="120">
      <c r="A120" s="15"/>
      <c r="B120" s="15" t="s">
        <v>164</v>
      </c>
      <c r="C120" s="19">
        <f>(ABS(C115)-1)/C106</f>
        <v>1.356920293</v>
      </c>
      <c r="E120" s="39"/>
      <c r="F120" s="15"/>
      <c r="G120" s="15" t="s">
        <v>164</v>
      </c>
      <c r="H120" s="19">
        <f>(ABS(H115)-1)/H106</f>
        <v>1.607573457</v>
      </c>
      <c r="J120" s="39"/>
      <c r="L120" s="15" t="s">
        <v>164</v>
      </c>
      <c r="M120" s="19">
        <f>(ABS(M115)-1)/M106</f>
        <v>1.674684855</v>
      </c>
      <c r="O120" s="39"/>
      <c r="P120" s="15"/>
      <c r="Q120" s="15" t="s">
        <v>164</v>
      </c>
      <c r="R120" s="19">
        <f>(ABS(R115)-1)/R106</f>
        <v>1.660108214</v>
      </c>
      <c r="T120" s="39"/>
      <c r="U120" s="15"/>
      <c r="V120" s="15" t="s">
        <v>164</v>
      </c>
      <c r="W120" s="19">
        <f>(ABS(W115)-1)/W106</f>
        <v>1.757114875</v>
      </c>
      <c r="Y120" s="39"/>
      <c r="Z120" s="15"/>
      <c r="AA120" s="15" t="s">
        <v>164</v>
      </c>
      <c r="AB120" s="19">
        <f>(ABS(AB115)-1)/AB106</f>
        <v>1.934298333</v>
      </c>
      <c r="AD120" s="39"/>
      <c r="AE120" s="15"/>
      <c r="AF120" s="15" t="s">
        <v>164</v>
      </c>
      <c r="AG120" s="19">
        <f>(ABS(AG115)-1)/AG106</f>
        <v>1.366626517</v>
      </c>
      <c r="AI120" s="39"/>
      <c r="AJ120" s="15"/>
      <c r="AK120" s="15" t="s">
        <v>164</v>
      </c>
      <c r="AL120" s="19">
        <f>(ABS(AL115)-1)/AL106</f>
        <v>1.7585693</v>
      </c>
      <c r="AN120" s="39"/>
      <c r="AO120" s="15"/>
      <c r="AP120" s="15" t="s">
        <v>164</v>
      </c>
      <c r="AQ120" s="19">
        <f>(ABS(AQ115)-1)/AQ106</f>
        <v>1.919929498</v>
      </c>
    </row>
    <row r="121">
      <c r="A121" s="15"/>
      <c r="B121" s="15" t="s">
        <v>165</v>
      </c>
      <c r="C121" s="19">
        <f>(ABS(C108)-1)/C106</f>
        <v>1.356920293</v>
      </c>
      <c r="E121" s="39"/>
      <c r="F121" s="15"/>
      <c r="G121" s="15" t="s">
        <v>165</v>
      </c>
      <c r="H121" s="19">
        <f>(ABS(H108)-1)/H106</f>
        <v>1.607573457</v>
      </c>
      <c r="J121" s="39"/>
      <c r="L121" s="15" t="s">
        <v>165</v>
      </c>
      <c r="M121" s="19">
        <f>(ABS(M108)-1)/M106</f>
        <v>1.70513367</v>
      </c>
      <c r="O121" s="39"/>
      <c r="P121" s="15"/>
      <c r="Q121" s="15" t="s">
        <v>165</v>
      </c>
      <c r="R121" s="19">
        <f>(ABS(R108)-1)/R106</f>
        <v>1.660108214</v>
      </c>
      <c r="T121" s="39"/>
      <c r="U121" s="15"/>
      <c r="V121" s="15" t="s">
        <v>165</v>
      </c>
      <c r="W121" s="19">
        <f>(ABS(W108)-1)/W106</f>
        <v>1.814725199</v>
      </c>
      <c r="Y121" s="39"/>
      <c r="Z121" s="15"/>
      <c r="AA121" s="15" t="s">
        <v>165</v>
      </c>
      <c r="AB121" s="19">
        <f>(ABS(AB108)-1)/AB106</f>
        <v>1.966536639</v>
      </c>
      <c r="AD121" s="39"/>
      <c r="AE121" s="15"/>
      <c r="AF121" s="15" t="s">
        <v>165</v>
      </c>
      <c r="AG121" s="19">
        <f>(ABS(AG108)-1)/AG106</f>
        <v>1.366626517</v>
      </c>
      <c r="AI121" s="39"/>
      <c r="AJ121" s="15"/>
      <c r="AK121" s="15" t="s">
        <v>165</v>
      </c>
      <c r="AL121" s="19">
        <f>(ABS(AL108)-1)/AL106</f>
        <v>1.7585693</v>
      </c>
      <c r="AN121" s="39"/>
      <c r="AO121" s="15"/>
      <c r="AP121" s="15" t="s">
        <v>165</v>
      </c>
      <c r="AQ121" s="19">
        <f>(ABS(AQ108)-1)/AQ106</f>
        <v>1.982878006</v>
      </c>
    </row>
    <row r="122">
      <c r="A122" s="2"/>
      <c r="B122" s="2" t="s">
        <v>166</v>
      </c>
      <c r="C122" s="19">
        <f>(ABS(C114)-1)/C106</f>
        <v>1.633329983</v>
      </c>
      <c r="E122" s="39"/>
      <c r="F122" s="2"/>
      <c r="G122" s="2" t="s">
        <v>166</v>
      </c>
      <c r="H122" s="19">
        <f>(ABS(H114)-1)/H106</f>
        <v>1.935042124</v>
      </c>
      <c r="J122" s="39"/>
      <c r="L122" s="2" t="s">
        <v>166</v>
      </c>
      <c r="M122" s="19">
        <f>(ABS(M114)-1)/M106</f>
        <v>2.040070641</v>
      </c>
      <c r="O122" s="39"/>
      <c r="P122" s="2"/>
      <c r="Q122" s="2" t="s">
        <v>166</v>
      </c>
      <c r="R122" s="19">
        <f>(ABS(R114)-1)/R106</f>
        <v>1.998278406</v>
      </c>
      <c r="T122" s="39"/>
      <c r="U122" s="2"/>
      <c r="V122" s="2" t="s">
        <v>166</v>
      </c>
      <c r="W122" s="19">
        <f>(ABS(W114)-1)/W106</f>
        <v>2.131581979</v>
      </c>
      <c r="Y122" s="39"/>
      <c r="Z122" s="2"/>
      <c r="AA122" s="2" t="s">
        <v>166</v>
      </c>
      <c r="AB122" s="19">
        <f>(ABS(AB114)-1)/AB106</f>
        <v>2.385634611</v>
      </c>
      <c r="AD122" s="39"/>
      <c r="AE122" s="2"/>
      <c r="AF122" s="2" t="s">
        <v>166</v>
      </c>
      <c r="AG122" s="19">
        <f>(ABS(AG114)-1)/AG106</f>
        <v>1.621421292</v>
      </c>
      <c r="AI122" s="39"/>
      <c r="AJ122" s="2"/>
      <c r="AK122" s="2" t="s">
        <v>166</v>
      </c>
      <c r="AL122" s="19">
        <f>(ABS(AL114)-1)/AL106</f>
        <v>2.086438152</v>
      </c>
      <c r="AN122" s="39"/>
      <c r="AO122" s="2"/>
      <c r="AP122" s="2" t="s">
        <v>166</v>
      </c>
      <c r="AQ122" s="19">
        <f>(ABS(AQ114)-1)/AQ106</f>
        <v>2.3290948</v>
      </c>
      <c r="AS122" s="39"/>
    </row>
    <row r="123">
      <c r="A123" s="2"/>
      <c r="B123" s="2" t="s">
        <v>167</v>
      </c>
      <c r="C123" s="19">
        <f>ABS(C108)/ABS(C115)</f>
        <v>1</v>
      </c>
      <c r="E123" s="39"/>
      <c r="F123" s="2"/>
      <c r="G123" s="2" t="s">
        <v>167</v>
      </c>
      <c r="H123" s="19">
        <f>ABS(H108)/ABS(H115)</f>
        <v>1</v>
      </c>
      <c r="J123" s="39"/>
      <c r="L123" s="2" t="s">
        <v>167</v>
      </c>
      <c r="M123" s="19">
        <f>ABS(M108)/ABS(M115)</f>
        <v>1.017857143</v>
      </c>
      <c r="O123" s="39"/>
      <c r="P123" s="2"/>
      <c r="Q123" s="2" t="s">
        <v>167</v>
      </c>
      <c r="R123" s="19">
        <f>ABS(R108)/ABS(R115)</f>
        <v>1</v>
      </c>
      <c r="T123" s="39"/>
      <c r="U123" s="2"/>
      <c r="V123" s="2" t="s">
        <v>167</v>
      </c>
      <c r="W123" s="19">
        <f>ABS(W108)/ABS(W115)</f>
        <v>1.032258065</v>
      </c>
      <c r="Y123" s="39"/>
      <c r="Z123" s="2"/>
      <c r="AA123" s="2" t="s">
        <v>167</v>
      </c>
      <c r="AB123" s="19">
        <f>ABS(AB108)/ABS(AB115)</f>
        <v>1.016393443</v>
      </c>
      <c r="AD123" s="39"/>
      <c r="AE123" s="2"/>
      <c r="AF123" s="2" t="s">
        <v>167</v>
      </c>
      <c r="AG123" s="19">
        <f>ABS(AG108)/ABS(AG115)</f>
        <v>1</v>
      </c>
      <c r="AI123" s="39"/>
      <c r="AJ123" s="2"/>
      <c r="AK123" s="2" t="s">
        <v>167</v>
      </c>
      <c r="AL123" s="19">
        <f>ABS(AL108)/ABS(AL115)</f>
        <v>1</v>
      </c>
      <c r="AN123" s="39"/>
      <c r="AO123" s="2"/>
      <c r="AP123" s="2" t="s">
        <v>167</v>
      </c>
      <c r="AQ123" s="19">
        <f>ABS(AQ108)/ABS(AQ115)</f>
        <v>1.032258065</v>
      </c>
      <c r="AS123" s="39"/>
    </row>
    <row r="124">
      <c r="A124" s="2"/>
      <c r="B124" s="2" t="s">
        <v>168</v>
      </c>
      <c r="C124" s="19">
        <f>ABS(C114)/ABS(C115)</f>
        <v>1.2</v>
      </c>
      <c r="E124" s="39"/>
      <c r="F124" s="2"/>
      <c r="G124" s="2" t="s">
        <v>168</v>
      </c>
      <c r="H124" s="19">
        <f>ABS(H114)/ABS(H115)</f>
        <v>1.2</v>
      </c>
      <c r="J124" s="39"/>
      <c r="L124" s="2" t="s">
        <v>168</v>
      </c>
      <c r="M124" s="19">
        <f>ABS(M114)/ABS(M115)</f>
        <v>1.214285714</v>
      </c>
      <c r="O124" s="39"/>
      <c r="P124" s="2"/>
      <c r="Q124" s="2" t="s">
        <v>168</v>
      </c>
      <c r="R124" s="19">
        <f>ABS(R114)/ABS(R115)</f>
        <v>1.2</v>
      </c>
      <c r="T124" s="39"/>
      <c r="U124" s="2"/>
      <c r="V124" s="2" t="s">
        <v>168</v>
      </c>
      <c r="W124" s="19">
        <f>ABS(W114)/ABS(W115)</f>
        <v>1.209677419</v>
      </c>
      <c r="Y124" s="39"/>
      <c r="Z124" s="2"/>
      <c r="AA124" s="2" t="s">
        <v>168</v>
      </c>
      <c r="AB124" s="19">
        <f>ABS(AB114)/ABS(AB115)</f>
        <v>1.229508197</v>
      </c>
      <c r="AD124" s="39"/>
      <c r="AE124" s="2"/>
      <c r="AF124" s="2" t="s">
        <v>168</v>
      </c>
      <c r="AG124" s="19">
        <f>ABS(AG114)/ABS(AG115)</f>
        <v>1.183333333</v>
      </c>
      <c r="AI124" s="39"/>
      <c r="AJ124" s="2"/>
      <c r="AK124" s="2" t="s">
        <v>168</v>
      </c>
      <c r="AL124" s="19">
        <f>ABS(AL114)/ABS(AL115)</f>
        <v>1.183333333</v>
      </c>
      <c r="AN124" s="39"/>
      <c r="AO124" s="2"/>
      <c r="AP124" s="2" t="s">
        <v>168</v>
      </c>
      <c r="AQ124" s="19">
        <f>ABS(AQ114)/ABS(AQ115)</f>
        <v>1.209677419</v>
      </c>
      <c r="AS124" s="39"/>
    </row>
    <row r="125">
      <c r="A125" s="2"/>
      <c r="B125" s="2" t="s">
        <v>169</v>
      </c>
      <c r="C125" s="18">
        <f>C112/MAX(ABS(C110),ABS(C115))</f>
        <v>0</v>
      </c>
      <c r="E125" s="39"/>
      <c r="F125" s="2"/>
      <c r="G125" s="2" t="s">
        <v>169</v>
      </c>
      <c r="H125" s="18">
        <f>H112/MAX(ABS(H110),ABS(H115))</f>
        <v>0</v>
      </c>
      <c r="J125" s="39"/>
      <c r="L125" s="2" t="s">
        <v>169</v>
      </c>
      <c r="M125" s="18">
        <f>M112/MAX(ABS(M110),ABS(M115))</f>
        <v>0</v>
      </c>
      <c r="O125" s="39"/>
      <c r="P125" s="2"/>
      <c r="Q125" s="2" t="s">
        <v>169</v>
      </c>
      <c r="R125" s="18">
        <f>R112/MAX(ABS(R110),ABS(R115))</f>
        <v>0</v>
      </c>
      <c r="T125" s="39"/>
      <c r="U125" s="2"/>
      <c r="V125" s="2" t="s">
        <v>169</v>
      </c>
      <c r="W125" s="18">
        <f>W112/MAX(ABS(W110),ABS(W115))</f>
        <v>0</v>
      </c>
      <c r="Y125" s="39"/>
      <c r="Z125" s="2"/>
      <c r="AA125" s="2" t="s">
        <v>169</v>
      </c>
      <c r="AB125" s="18">
        <f>AB112/MAX(ABS(AB110),ABS(AB115))</f>
        <v>0</v>
      </c>
      <c r="AD125" s="39"/>
      <c r="AE125" s="2"/>
      <c r="AF125" s="2" t="s">
        <v>169</v>
      </c>
      <c r="AG125" s="18">
        <f>AG112/MAX(ABS(AG110),ABS(AG115))</f>
        <v>0</v>
      </c>
      <c r="AI125" s="39"/>
      <c r="AJ125" s="2"/>
      <c r="AK125" s="2" t="s">
        <v>169</v>
      </c>
      <c r="AL125" s="18">
        <f>AL112/MAX(ABS(AL110),ABS(AL115))</f>
        <v>0</v>
      </c>
      <c r="AN125" s="39"/>
      <c r="AO125" s="2"/>
      <c r="AP125" s="2" t="s">
        <v>169</v>
      </c>
      <c r="AQ125" s="18">
        <f>AQ112/MAX(ABS(AQ110),ABS(AQ115))</f>
        <v>0</v>
      </c>
      <c r="AS125" s="39"/>
    </row>
    <row r="126">
      <c r="A126" s="15"/>
      <c r="B126" s="15" t="s">
        <v>187</v>
      </c>
      <c r="C126" s="19">
        <f>C111/(C110+C112+C111)</f>
        <v>0</v>
      </c>
      <c r="E126" s="39"/>
      <c r="F126" s="15"/>
      <c r="G126" s="15" t="s">
        <v>187</v>
      </c>
      <c r="H126" s="19">
        <f>H111/(H110+H112+H111)</f>
        <v>0</v>
      </c>
      <c r="J126" s="39"/>
      <c r="L126" s="15" t="s">
        <v>187</v>
      </c>
      <c r="M126" s="19">
        <f>M111/(M110+M112+M111)</f>
        <v>0.01785714286</v>
      </c>
      <c r="O126" s="39"/>
      <c r="P126" s="15"/>
      <c r="Q126" s="15" t="s">
        <v>187</v>
      </c>
      <c r="R126" s="19">
        <f>R111/(R110+R112+R111)</f>
        <v>0</v>
      </c>
      <c r="T126" s="39"/>
      <c r="U126" s="15"/>
      <c r="V126" s="15" t="s">
        <v>187</v>
      </c>
      <c r="W126" s="19">
        <f>W111/(W110+W112+W111)</f>
        <v>0.03225806452</v>
      </c>
      <c r="Y126" s="39"/>
      <c r="Z126" s="15"/>
      <c r="AA126" s="15" t="s">
        <v>187</v>
      </c>
      <c r="AB126" s="19">
        <f>AB111/(AB110+AB112+AB111)</f>
        <v>0.01639344262</v>
      </c>
      <c r="AD126" s="39"/>
      <c r="AE126" s="15"/>
      <c r="AF126" s="15" t="s">
        <v>187</v>
      </c>
      <c r="AG126" s="19">
        <f>AG111/(AG110+AG112+AG111)</f>
        <v>0</v>
      </c>
      <c r="AI126" s="39"/>
      <c r="AJ126" s="15"/>
      <c r="AK126" s="15" t="s">
        <v>187</v>
      </c>
      <c r="AL126" s="19">
        <f>AL111/(AL110+AL112+AL111)</f>
        <v>0</v>
      </c>
      <c r="AN126" s="39"/>
      <c r="AO126" s="15"/>
      <c r="AP126" s="15" t="s">
        <v>187</v>
      </c>
      <c r="AQ126" s="19">
        <f>AQ111/(AQ110+AQ112+AQ111)</f>
        <v>0.03225806452</v>
      </c>
      <c r="AS126" s="39"/>
    </row>
    <row r="127">
      <c r="A127" s="15"/>
      <c r="B127" s="15" t="s">
        <v>188</v>
      </c>
      <c r="C127" s="19">
        <f>C112/(C110+C112+C111)</f>
        <v>0</v>
      </c>
      <c r="E127" s="39"/>
      <c r="F127" s="15"/>
      <c r="G127" s="15" t="s">
        <v>188</v>
      </c>
      <c r="H127" s="19">
        <f>H112/(H110+H112+H111)</f>
        <v>0</v>
      </c>
      <c r="J127" s="39"/>
      <c r="L127" s="15" t="s">
        <v>188</v>
      </c>
      <c r="M127" s="19">
        <f>M112/(M110+M112+M111)</f>
        <v>0</v>
      </c>
      <c r="O127" s="39"/>
      <c r="P127" s="15"/>
      <c r="Q127" s="15" t="s">
        <v>188</v>
      </c>
      <c r="R127" s="19">
        <f>R112/(R110+R112+R111)</f>
        <v>0</v>
      </c>
      <c r="T127" s="39"/>
      <c r="U127" s="15"/>
      <c r="V127" s="15" t="s">
        <v>188</v>
      </c>
      <c r="W127" s="19">
        <f>W112/(W110+W112+W111)</f>
        <v>0</v>
      </c>
      <c r="Y127" s="39"/>
      <c r="Z127" s="15"/>
      <c r="AA127" s="15" t="s">
        <v>188</v>
      </c>
      <c r="AB127" s="19">
        <f>AB112/(AB110+AB112+AB111)</f>
        <v>0</v>
      </c>
      <c r="AD127" s="39"/>
      <c r="AE127" s="15"/>
      <c r="AF127" s="15" t="s">
        <v>188</v>
      </c>
      <c r="AG127" s="19">
        <f>AG112/(AG110+AG112+AG111)</f>
        <v>0</v>
      </c>
      <c r="AI127" s="39"/>
      <c r="AJ127" s="15"/>
      <c r="AK127" s="15" t="s">
        <v>188</v>
      </c>
      <c r="AL127" s="19">
        <f>AL112/(AL110+AL112+AL111)</f>
        <v>0</v>
      </c>
      <c r="AN127" s="39"/>
      <c r="AO127" s="15"/>
      <c r="AP127" s="15" t="s">
        <v>188</v>
      </c>
      <c r="AQ127" s="19">
        <f>AQ112/(AQ110+AQ112+AQ111)</f>
        <v>0</v>
      </c>
      <c r="AS127" s="39"/>
    </row>
    <row r="128">
      <c r="A128" s="15"/>
      <c r="B128" s="15" t="s">
        <v>189</v>
      </c>
      <c r="C128" s="19">
        <f>(C111+C112)/(C110+C111+C112)</f>
        <v>0</v>
      </c>
      <c r="E128" s="39"/>
      <c r="F128" s="15"/>
      <c r="G128" s="15" t="s">
        <v>189</v>
      </c>
      <c r="H128" s="19">
        <f>(H111+H112)/(H110+H111+H112)</f>
        <v>0</v>
      </c>
      <c r="J128" s="39"/>
      <c r="L128" s="15" t="s">
        <v>189</v>
      </c>
      <c r="M128" s="19">
        <f>(M111+M112)/(M110+M111+M112)</f>
        <v>0.01785714286</v>
      </c>
      <c r="O128" s="39"/>
      <c r="P128" s="15"/>
      <c r="Q128" s="15" t="s">
        <v>189</v>
      </c>
      <c r="R128" s="19">
        <f>(R111+R112)/(R110+R111+R112)</f>
        <v>0</v>
      </c>
      <c r="T128" s="39"/>
      <c r="U128" s="15"/>
      <c r="V128" s="15" t="s">
        <v>189</v>
      </c>
      <c r="W128" s="19">
        <f>(W111+W112)/(W110+W111+W112)</f>
        <v>0.03225806452</v>
      </c>
      <c r="Y128" s="39"/>
      <c r="Z128" s="15"/>
      <c r="AA128" s="15" t="s">
        <v>189</v>
      </c>
      <c r="AB128" s="19">
        <f>(AB111+AB112)/(AB110+AB111+AB112)</f>
        <v>0.01639344262</v>
      </c>
      <c r="AD128" s="39"/>
      <c r="AE128" s="15"/>
      <c r="AF128" s="15" t="s">
        <v>189</v>
      </c>
      <c r="AG128" s="19">
        <f>(AG111+AG112)/(AG110+AG111+AG112)</f>
        <v>0</v>
      </c>
      <c r="AI128" s="39"/>
      <c r="AJ128" s="15"/>
      <c r="AK128" s="15" t="s">
        <v>189</v>
      </c>
      <c r="AL128" s="19">
        <f>(AL111+AL112)/(AL110+AL111+AL112)</f>
        <v>0</v>
      </c>
      <c r="AN128" s="39"/>
      <c r="AO128" s="15"/>
      <c r="AP128" s="15" t="s">
        <v>189</v>
      </c>
      <c r="AQ128" s="19">
        <f>(AQ111+AQ112)/(AQ110+AQ111+AQ112)</f>
        <v>0.03225806452</v>
      </c>
      <c r="AS128" s="39"/>
    </row>
    <row r="129">
      <c r="A129" s="15"/>
      <c r="B129" s="15" t="s">
        <v>190</v>
      </c>
      <c r="C129" s="19" t="str">
        <f>ABS(C111)/ABS(C109)</f>
        <v>#DIV/0!</v>
      </c>
      <c r="E129" s="39"/>
      <c r="F129" s="15"/>
      <c r="G129" s="15" t="s">
        <v>190</v>
      </c>
      <c r="H129" s="19" t="str">
        <f>ABS(H111)/ABS(H109)</f>
        <v>#DIV/0!</v>
      </c>
      <c r="J129" s="39"/>
      <c r="L129" s="15" t="s">
        <v>190</v>
      </c>
      <c r="M129" s="19">
        <f>ABS(M111)/ABS(M109)</f>
        <v>1</v>
      </c>
      <c r="O129" s="39"/>
      <c r="P129" s="15"/>
      <c r="Q129" s="15" t="s">
        <v>190</v>
      </c>
      <c r="R129" s="19" t="str">
        <f>ABS(R111)/ABS(R109)</f>
        <v>#DIV/0!</v>
      </c>
      <c r="T129" s="39"/>
      <c r="U129" s="15"/>
      <c r="V129" s="15" t="s">
        <v>190</v>
      </c>
      <c r="W129" s="19">
        <f>ABS(W111)/ABS(W109)</f>
        <v>1</v>
      </c>
      <c r="Y129" s="39"/>
      <c r="Z129" s="15"/>
      <c r="AA129" s="15" t="s">
        <v>190</v>
      </c>
      <c r="AB129" s="19">
        <f>ABS(AB111)/ABS(AB109)</f>
        <v>1</v>
      </c>
      <c r="AD129" s="39"/>
      <c r="AE129" s="15"/>
      <c r="AF129" s="15" t="s">
        <v>190</v>
      </c>
      <c r="AG129" s="19" t="str">
        <f>ABS(AG111)/ABS(AG109)</f>
        <v>#DIV/0!</v>
      </c>
      <c r="AI129" s="39"/>
      <c r="AJ129" s="15"/>
      <c r="AK129" s="15" t="s">
        <v>190</v>
      </c>
      <c r="AL129" s="19" t="str">
        <f>ABS(AL111)/ABS(AL109)</f>
        <v>#DIV/0!</v>
      </c>
      <c r="AN129" s="39"/>
      <c r="AO129" s="15"/>
      <c r="AP129" s="15" t="s">
        <v>190</v>
      </c>
      <c r="AQ129" s="19">
        <f>ABS(AQ111)/ABS(AQ109)</f>
        <v>1</v>
      </c>
      <c r="AS129" s="39"/>
    </row>
    <row r="130">
      <c r="A130" s="15"/>
      <c r="B130" s="15" t="s">
        <v>191</v>
      </c>
      <c r="C130" s="19" t="str">
        <f>C111/(C111+C112)</f>
        <v>#DIV/0!</v>
      </c>
      <c r="E130" s="39"/>
      <c r="F130" s="15"/>
      <c r="G130" s="15" t="s">
        <v>191</v>
      </c>
      <c r="H130" s="19" t="str">
        <f>H111/(H111+H112)</f>
        <v>#DIV/0!</v>
      </c>
      <c r="J130" s="39"/>
      <c r="L130" s="15" t="s">
        <v>191</v>
      </c>
      <c r="M130" s="19">
        <f>M111/(M111+M112)</f>
        <v>1</v>
      </c>
      <c r="O130" s="39"/>
      <c r="P130" s="15"/>
      <c r="Q130" s="15" t="s">
        <v>191</v>
      </c>
      <c r="R130" s="19" t="str">
        <f>R111/(R111+R112)</f>
        <v>#DIV/0!</v>
      </c>
      <c r="T130" s="39"/>
      <c r="U130" s="15"/>
      <c r="V130" s="15" t="s">
        <v>191</v>
      </c>
      <c r="W130" s="19">
        <f>W111/(W111+W112)</f>
        <v>1</v>
      </c>
      <c r="Y130" s="39"/>
      <c r="Z130" s="15"/>
      <c r="AA130" s="15" t="s">
        <v>191</v>
      </c>
      <c r="AB130" s="19">
        <f>AB111/(AB111+AB112)</f>
        <v>1</v>
      </c>
      <c r="AD130" s="39"/>
      <c r="AE130" s="15"/>
      <c r="AF130" s="15" t="s">
        <v>191</v>
      </c>
      <c r="AG130" s="19" t="str">
        <f>AG111/(AG111+AG112)</f>
        <v>#DIV/0!</v>
      </c>
      <c r="AI130" s="39"/>
      <c r="AJ130" s="15"/>
      <c r="AK130" s="15" t="s">
        <v>191</v>
      </c>
      <c r="AL130" s="19" t="str">
        <f>AL111/(AL111+AL112)</f>
        <v>#DIV/0!</v>
      </c>
      <c r="AN130" s="39"/>
      <c r="AO130" s="15"/>
      <c r="AP130" s="15" t="s">
        <v>191</v>
      </c>
      <c r="AQ130" s="19">
        <f>AQ111/(AQ111+AQ112)</f>
        <v>1</v>
      </c>
      <c r="AS130" s="39"/>
    </row>
    <row r="131">
      <c r="A131" s="15"/>
      <c r="B131" s="15" t="s">
        <v>192</v>
      </c>
      <c r="C131" s="19">
        <f>C110/(C109+C110+C111+C112)</f>
        <v>1</v>
      </c>
      <c r="E131" s="39"/>
      <c r="F131" s="15"/>
      <c r="G131" s="15" t="s">
        <v>192</v>
      </c>
      <c r="H131" s="19">
        <f>H110/(H109+H110+H111+H112)</f>
        <v>1</v>
      </c>
      <c r="J131" s="39"/>
      <c r="L131" s="15" t="s">
        <v>192</v>
      </c>
      <c r="M131" s="19">
        <f>M110/(M109+M110+M111+M112)</f>
        <v>0.9649122807</v>
      </c>
      <c r="O131" s="39"/>
      <c r="P131" s="15"/>
      <c r="Q131" s="15" t="s">
        <v>192</v>
      </c>
      <c r="R131" s="19">
        <f>R110/(R109+R110+R111+R112)</f>
        <v>1</v>
      </c>
      <c r="T131" s="39"/>
      <c r="U131" s="15"/>
      <c r="V131" s="15" t="s">
        <v>192</v>
      </c>
      <c r="W131" s="19">
        <f>W110/(W109+W110+W111+W112)</f>
        <v>0.9375</v>
      </c>
      <c r="Y131" s="39"/>
      <c r="Z131" s="15"/>
      <c r="AA131" s="15" t="s">
        <v>192</v>
      </c>
      <c r="AB131" s="19">
        <f>AB110/(AB109+AB110+AB111+AB112)</f>
        <v>0.9677419355</v>
      </c>
      <c r="AD131" s="39"/>
      <c r="AE131" s="15"/>
      <c r="AF131" s="15" t="s">
        <v>192</v>
      </c>
      <c r="AG131" s="19">
        <f>AG110/(AG109+AG110+AG111+AG112)</f>
        <v>1</v>
      </c>
      <c r="AI131" s="39"/>
      <c r="AJ131" s="15"/>
      <c r="AK131" s="15" t="s">
        <v>192</v>
      </c>
      <c r="AL131" s="19">
        <f>AL110/(AL109+AL110+AL111+AL112)</f>
        <v>1</v>
      </c>
      <c r="AN131" s="39"/>
      <c r="AO131" s="15"/>
      <c r="AP131" s="15" t="s">
        <v>192</v>
      </c>
      <c r="AQ131" s="19">
        <f>AQ110/(AQ109+AQ110+AQ111+AQ112)</f>
        <v>0.9375</v>
      </c>
      <c r="AS131" s="39"/>
    </row>
    <row r="132">
      <c r="A132" s="15"/>
      <c r="B132" s="15" t="s">
        <v>193</v>
      </c>
      <c r="C132" s="19">
        <f>(C112+C111+C109)/(C110+C112+C111+C109)</f>
        <v>0</v>
      </c>
      <c r="E132" s="39"/>
      <c r="F132" s="15"/>
      <c r="G132" s="15" t="s">
        <v>193</v>
      </c>
      <c r="H132" s="19">
        <f>(H112+H111+H109)/(H110+H112+H111+H109)</f>
        <v>0</v>
      </c>
      <c r="J132" s="39"/>
      <c r="L132" s="15" t="s">
        <v>193</v>
      </c>
      <c r="M132" s="19">
        <f>(M112+M111+M109)/(M110+M112+M111+M109)</f>
        <v>0.0350877193</v>
      </c>
      <c r="O132" s="39"/>
      <c r="P132" s="15"/>
      <c r="Q132" s="15" t="s">
        <v>193</v>
      </c>
      <c r="R132" s="19">
        <f>(R112+R111+R109)/(R110+R112+R111+R109)</f>
        <v>0</v>
      </c>
      <c r="T132" s="39"/>
      <c r="U132" s="15"/>
      <c r="V132" s="15" t="s">
        <v>193</v>
      </c>
      <c r="W132" s="19">
        <f>(W112+W111+W109)/(W110+W112+W111+W109)</f>
        <v>0.0625</v>
      </c>
      <c r="Y132" s="39"/>
      <c r="Z132" s="15"/>
      <c r="AA132" s="15" t="s">
        <v>193</v>
      </c>
      <c r="AB132" s="19">
        <f>(AB112+AB111+AB109)/(AB110+AB112+AB111+AB109)</f>
        <v>0.03225806452</v>
      </c>
      <c r="AD132" s="39"/>
      <c r="AE132" s="15"/>
      <c r="AF132" s="15" t="s">
        <v>193</v>
      </c>
      <c r="AG132" s="19">
        <f>(AG112+AG111+AG109)/(AG110+AG112+AG111+AG109)</f>
        <v>0</v>
      </c>
      <c r="AI132" s="39"/>
      <c r="AJ132" s="15"/>
      <c r="AK132" s="15" t="s">
        <v>193</v>
      </c>
      <c r="AL132" s="19">
        <f>(AL112+AL111+AL109)/(AL110+AL112+AL111+AL109)</f>
        <v>0</v>
      </c>
      <c r="AN132" s="39"/>
      <c r="AO132" s="15"/>
      <c r="AP132" s="15" t="s">
        <v>193</v>
      </c>
      <c r="AQ132" s="19">
        <f>(AQ112+AQ111+AQ109)/(AQ110+AQ112+AQ111+AQ109)</f>
        <v>0.0625</v>
      </c>
      <c r="AS132" s="39"/>
    </row>
    <row r="133">
      <c r="A133" s="15"/>
      <c r="B133" s="15" t="s">
        <v>194</v>
      </c>
      <c r="C133" s="19">
        <f>(C111+C109)/C110</f>
        <v>0</v>
      </c>
      <c r="E133" s="39"/>
      <c r="F133" s="15"/>
      <c r="G133" s="15" t="s">
        <v>194</v>
      </c>
      <c r="H133" s="19">
        <f>(H111+H109)/H110</f>
        <v>0</v>
      </c>
      <c r="J133" s="39"/>
      <c r="L133" s="15" t="s">
        <v>194</v>
      </c>
      <c r="M133" s="19">
        <f>(M111+M109)/M110</f>
        <v>0.03636363636</v>
      </c>
      <c r="O133" s="39"/>
      <c r="P133" s="15"/>
      <c r="Q133" s="15" t="s">
        <v>194</v>
      </c>
      <c r="R133" s="19">
        <f>(R111+R109)/R110</f>
        <v>0</v>
      </c>
      <c r="T133" s="39"/>
      <c r="U133" s="15"/>
      <c r="V133" s="15" t="s">
        <v>194</v>
      </c>
      <c r="W133" s="19">
        <f>(W111+W109)/W110</f>
        <v>0.06666666667</v>
      </c>
      <c r="Y133" s="39"/>
      <c r="Z133" s="15"/>
      <c r="AA133" s="15" t="s">
        <v>194</v>
      </c>
      <c r="AB133" s="19">
        <f>(AB111+AB109)/AB110</f>
        <v>0.03333333333</v>
      </c>
      <c r="AD133" s="39"/>
      <c r="AE133" s="15"/>
      <c r="AF133" s="15" t="s">
        <v>194</v>
      </c>
      <c r="AG133" s="19">
        <f>(AG111+AG109)/AG110</f>
        <v>0</v>
      </c>
      <c r="AI133" s="39"/>
      <c r="AJ133" s="15"/>
      <c r="AK133" s="15" t="s">
        <v>194</v>
      </c>
      <c r="AL133" s="19">
        <f>(AL111+AL109)/AL110</f>
        <v>0</v>
      </c>
      <c r="AN133" s="39"/>
      <c r="AO133" s="15"/>
      <c r="AP133" s="15" t="s">
        <v>194</v>
      </c>
      <c r="AQ133" s="19">
        <f>(AQ111+AQ109)/AQ110</f>
        <v>0.06666666667</v>
      </c>
      <c r="AS133" s="39"/>
    </row>
    <row r="134">
      <c r="E134" s="39"/>
      <c r="J134" s="39"/>
      <c r="O134" s="39"/>
      <c r="T134" s="39"/>
      <c r="Y134" s="39"/>
      <c r="AD134" s="39"/>
      <c r="AI134" s="39"/>
      <c r="AN134" s="39"/>
      <c r="AS134" s="39"/>
    </row>
    <row r="135">
      <c r="E135" s="39"/>
      <c r="J135" s="39"/>
      <c r="O135" s="39"/>
      <c r="T135" s="39"/>
      <c r="Y135" s="39"/>
      <c r="AD135" s="39"/>
      <c r="AI135" s="39"/>
      <c r="AN135" s="39"/>
      <c r="AS135" s="39"/>
    </row>
    <row r="136">
      <c r="E136" s="39"/>
      <c r="J136" s="39"/>
      <c r="O136" s="39"/>
      <c r="T136" s="39"/>
      <c r="Y136" s="39"/>
      <c r="AD136" s="39"/>
      <c r="AI136" s="39"/>
      <c r="AN136" s="39"/>
      <c r="AS136" s="39"/>
    </row>
    <row r="137">
      <c r="E137" s="39"/>
      <c r="J137" s="39"/>
      <c r="O137" s="39"/>
      <c r="T137" s="39"/>
      <c r="Y137" s="39"/>
      <c r="AD137" s="39"/>
      <c r="AI137" s="39"/>
      <c r="AN137" s="39"/>
      <c r="AS137" s="39"/>
    </row>
    <row r="138">
      <c r="E138" s="39"/>
      <c r="J138" s="39"/>
      <c r="O138" s="39"/>
      <c r="T138" s="39"/>
      <c r="Y138" s="39"/>
      <c r="AD138" s="39"/>
      <c r="AI138" s="39"/>
      <c r="AN138" s="39"/>
      <c r="AS138" s="39"/>
    </row>
    <row r="139">
      <c r="E139" s="39"/>
      <c r="J139" s="39"/>
      <c r="O139" s="39"/>
      <c r="T139" s="39"/>
      <c r="Y139" s="39"/>
      <c r="AD139" s="39"/>
      <c r="AI139" s="39"/>
      <c r="AN139" s="39"/>
      <c r="AS139" s="39"/>
    </row>
    <row r="140">
      <c r="E140" s="39"/>
      <c r="J140" s="39"/>
      <c r="O140" s="39"/>
      <c r="T140" s="39"/>
      <c r="Y140" s="39"/>
      <c r="AD140" s="39"/>
      <c r="AI140" s="39"/>
      <c r="AN140" s="39"/>
      <c r="AS140" s="39"/>
    </row>
    <row r="141">
      <c r="E141" s="39"/>
      <c r="J141" s="39"/>
      <c r="O141" s="39"/>
      <c r="T141" s="39"/>
      <c r="Y141" s="39"/>
      <c r="AD141" s="39"/>
      <c r="AI141" s="39"/>
      <c r="AN141" s="39"/>
      <c r="AS141" s="39"/>
    </row>
    <row r="142">
      <c r="E142" s="39"/>
      <c r="J142" s="39"/>
      <c r="O142" s="39"/>
      <c r="T142" s="39"/>
      <c r="Y142" s="39"/>
      <c r="AD142" s="39"/>
      <c r="AI142" s="39"/>
      <c r="AN142" s="39"/>
      <c r="AS142" s="39"/>
    </row>
    <row r="143">
      <c r="E143" s="39"/>
      <c r="J143" s="39"/>
      <c r="O143" s="39"/>
      <c r="T143" s="39"/>
      <c r="Y143" s="39"/>
      <c r="AD143" s="39"/>
      <c r="AI143" s="39"/>
      <c r="AN143" s="39"/>
      <c r="AS143" s="39"/>
    </row>
    <row r="144">
      <c r="E144" s="39"/>
      <c r="J144" s="39"/>
      <c r="O144" s="39"/>
      <c r="T144" s="39"/>
      <c r="Y144" s="39"/>
      <c r="AD144" s="39"/>
      <c r="AI144" s="39"/>
      <c r="AN144" s="39"/>
      <c r="AS144" s="39"/>
    </row>
    <row r="145">
      <c r="E145" s="39"/>
      <c r="J145" s="39"/>
      <c r="O145" s="39"/>
      <c r="T145" s="39"/>
      <c r="Y145" s="39"/>
      <c r="AD145" s="39"/>
      <c r="AI145" s="39"/>
      <c r="AN145" s="39"/>
      <c r="AS145" s="39"/>
    </row>
    <row r="146">
      <c r="E146" s="39"/>
      <c r="J146" s="39"/>
      <c r="O146" s="39"/>
      <c r="T146" s="39"/>
      <c r="Y146" s="39"/>
      <c r="AD146" s="39"/>
      <c r="AI146" s="39"/>
      <c r="AN146" s="39"/>
      <c r="AS146" s="39"/>
    </row>
    <row r="147">
      <c r="E147" s="39"/>
      <c r="J147" s="39"/>
      <c r="O147" s="39"/>
      <c r="T147" s="39"/>
      <c r="Y147" s="39"/>
      <c r="AD147" s="39"/>
      <c r="AI147" s="39"/>
      <c r="AN147" s="39"/>
      <c r="AS147" s="39"/>
    </row>
    <row r="148">
      <c r="E148" s="39"/>
      <c r="J148" s="39"/>
      <c r="O148" s="39"/>
      <c r="T148" s="39"/>
      <c r="Y148" s="39"/>
      <c r="AD148" s="39"/>
      <c r="AI148" s="39"/>
      <c r="AN148" s="39"/>
      <c r="AS148" s="39"/>
    </row>
    <row r="149">
      <c r="E149" s="39"/>
      <c r="J149" s="39"/>
      <c r="O149" s="39"/>
      <c r="T149" s="39"/>
      <c r="Y149" s="39"/>
      <c r="AD149" s="39"/>
      <c r="AI149" s="39"/>
      <c r="AN149" s="39"/>
      <c r="AS149" s="39"/>
    </row>
    <row r="150">
      <c r="E150" s="39"/>
      <c r="J150" s="39"/>
      <c r="O150" s="39"/>
      <c r="T150" s="39"/>
      <c r="Y150" s="39"/>
      <c r="AD150" s="39"/>
      <c r="AI150" s="39"/>
      <c r="AN150" s="39"/>
      <c r="AS150" s="39"/>
    </row>
    <row r="151">
      <c r="E151" s="39"/>
      <c r="J151" s="39"/>
      <c r="O151" s="39"/>
      <c r="T151" s="39"/>
      <c r="Y151" s="39"/>
      <c r="AD151" s="39"/>
      <c r="AI151" s="39"/>
      <c r="AN151" s="39"/>
      <c r="AS151" s="39"/>
    </row>
    <row r="152">
      <c r="E152" s="39"/>
      <c r="J152" s="39"/>
      <c r="O152" s="39"/>
      <c r="T152" s="39"/>
      <c r="Y152" s="39"/>
      <c r="AD152" s="39"/>
      <c r="AI152" s="39"/>
      <c r="AN152" s="39"/>
      <c r="AS152" s="39"/>
    </row>
    <row r="153">
      <c r="E153" s="39"/>
      <c r="J153" s="39"/>
      <c r="O153" s="39"/>
      <c r="T153" s="39"/>
      <c r="Y153" s="39"/>
      <c r="AD153" s="39"/>
      <c r="AI153" s="39"/>
      <c r="AN153" s="39"/>
      <c r="AS153" s="39"/>
    </row>
    <row r="154">
      <c r="E154" s="39"/>
      <c r="J154" s="39"/>
      <c r="O154" s="39"/>
      <c r="T154" s="39"/>
      <c r="Y154" s="39"/>
      <c r="AD154" s="39"/>
      <c r="AI154" s="39"/>
      <c r="AN154" s="39"/>
      <c r="AS154" s="39"/>
    </row>
    <row r="155">
      <c r="E155" s="39"/>
      <c r="J155" s="39"/>
      <c r="O155" s="39"/>
      <c r="T155" s="39"/>
      <c r="Y155" s="39"/>
      <c r="AD155" s="39"/>
      <c r="AI155" s="39"/>
      <c r="AN155" s="39"/>
      <c r="AS155" s="39"/>
    </row>
    <row r="156">
      <c r="E156" s="39"/>
      <c r="J156" s="39"/>
      <c r="O156" s="39"/>
      <c r="T156" s="39"/>
      <c r="Y156" s="39"/>
      <c r="AD156" s="39"/>
      <c r="AI156" s="39"/>
      <c r="AN156" s="39"/>
      <c r="AS156" s="39"/>
    </row>
    <row r="157">
      <c r="E157" s="39"/>
      <c r="J157" s="39"/>
      <c r="O157" s="39"/>
      <c r="T157" s="39"/>
      <c r="Y157" s="39"/>
      <c r="AD157" s="39"/>
      <c r="AI157" s="39"/>
      <c r="AN157" s="39"/>
      <c r="AS157" s="39"/>
    </row>
    <row r="158">
      <c r="E158" s="39"/>
      <c r="J158" s="39"/>
      <c r="O158" s="39"/>
      <c r="T158" s="39"/>
      <c r="Y158" s="39"/>
      <c r="AD158" s="39"/>
      <c r="AI158" s="39"/>
      <c r="AN158" s="39"/>
      <c r="AS158" s="39"/>
    </row>
    <row r="159">
      <c r="E159" s="39"/>
      <c r="J159" s="39"/>
      <c r="O159" s="39"/>
      <c r="T159" s="39"/>
      <c r="Y159" s="39"/>
      <c r="AD159" s="39"/>
      <c r="AI159" s="39"/>
      <c r="AN159" s="39"/>
      <c r="AS159" s="39"/>
    </row>
    <row r="160">
      <c r="E160" s="39"/>
      <c r="J160" s="39"/>
      <c r="O160" s="39"/>
      <c r="T160" s="39"/>
      <c r="Y160" s="39"/>
      <c r="AD160" s="39"/>
      <c r="AI160" s="39"/>
      <c r="AN160" s="39"/>
      <c r="AS160" s="39"/>
    </row>
    <row r="161">
      <c r="E161" s="39"/>
      <c r="J161" s="39"/>
      <c r="O161" s="39"/>
      <c r="T161" s="39"/>
      <c r="Y161" s="39"/>
      <c r="AD161" s="39"/>
      <c r="AI161" s="39"/>
      <c r="AN161" s="39"/>
      <c r="AS161" s="39"/>
    </row>
    <row r="162">
      <c r="E162" s="39"/>
      <c r="J162" s="39"/>
      <c r="O162" s="39"/>
      <c r="T162" s="39"/>
      <c r="Y162" s="39"/>
      <c r="AD162" s="39"/>
      <c r="AI162" s="39"/>
      <c r="AN162" s="39"/>
      <c r="AS162" s="39"/>
    </row>
    <row r="163">
      <c r="E163" s="39"/>
      <c r="J163" s="39"/>
      <c r="O163" s="39"/>
      <c r="T163" s="39"/>
      <c r="Y163" s="39"/>
      <c r="AD163" s="39"/>
      <c r="AI163" s="39"/>
      <c r="AN163" s="39"/>
      <c r="AS163" s="39"/>
    </row>
    <row r="164">
      <c r="E164" s="39"/>
      <c r="J164" s="39"/>
      <c r="O164" s="39"/>
      <c r="T164" s="39"/>
      <c r="Y164" s="39"/>
      <c r="AD164" s="39"/>
      <c r="AI164" s="39"/>
      <c r="AN164" s="39"/>
      <c r="AS164" s="39"/>
    </row>
    <row r="165">
      <c r="E165" s="39"/>
      <c r="J165" s="39"/>
      <c r="O165" s="39"/>
      <c r="T165" s="39"/>
      <c r="Y165" s="39"/>
      <c r="AD165" s="39"/>
      <c r="AI165" s="39"/>
      <c r="AN165" s="39"/>
      <c r="AS165" s="39"/>
    </row>
    <row r="166">
      <c r="E166" s="39"/>
      <c r="J166" s="39"/>
      <c r="O166" s="39"/>
      <c r="T166" s="39"/>
      <c r="Y166" s="39"/>
      <c r="AD166" s="39"/>
      <c r="AI166" s="39"/>
      <c r="AN166" s="39"/>
      <c r="AS166" s="39"/>
    </row>
    <row r="167">
      <c r="E167" s="39"/>
      <c r="J167" s="39"/>
      <c r="O167" s="39"/>
      <c r="T167" s="39"/>
      <c r="Y167" s="39"/>
      <c r="AD167" s="39"/>
      <c r="AI167" s="39"/>
      <c r="AN167" s="39"/>
      <c r="AS167" s="39"/>
    </row>
    <row r="168">
      <c r="E168" s="39"/>
      <c r="J168" s="39"/>
      <c r="O168" s="39"/>
      <c r="T168" s="39"/>
      <c r="Y168" s="39"/>
      <c r="AD168" s="39"/>
      <c r="AI168" s="39"/>
      <c r="AN168" s="39"/>
      <c r="AS168" s="39"/>
    </row>
    <row r="169">
      <c r="E169" s="39"/>
      <c r="J169" s="39"/>
      <c r="O169" s="39"/>
      <c r="T169" s="39"/>
      <c r="Y169" s="39"/>
      <c r="AD169" s="39"/>
      <c r="AI169" s="39"/>
      <c r="AN169" s="39"/>
      <c r="AS169" s="39"/>
    </row>
    <row r="170">
      <c r="E170" s="39"/>
      <c r="J170" s="39"/>
      <c r="O170" s="39"/>
      <c r="T170" s="39"/>
      <c r="Y170" s="39"/>
      <c r="AD170" s="39"/>
      <c r="AI170" s="39"/>
      <c r="AN170" s="39"/>
      <c r="AS170" s="39"/>
    </row>
    <row r="171">
      <c r="E171" s="39"/>
      <c r="J171" s="39"/>
      <c r="O171" s="39"/>
      <c r="T171" s="39"/>
      <c r="Y171" s="39"/>
      <c r="AD171" s="39"/>
      <c r="AI171" s="39"/>
      <c r="AN171" s="39"/>
      <c r="AS171" s="39"/>
    </row>
    <row r="172">
      <c r="E172" s="39"/>
      <c r="J172" s="39"/>
      <c r="O172" s="39"/>
      <c r="T172" s="39"/>
      <c r="Y172" s="39"/>
      <c r="AD172" s="39"/>
      <c r="AI172" s="39"/>
      <c r="AN172" s="39"/>
      <c r="AS172" s="39"/>
    </row>
    <row r="173">
      <c r="E173" s="39"/>
      <c r="J173" s="39"/>
      <c r="O173" s="39"/>
      <c r="T173" s="39"/>
      <c r="Y173" s="39"/>
      <c r="AD173" s="39"/>
      <c r="AI173" s="39"/>
      <c r="AN173" s="39"/>
      <c r="AS173" s="39"/>
    </row>
    <row r="174">
      <c r="E174" s="39"/>
      <c r="J174" s="39"/>
      <c r="O174" s="39"/>
      <c r="T174" s="39"/>
      <c r="Y174" s="39"/>
      <c r="AD174" s="39"/>
      <c r="AI174" s="39"/>
      <c r="AN174" s="39"/>
      <c r="AS174" s="39"/>
    </row>
    <row r="175">
      <c r="E175" s="39"/>
      <c r="J175" s="39"/>
      <c r="O175" s="39"/>
      <c r="T175" s="39"/>
      <c r="Y175" s="39"/>
      <c r="AD175" s="39"/>
      <c r="AI175" s="39"/>
      <c r="AN175" s="39"/>
      <c r="AS175" s="39"/>
    </row>
    <row r="176">
      <c r="E176" s="39"/>
      <c r="J176" s="39"/>
      <c r="O176" s="39"/>
      <c r="T176" s="39"/>
      <c r="Y176" s="39"/>
      <c r="AD176" s="39"/>
      <c r="AI176" s="39"/>
      <c r="AN176" s="39"/>
      <c r="AS176" s="39"/>
    </row>
    <row r="177">
      <c r="E177" s="39"/>
      <c r="J177" s="39"/>
      <c r="O177" s="39"/>
      <c r="T177" s="39"/>
      <c r="Y177" s="39"/>
      <c r="AD177" s="39"/>
      <c r="AI177" s="39"/>
      <c r="AN177" s="39"/>
      <c r="AS177" s="39"/>
    </row>
    <row r="178">
      <c r="E178" s="39"/>
      <c r="J178" s="39"/>
      <c r="O178" s="39"/>
      <c r="T178" s="39"/>
      <c r="Y178" s="39"/>
      <c r="AD178" s="39"/>
      <c r="AI178" s="39"/>
      <c r="AN178" s="39"/>
      <c r="AS178" s="39"/>
    </row>
    <row r="179">
      <c r="E179" s="39"/>
      <c r="J179" s="39"/>
      <c r="O179" s="39"/>
      <c r="T179" s="39"/>
      <c r="Y179" s="39"/>
      <c r="AD179" s="39"/>
      <c r="AI179" s="39"/>
      <c r="AN179" s="39"/>
      <c r="AS179" s="39"/>
    </row>
    <row r="180">
      <c r="E180" s="39"/>
      <c r="J180" s="39"/>
      <c r="O180" s="39"/>
      <c r="T180" s="39"/>
      <c r="Y180" s="39"/>
      <c r="AD180" s="39"/>
      <c r="AI180" s="39"/>
      <c r="AN180" s="39"/>
      <c r="AS180" s="39"/>
    </row>
    <row r="181">
      <c r="E181" s="39"/>
      <c r="J181" s="39"/>
      <c r="O181" s="39"/>
      <c r="T181" s="39"/>
      <c r="Y181" s="39"/>
      <c r="AD181" s="39"/>
      <c r="AI181" s="39"/>
      <c r="AN181" s="39"/>
      <c r="AS181" s="39"/>
    </row>
    <row r="182">
      <c r="E182" s="39"/>
      <c r="J182" s="39"/>
      <c r="O182" s="39"/>
      <c r="T182" s="39"/>
      <c r="Y182" s="39"/>
      <c r="AD182" s="39"/>
      <c r="AI182" s="39"/>
      <c r="AN182" s="39"/>
      <c r="AS182" s="39"/>
    </row>
    <row r="183">
      <c r="E183" s="39"/>
      <c r="J183" s="39"/>
      <c r="O183" s="39"/>
      <c r="T183" s="39"/>
      <c r="Y183" s="39"/>
      <c r="AD183" s="39"/>
      <c r="AI183" s="39"/>
      <c r="AN183" s="39"/>
      <c r="AS183" s="39"/>
    </row>
    <row r="184">
      <c r="E184" s="39"/>
      <c r="J184" s="39"/>
      <c r="O184" s="39"/>
      <c r="T184" s="39"/>
      <c r="Y184" s="39"/>
      <c r="AD184" s="39"/>
      <c r="AI184" s="39"/>
      <c r="AN184" s="39"/>
      <c r="AS184" s="39"/>
    </row>
    <row r="185">
      <c r="E185" s="39"/>
      <c r="J185" s="39"/>
      <c r="O185" s="39"/>
      <c r="T185" s="39"/>
      <c r="Y185" s="39"/>
      <c r="AD185" s="39"/>
      <c r="AI185" s="39"/>
      <c r="AN185" s="39"/>
      <c r="AS185" s="39"/>
    </row>
    <row r="186">
      <c r="E186" s="39"/>
      <c r="J186" s="39"/>
      <c r="O186" s="39"/>
      <c r="T186" s="39"/>
      <c r="Y186" s="39"/>
      <c r="AD186" s="39"/>
      <c r="AI186" s="39"/>
      <c r="AN186" s="39"/>
      <c r="AS186" s="39"/>
    </row>
    <row r="187">
      <c r="E187" s="39"/>
      <c r="J187" s="39"/>
      <c r="O187" s="39"/>
      <c r="T187" s="39"/>
      <c r="Y187" s="39"/>
      <c r="AD187" s="39"/>
      <c r="AI187" s="39"/>
      <c r="AN187" s="39"/>
      <c r="AS187" s="39"/>
    </row>
    <row r="188">
      <c r="E188" s="39"/>
      <c r="J188" s="39"/>
      <c r="O188" s="39"/>
      <c r="T188" s="39"/>
      <c r="Y188" s="39"/>
      <c r="AD188" s="39"/>
      <c r="AI188" s="39"/>
      <c r="AN188" s="39"/>
      <c r="AS188" s="39"/>
    </row>
    <row r="189">
      <c r="E189" s="39"/>
      <c r="J189" s="39"/>
      <c r="O189" s="39"/>
      <c r="T189" s="39"/>
      <c r="Y189" s="39"/>
      <c r="AD189" s="39"/>
      <c r="AI189" s="39"/>
      <c r="AN189" s="39"/>
      <c r="AS189" s="39"/>
    </row>
    <row r="190">
      <c r="E190" s="39"/>
      <c r="J190" s="39"/>
      <c r="O190" s="39"/>
      <c r="T190" s="39"/>
      <c r="Y190" s="39"/>
      <c r="AD190" s="39"/>
      <c r="AI190" s="39"/>
      <c r="AN190" s="39"/>
      <c r="AS190" s="39"/>
    </row>
    <row r="191">
      <c r="E191" s="39"/>
      <c r="J191" s="39"/>
      <c r="O191" s="39"/>
      <c r="T191" s="39"/>
      <c r="Y191" s="39"/>
      <c r="AD191" s="39"/>
      <c r="AI191" s="39"/>
      <c r="AN191" s="39"/>
      <c r="AS191" s="39"/>
    </row>
    <row r="192">
      <c r="E192" s="39"/>
      <c r="J192" s="39"/>
      <c r="O192" s="39"/>
      <c r="T192" s="39"/>
      <c r="Y192" s="39"/>
      <c r="AD192" s="39"/>
      <c r="AI192" s="39"/>
      <c r="AN192" s="39"/>
      <c r="AS192" s="39"/>
    </row>
    <row r="193">
      <c r="E193" s="39"/>
      <c r="J193" s="39"/>
      <c r="O193" s="39"/>
      <c r="T193" s="39"/>
      <c r="Y193" s="39"/>
      <c r="AD193" s="39"/>
      <c r="AI193" s="39"/>
      <c r="AN193" s="39"/>
      <c r="AS193" s="39"/>
    </row>
    <row r="194">
      <c r="E194" s="39"/>
      <c r="J194" s="39"/>
      <c r="O194" s="39"/>
      <c r="T194" s="39"/>
      <c r="Y194" s="39"/>
      <c r="AD194" s="39"/>
      <c r="AI194" s="39"/>
      <c r="AN194" s="39"/>
      <c r="AS194" s="39"/>
    </row>
    <row r="195">
      <c r="E195" s="39"/>
      <c r="J195" s="39"/>
      <c r="O195" s="39"/>
      <c r="T195" s="39"/>
      <c r="Y195" s="39"/>
      <c r="AD195" s="39"/>
      <c r="AI195" s="39"/>
      <c r="AN195" s="39"/>
      <c r="AS195" s="39"/>
    </row>
    <row r="196">
      <c r="E196" s="39"/>
      <c r="J196" s="39"/>
      <c r="O196" s="39"/>
      <c r="T196" s="39"/>
      <c r="Y196" s="39"/>
      <c r="AD196" s="39"/>
      <c r="AI196" s="39"/>
      <c r="AN196" s="39"/>
      <c r="AS196" s="39"/>
    </row>
    <row r="197">
      <c r="E197" s="39"/>
      <c r="J197" s="39"/>
      <c r="O197" s="39"/>
      <c r="T197" s="39"/>
      <c r="Y197" s="39"/>
      <c r="AD197" s="39"/>
      <c r="AI197" s="39"/>
      <c r="AN197" s="39"/>
      <c r="AS197" s="39"/>
    </row>
    <row r="198">
      <c r="E198" s="39"/>
      <c r="J198" s="39"/>
      <c r="O198" s="39"/>
      <c r="T198" s="39"/>
      <c r="Y198" s="39"/>
      <c r="AD198" s="39"/>
      <c r="AI198" s="39"/>
      <c r="AN198" s="39"/>
      <c r="AS198" s="39"/>
    </row>
    <row r="199">
      <c r="E199" s="39"/>
      <c r="J199" s="39"/>
      <c r="O199" s="39"/>
      <c r="T199" s="39"/>
      <c r="Y199" s="39"/>
      <c r="AD199" s="39"/>
      <c r="AI199" s="39"/>
      <c r="AN199" s="39"/>
      <c r="AS199" s="39"/>
    </row>
    <row r="200">
      <c r="E200" s="39"/>
      <c r="J200" s="39"/>
      <c r="O200" s="39"/>
      <c r="T200" s="39"/>
      <c r="Y200" s="39"/>
      <c r="AD200" s="39"/>
      <c r="AI200" s="39"/>
      <c r="AN200" s="39"/>
      <c r="AS200" s="39"/>
    </row>
    <row r="201">
      <c r="E201" s="39"/>
      <c r="J201" s="39"/>
      <c r="O201" s="39"/>
      <c r="T201" s="39"/>
      <c r="Y201" s="39"/>
      <c r="AD201" s="39"/>
      <c r="AI201" s="39"/>
      <c r="AN201" s="39"/>
      <c r="AS201" s="39"/>
    </row>
    <row r="202">
      <c r="E202" s="39"/>
      <c r="J202" s="39"/>
      <c r="O202" s="39"/>
      <c r="T202" s="39"/>
      <c r="Y202" s="39"/>
      <c r="AD202" s="39"/>
      <c r="AI202" s="39"/>
      <c r="AN202" s="39"/>
      <c r="AS202" s="39"/>
    </row>
    <row r="203">
      <c r="E203" s="39"/>
      <c r="J203" s="39"/>
      <c r="O203" s="39"/>
      <c r="T203" s="39"/>
      <c r="Y203" s="39"/>
      <c r="AD203" s="39"/>
      <c r="AI203" s="39"/>
      <c r="AN203" s="39"/>
      <c r="AS203" s="39"/>
    </row>
    <row r="204">
      <c r="E204" s="39"/>
      <c r="J204" s="39"/>
      <c r="O204" s="39"/>
      <c r="T204" s="39"/>
      <c r="Y204" s="39"/>
      <c r="AD204" s="39"/>
      <c r="AI204" s="39"/>
      <c r="AN204" s="39"/>
      <c r="AS204" s="39"/>
    </row>
    <row r="205">
      <c r="E205" s="39"/>
      <c r="J205" s="39"/>
      <c r="O205" s="39"/>
      <c r="T205" s="39"/>
      <c r="Y205" s="39"/>
      <c r="AD205" s="39"/>
      <c r="AI205" s="39"/>
      <c r="AN205" s="39"/>
      <c r="AS205" s="39"/>
    </row>
    <row r="206">
      <c r="E206" s="39"/>
      <c r="J206" s="39"/>
      <c r="O206" s="39"/>
      <c r="T206" s="39"/>
      <c r="Y206" s="39"/>
      <c r="AD206" s="39"/>
      <c r="AI206" s="39"/>
      <c r="AN206" s="39"/>
      <c r="AS206" s="39"/>
    </row>
    <row r="207">
      <c r="E207" s="39"/>
      <c r="J207" s="39"/>
      <c r="O207" s="39"/>
      <c r="T207" s="39"/>
      <c r="Y207" s="39"/>
      <c r="AD207" s="39"/>
      <c r="AI207" s="39"/>
      <c r="AN207" s="39"/>
      <c r="AS207" s="39"/>
    </row>
    <row r="208">
      <c r="E208" s="39"/>
      <c r="J208" s="39"/>
      <c r="O208" s="39"/>
      <c r="T208" s="39"/>
      <c r="Y208" s="39"/>
      <c r="AD208" s="39"/>
      <c r="AI208" s="39"/>
      <c r="AN208" s="39"/>
      <c r="AS208" s="39"/>
    </row>
    <row r="209">
      <c r="E209" s="39"/>
      <c r="J209" s="39"/>
      <c r="O209" s="39"/>
      <c r="T209" s="39"/>
      <c r="Y209" s="39"/>
      <c r="AD209" s="39"/>
      <c r="AI209" s="39"/>
      <c r="AN209" s="39"/>
      <c r="AS209" s="39"/>
    </row>
    <row r="210">
      <c r="E210" s="39"/>
      <c r="J210" s="39"/>
      <c r="O210" s="39"/>
      <c r="T210" s="39"/>
      <c r="Y210" s="39"/>
      <c r="AD210" s="39"/>
      <c r="AI210" s="39"/>
      <c r="AN210" s="39"/>
      <c r="AS210" s="39"/>
    </row>
    <row r="211">
      <c r="E211" s="39"/>
      <c r="J211" s="39"/>
      <c r="O211" s="39"/>
      <c r="T211" s="39"/>
      <c r="Y211" s="39"/>
      <c r="AD211" s="39"/>
      <c r="AI211" s="39"/>
      <c r="AN211" s="39"/>
      <c r="AS211" s="39"/>
    </row>
    <row r="212">
      <c r="E212" s="39"/>
      <c r="J212" s="39"/>
      <c r="O212" s="39"/>
      <c r="T212" s="39"/>
      <c r="Y212" s="39"/>
      <c r="AD212" s="39"/>
      <c r="AI212" s="39"/>
      <c r="AN212" s="39"/>
      <c r="AS212" s="39"/>
    </row>
    <row r="213">
      <c r="E213" s="39"/>
      <c r="J213" s="39"/>
      <c r="O213" s="39"/>
      <c r="T213" s="39"/>
      <c r="Y213" s="39"/>
      <c r="AD213" s="39"/>
      <c r="AI213" s="39"/>
      <c r="AN213" s="39"/>
      <c r="AS213" s="39"/>
    </row>
    <row r="214">
      <c r="E214" s="39"/>
      <c r="J214" s="39"/>
      <c r="O214" s="39"/>
      <c r="T214" s="39"/>
      <c r="Y214" s="39"/>
      <c r="AD214" s="39"/>
      <c r="AI214" s="39"/>
      <c r="AN214" s="39"/>
      <c r="AS214" s="39"/>
    </row>
    <row r="215">
      <c r="E215" s="39"/>
      <c r="J215" s="39"/>
      <c r="O215" s="39"/>
      <c r="T215" s="39"/>
      <c r="Y215" s="39"/>
      <c r="AD215" s="39"/>
      <c r="AI215" s="39"/>
      <c r="AN215" s="39"/>
      <c r="AS215" s="39"/>
    </row>
    <row r="216">
      <c r="E216" s="39"/>
      <c r="J216" s="39"/>
      <c r="O216" s="39"/>
      <c r="T216" s="39"/>
      <c r="Y216" s="39"/>
      <c r="AD216" s="39"/>
      <c r="AI216" s="39"/>
      <c r="AN216" s="39"/>
      <c r="AS216" s="39"/>
    </row>
    <row r="217">
      <c r="E217" s="39"/>
      <c r="J217" s="39"/>
      <c r="O217" s="39"/>
      <c r="T217" s="39"/>
      <c r="Y217" s="39"/>
      <c r="AD217" s="39"/>
      <c r="AI217" s="39"/>
      <c r="AN217" s="39"/>
      <c r="AS217" s="39"/>
    </row>
    <row r="218">
      <c r="E218" s="39"/>
      <c r="J218" s="39"/>
      <c r="O218" s="39"/>
      <c r="T218" s="39"/>
      <c r="Y218" s="39"/>
      <c r="AD218" s="39"/>
      <c r="AI218" s="39"/>
      <c r="AN218" s="39"/>
      <c r="AS218" s="39"/>
    </row>
    <row r="219">
      <c r="E219" s="39"/>
      <c r="J219" s="39"/>
      <c r="O219" s="39"/>
      <c r="T219" s="39"/>
      <c r="Y219" s="39"/>
      <c r="AD219" s="39"/>
      <c r="AI219" s="39"/>
      <c r="AN219" s="39"/>
      <c r="AS219" s="39"/>
    </row>
    <row r="220">
      <c r="E220" s="39"/>
      <c r="J220" s="39"/>
      <c r="O220" s="39"/>
      <c r="T220" s="39"/>
      <c r="Y220" s="39"/>
      <c r="AD220" s="39"/>
      <c r="AI220" s="39"/>
      <c r="AN220" s="39"/>
      <c r="AS220" s="39"/>
    </row>
    <row r="221">
      <c r="E221" s="39"/>
      <c r="J221" s="39"/>
      <c r="O221" s="39"/>
      <c r="T221" s="39"/>
      <c r="Y221" s="39"/>
      <c r="AD221" s="39"/>
      <c r="AI221" s="39"/>
      <c r="AN221" s="39"/>
      <c r="AS221" s="39"/>
    </row>
    <row r="222">
      <c r="E222" s="39"/>
      <c r="J222" s="39"/>
      <c r="O222" s="39"/>
      <c r="T222" s="39"/>
      <c r="Y222" s="39"/>
      <c r="AD222" s="39"/>
      <c r="AI222" s="39"/>
      <c r="AN222" s="39"/>
      <c r="AS222" s="39"/>
    </row>
    <row r="223">
      <c r="E223" s="39"/>
      <c r="J223" s="39"/>
      <c r="O223" s="39"/>
      <c r="T223" s="39"/>
      <c r="Y223" s="39"/>
      <c r="AD223" s="39"/>
      <c r="AI223" s="39"/>
      <c r="AN223" s="39"/>
      <c r="AS223" s="39"/>
    </row>
    <row r="224">
      <c r="E224" s="39"/>
      <c r="J224" s="39"/>
      <c r="O224" s="39"/>
      <c r="T224" s="39"/>
      <c r="Y224" s="39"/>
      <c r="AD224" s="39"/>
      <c r="AI224" s="39"/>
      <c r="AN224" s="39"/>
      <c r="AS224" s="39"/>
    </row>
    <row r="225">
      <c r="E225" s="39"/>
      <c r="J225" s="39"/>
      <c r="O225" s="39"/>
      <c r="T225" s="39"/>
      <c r="Y225" s="39"/>
      <c r="AD225" s="39"/>
      <c r="AI225" s="39"/>
      <c r="AN225" s="39"/>
      <c r="AS225" s="39"/>
    </row>
    <row r="226">
      <c r="E226" s="39"/>
      <c r="J226" s="39"/>
      <c r="O226" s="39"/>
      <c r="T226" s="39"/>
      <c r="Y226" s="39"/>
      <c r="AD226" s="39"/>
      <c r="AI226" s="39"/>
      <c r="AN226" s="39"/>
      <c r="AS226" s="39"/>
    </row>
    <row r="227">
      <c r="E227" s="39"/>
      <c r="J227" s="39"/>
      <c r="O227" s="39"/>
      <c r="T227" s="39"/>
      <c r="Y227" s="39"/>
      <c r="AD227" s="39"/>
      <c r="AI227" s="39"/>
      <c r="AN227" s="39"/>
      <c r="AS227" s="39"/>
    </row>
    <row r="228">
      <c r="E228" s="39"/>
      <c r="J228" s="39"/>
      <c r="O228" s="39"/>
      <c r="T228" s="39"/>
      <c r="Y228" s="39"/>
      <c r="AD228" s="39"/>
      <c r="AI228" s="39"/>
      <c r="AN228" s="39"/>
      <c r="AS228" s="39"/>
    </row>
    <row r="229">
      <c r="E229" s="39"/>
      <c r="J229" s="39"/>
      <c r="O229" s="39"/>
      <c r="T229" s="39"/>
      <c r="Y229" s="39"/>
      <c r="AD229" s="39"/>
      <c r="AI229" s="39"/>
      <c r="AN229" s="39"/>
      <c r="AS229" s="39"/>
    </row>
    <row r="230">
      <c r="E230" s="39"/>
      <c r="J230" s="39"/>
      <c r="O230" s="39"/>
      <c r="T230" s="39"/>
      <c r="Y230" s="39"/>
      <c r="AD230" s="39"/>
      <c r="AI230" s="39"/>
      <c r="AN230" s="39"/>
      <c r="AS230" s="39"/>
    </row>
    <row r="231">
      <c r="E231" s="39"/>
      <c r="J231" s="39"/>
      <c r="O231" s="39"/>
      <c r="T231" s="39"/>
      <c r="Y231" s="39"/>
      <c r="AD231" s="39"/>
      <c r="AI231" s="39"/>
      <c r="AN231" s="39"/>
      <c r="AS231" s="39"/>
    </row>
    <row r="232">
      <c r="E232" s="39"/>
      <c r="J232" s="39"/>
      <c r="O232" s="39"/>
      <c r="T232" s="39"/>
      <c r="Y232" s="39"/>
      <c r="AD232" s="39"/>
      <c r="AI232" s="39"/>
      <c r="AN232" s="39"/>
      <c r="AS232" s="39"/>
    </row>
    <row r="233">
      <c r="E233" s="39"/>
      <c r="J233" s="39"/>
      <c r="O233" s="39"/>
      <c r="T233" s="39"/>
      <c r="Y233" s="39"/>
      <c r="AD233" s="39"/>
      <c r="AI233" s="39"/>
      <c r="AN233" s="39"/>
      <c r="AS233" s="39"/>
    </row>
    <row r="234">
      <c r="E234" s="39"/>
      <c r="J234" s="39"/>
      <c r="O234" s="39"/>
      <c r="T234" s="39"/>
      <c r="Y234" s="39"/>
      <c r="AD234" s="39"/>
      <c r="AI234" s="39"/>
      <c r="AN234" s="39"/>
      <c r="AS234" s="39"/>
    </row>
    <row r="235">
      <c r="E235" s="39"/>
      <c r="J235" s="39"/>
      <c r="O235" s="39"/>
      <c r="T235" s="39"/>
      <c r="Y235" s="39"/>
      <c r="AD235" s="39"/>
      <c r="AI235" s="39"/>
      <c r="AN235" s="39"/>
      <c r="AS235" s="39"/>
    </row>
    <row r="236">
      <c r="E236" s="39"/>
      <c r="J236" s="39"/>
      <c r="O236" s="39"/>
      <c r="T236" s="39"/>
      <c r="Y236" s="39"/>
      <c r="AD236" s="39"/>
      <c r="AI236" s="39"/>
      <c r="AN236" s="39"/>
      <c r="AS236" s="39"/>
    </row>
    <row r="237">
      <c r="E237" s="39"/>
      <c r="J237" s="39"/>
      <c r="O237" s="39"/>
      <c r="T237" s="39"/>
      <c r="Y237" s="39"/>
      <c r="AD237" s="39"/>
      <c r="AI237" s="39"/>
      <c r="AN237" s="39"/>
      <c r="AS237" s="39"/>
    </row>
    <row r="238">
      <c r="E238" s="39"/>
      <c r="J238" s="39"/>
      <c r="O238" s="39"/>
      <c r="T238" s="39"/>
      <c r="Y238" s="39"/>
      <c r="AD238" s="39"/>
      <c r="AI238" s="39"/>
      <c r="AN238" s="39"/>
      <c r="AS238" s="39"/>
    </row>
    <row r="239">
      <c r="E239" s="39"/>
      <c r="J239" s="39"/>
      <c r="O239" s="39"/>
      <c r="T239" s="39"/>
      <c r="Y239" s="39"/>
      <c r="AD239" s="39"/>
      <c r="AI239" s="39"/>
      <c r="AN239" s="39"/>
      <c r="AS239" s="39"/>
    </row>
    <row r="240">
      <c r="E240" s="39"/>
      <c r="J240" s="39"/>
      <c r="O240" s="39"/>
      <c r="T240" s="39"/>
      <c r="Y240" s="39"/>
      <c r="AD240" s="39"/>
      <c r="AI240" s="39"/>
      <c r="AN240" s="39"/>
      <c r="AS240" s="39"/>
    </row>
    <row r="241">
      <c r="E241" s="39"/>
      <c r="J241" s="39"/>
      <c r="O241" s="39"/>
      <c r="T241" s="39"/>
      <c r="Y241" s="39"/>
      <c r="AD241" s="39"/>
      <c r="AI241" s="39"/>
      <c r="AN241" s="39"/>
      <c r="AS241" s="39"/>
    </row>
    <row r="242">
      <c r="E242" s="39"/>
      <c r="J242" s="39"/>
      <c r="O242" s="39"/>
      <c r="T242" s="39"/>
      <c r="Y242" s="39"/>
      <c r="AD242" s="39"/>
      <c r="AI242" s="39"/>
      <c r="AN242" s="39"/>
      <c r="AS242" s="39"/>
    </row>
    <row r="243">
      <c r="E243" s="39"/>
      <c r="J243" s="39"/>
      <c r="O243" s="39"/>
      <c r="T243" s="39"/>
      <c r="Y243" s="39"/>
      <c r="AD243" s="39"/>
      <c r="AI243" s="39"/>
      <c r="AN243" s="39"/>
      <c r="AS243" s="39"/>
    </row>
    <row r="244">
      <c r="E244" s="39"/>
      <c r="J244" s="39"/>
      <c r="O244" s="39"/>
      <c r="T244" s="39"/>
      <c r="Y244" s="39"/>
      <c r="AD244" s="39"/>
      <c r="AI244" s="39"/>
      <c r="AN244" s="39"/>
      <c r="AS244" s="39"/>
    </row>
    <row r="245">
      <c r="E245" s="39"/>
      <c r="J245" s="39"/>
      <c r="O245" s="39"/>
      <c r="T245" s="39"/>
      <c r="Y245" s="39"/>
      <c r="AD245" s="39"/>
      <c r="AI245" s="39"/>
      <c r="AN245" s="39"/>
      <c r="AS245" s="39"/>
    </row>
    <row r="246">
      <c r="E246" s="39"/>
      <c r="J246" s="39"/>
      <c r="O246" s="39"/>
      <c r="T246" s="39"/>
      <c r="Y246" s="39"/>
      <c r="AD246" s="39"/>
      <c r="AI246" s="39"/>
      <c r="AN246" s="39"/>
      <c r="AS246" s="39"/>
    </row>
    <row r="247">
      <c r="E247" s="39"/>
      <c r="J247" s="39"/>
      <c r="O247" s="39"/>
      <c r="T247" s="39"/>
      <c r="Y247" s="39"/>
      <c r="AD247" s="39"/>
      <c r="AI247" s="39"/>
      <c r="AN247" s="39"/>
      <c r="AS247" s="39"/>
    </row>
    <row r="248">
      <c r="E248" s="39"/>
      <c r="J248" s="39"/>
      <c r="O248" s="39"/>
      <c r="T248" s="39"/>
      <c r="Y248" s="39"/>
      <c r="AD248" s="39"/>
      <c r="AI248" s="39"/>
      <c r="AN248" s="39"/>
      <c r="AS248" s="39"/>
    </row>
    <row r="249">
      <c r="E249" s="39"/>
      <c r="J249" s="39"/>
      <c r="O249" s="39"/>
      <c r="T249" s="39"/>
      <c r="Y249" s="39"/>
      <c r="AD249" s="39"/>
      <c r="AI249" s="39"/>
      <c r="AN249" s="39"/>
      <c r="AS249" s="39"/>
    </row>
    <row r="250">
      <c r="E250" s="39"/>
      <c r="J250" s="39"/>
      <c r="O250" s="39"/>
      <c r="T250" s="39"/>
      <c r="Y250" s="39"/>
      <c r="AD250" s="39"/>
      <c r="AI250" s="39"/>
      <c r="AN250" s="39"/>
      <c r="AS250" s="39"/>
    </row>
    <row r="251">
      <c r="E251" s="39"/>
      <c r="J251" s="39"/>
      <c r="O251" s="39"/>
      <c r="T251" s="39"/>
      <c r="Y251" s="39"/>
      <c r="AD251" s="39"/>
      <c r="AI251" s="39"/>
      <c r="AN251" s="39"/>
      <c r="AS251" s="39"/>
    </row>
    <row r="252">
      <c r="E252" s="39"/>
      <c r="J252" s="39"/>
      <c r="O252" s="39"/>
      <c r="T252" s="39"/>
      <c r="Y252" s="39"/>
      <c r="AD252" s="39"/>
      <c r="AI252" s="39"/>
      <c r="AN252" s="39"/>
      <c r="AS252" s="39"/>
    </row>
    <row r="253">
      <c r="E253" s="39"/>
      <c r="J253" s="39"/>
      <c r="O253" s="39"/>
      <c r="T253" s="39"/>
      <c r="Y253" s="39"/>
      <c r="AD253" s="39"/>
      <c r="AI253" s="39"/>
      <c r="AN253" s="39"/>
      <c r="AS253" s="39"/>
    </row>
    <row r="254">
      <c r="E254" s="39"/>
      <c r="J254" s="39"/>
      <c r="O254" s="39"/>
      <c r="T254" s="39"/>
      <c r="Y254" s="39"/>
      <c r="AD254" s="39"/>
      <c r="AI254" s="39"/>
      <c r="AN254" s="39"/>
      <c r="AS254" s="39"/>
    </row>
    <row r="255">
      <c r="E255" s="39"/>
      <c r="J255" s="39"/>
      <c r="O255" s="39"/>
      <c r="T255" s="39"/>
      <c r="Y255" s="39"/>
      <c r="AD255" s="39"/>
      <c r="AI255" s="39"/>
      <c r="AN255" s="39"/>
      <c r="AS255" s="39"/>
    </row>
    <row r="256">
      <c r="E256" s="39"/>
      <c r="J256" s="39"/>
      <c r="O256" s="39"/>
      <c r="T256" s="39"/>
      <c r="Y256" s="39"/>
      <c r="AD256" s="39"/>
      <c r="AI256" s="39"/>
      <c r="AN256" s="39"/>
      <c r="AS256" s="39"/>
    </row>
    <row r="257">
      <c r="E257" s="39"/>
      <c r="J257" s="39"/>
      <c r="O257" s="39"/>
      <c r="T257" s="39"/>
      <c r="Y257" s="39"/>
      <c r="AD257" s="39"/>
      <c r="AI257" s="39"/>
      <c r="AN257" s="39"/>
      <c r="AS257" s="39"/>
    </row>
    <row r="258">
      <c r="E258" s="39"/>
      <c r="J258" s="39"/>
      <c r="O258" s="39"/>
      <c r="T258" s="39"/>
      <c r="Y258" s="39"/>
      <c r="AD258" s="39"/>
      <c r="AI258" s="39"/>
      <c r="AN258" s="39"/>
      <c r="AS258" s="39"/>
    </row>
    <row r="259">
      <c r="E259" s="39"/>
      <c r="J259" s="39"/>
      <c r="O259" s="39"/>
      <c r="T259" s="39"/>
      <c r="Y259" s="39"/>
      <c r="AD259" s="39"/>
      <c r="AI259" s="39"/>
      <c r="AN259" s="39"/>
      <c r="AS259" s="39"/>
    </row>
    <row r="260">
      <c r="E260" s="39"/>
      <c r="J260" s="39"/>
      <c r="O260" s="39"/>
      <c r="T260" s="39"/>
      <c r="Y260" s="39"/>
      <c r="AD260" s="39"/>
      <c r="AI260" s="39"/>
      <c r="AN260" s="39"/>
      <c r="AS260" s="39"/>
    </row>
    <row r="261">
      <c r="E261" s="39"/>
      <c r="J261" s="39"/>
      <c r="O261" s="39"/>
      <c r="T261" s="39"/>
      <c r="Y261" s="39"/>
      <c r="AD261" s="39"/>
      <c r="AI261" s="39"/>
      <c r="AN261" s="39"/>
      <c r="AS261" s="39"/>
    </row>
    <row r="262">
      <c r="E262" s="39"/>
      <c r="J262" s="39"/>
      <c r="O262" s="39"/>
      <c r="T262" s="39"/>
      <c r="Y262" s="39"/>
      <c r="AD262" s="39"/>
      <c r="AI262" s="39"/>
      <c r="AN262" s="39"/>
      <c r="AS262" s="39"/>
    </row>
    <row r="263">
      <c r="E263" s="39"/>
      <c r="J263" s="39"/>
      <c r="O263" s="39"/>
      <c r="T263" s="39"/>
      <c r="Y263" s="39"/>
      <c r="AD263" s="39"/>
      <c r="AI263" s="39"/>
      <c r="AN263" s="39"/>
      <c r="AS263" s="39"/>
    </row>
    <row r="264">
      <c r="E264" s="39"/>
      <c r="J264" s="39"/>
      <c r="O264" s="39"/>
      <c r="T264" s="39"/>
      <c r="Y264" s="39"/>
      <c r="AD264" s="39"/>
      <c r="AI264" s="39"/>
      <c r="AN264" s="39"/>
      <c r="AS264" s="39"/>
    </row>
    <row r="265">
      <c r="E265" s="39"/>
      <c r="J265" s="39"/>
      <c r="O265" s="39"/>
      <c r="T265" s="39"/>
      <c r="Y265" s="39"/>
      <c r="AD265" s="39"/>
      <c r="AI265" s="39"/>
      <c r="AN265" s="39"/>
      <c r="AS265" s="39"/>
    </row>
    <row r="266">
      <c r="E266" s="39"/>
      <c r="J266" s="39"/>
      <c r="O266" s="39"/>
      <c r="T266" s="39"/>
      <c r="Y266" s="39"/>
      <c r="AD266" s="39"/>
      <c r="AI266" s="39"/>
      <c r="AN266" s="39"/>
      <c r="AS266" s="39"/>
    </row>
    <row r="267">
      <c r="E267" s="39"/>
      <c r="J267" s="39"/>
      <c r="O267" s="39"/>
      <c r="T267" s="39"/>
      <c r="Y267" s="39"/>
      <c r="AD267" s="39"/>
      <c r="AI267" s="39"/>
      <c r="AN267" s="39"/>
      <c r="AS267" s="39"/>
    </row>
    <row r="268">
      <c r="E268" s="39"/>
      <c r="J268" s="39"/>
      <c r="O268" s="39"/>
      <c r="T268" s="39"/>
      <c r="Y268" s="39"/>
      <c r="AD268" s="39"/>
      <c r="AI268" s="39"/>
      <c r="AN268" s="39"/>
      <c r="AS268" s="39"/>
    </row>
    <row r="269">
      <c r="E269" s="39"/>
      <c r="J269" s="39"/>
      <c r="O269" s="39"/>
      <c r="T269" s="39"/>
      <c r="Y269" s="39"/>
      <c r="AD269" s="39"/>
      <c r="AI269" s="39"/>
      <c r="AN269" s="39"/>
      <c r="AS269" s="39"/>
    </row>
    <row r="270">
      <c r="E270" s="39"/>
      <c r="J270" s="39"/>
      <c r="O270" s="39"/>
      <c r="T270" s="39"/>
      <c r="Y270" s="39"/>
      <c r="AD270" s="39"/>
      <c r="AI270" s="39"/>
      <c r="AN270" s="39"/>
      <c r="AS270" s="39"/>
    </row>
    <row r="271">
      <c r="E271" s="39"/>
      <c r="J271" s="39"/>
      <c r="O271" s="39"/>
      <c r="T271" s="39"/>
      <c r="Y271" s="39"/>
      <c r="AD271" s="39"/>
      <c r="AI271" s="39"/>
      <c r="AN271" s="39"/>
      <c r="AS271" s="39"/>
    </row>
    <row r="272">
      <c r="E272" s="39"/>
      <c r="J272" s="39"/>
      <c r="O272" s="39"/>
      <c r="T272" s="39"/>
      <c r="Y272" s="39"/>
      <c r="AD272" s="39"/>
      <c r="AI272" s="39"/>
      <c r="AN272" s="39"/>
      <c r="AS272" s="39"/>
    </row>
    <row r="273">
      <c r="E273" s="39"/>
      <c r="J273" s="39"/>
      <c r="O273" s="39"/>
      <c r="T273" s="39"/>
      <c r="Y273" s="39"/>
      <c r="AD273" s="39"/>
      <c r="AI273" s="39"/>
      <c r="AN273" s="39"/>
      <c r="AS273" s="39"/>
    </row>
    <row r="274">
      <c r="E274" s="39"/>
      <c r="J274" s="39"/>
      <c r="O274" s="39"/>
      <c r="T274" s="39"/>
      <c r="Y274" s="39"/>
      <c r="AD274" s="39"/>
      <c r="AI274" s="39"/>
      <c r="AN274" s="39"/>
      <c r="AS274" s="39"/>
    </row>
    <row r="275">
      <c r="E275" s="39"/>
      <c r="J275" s="39"/>
      <c r="O275" s="39"/>
      <c r="T275" s="39"/>
      <c r="Y275" s="39"/>
      <c r="AD275" s="39"/>
      <c r="AI275" s="39"/>
      <c r="AN275" s="39"/>
      <c r="AS275" s="39"/>
    </row>
    <row r="276">
      <c r="E276" s="39"/>
      <c r="J276" s="39"/>
      <c r="O276" s="39"/>
      <c r="T276" s="39"/>
      <c r="Y276" s="39"/>
      <c r="AD276" s="39"/>
      <c r="AI276" s="39"/>
      <c r="AN276" s="39"/>
      <c r="AS276" s="39"/>
    </row>
    <row r="277">
      <c r="E277" s="39"/>
      <c r="J277" s="39"/>
      <c r="O277" s="39"/>
      <c r="T277" s="39"/>
      <c r="Y277" s="39"/>
      <c r="AD277" s="39"/>
      <c r="AI277" s="39"/>
      <c r="AN277" s="39"/>
      <c r="AS277" s="39"/>
    </row>
    <row r="278">
      <c r="E278" s="39"/>
      <c r="J278" s="39"/>
      <c r="O278" s="39"/>
      <c r="T278" s="39"/>
      <c r="Y278" s="39"/>
      <c r="AD278" s="39"/>
      <c r="AI278" s="39"/>
      <c r="AN278" s="39"/>
      <c r="AS278" s="39"/>
    </row>
    <row r="279">
      <c r="E279" s="39"/>
      <c r="J279" s="39"/>
      <c r="O279" s="39"/>
      <c r="T279" s="39"/>
      <c r="Y279" s="39"/>
      <c r="AD279" s="39"/>
      <c r="AI279" s="39"/>
      <c r="AN279" s="39"/>
      <c r="AS279" s="39"/>
    </row>
    <row r="280">
      <c r="E280" s="39"/>
      <c r="J280" s="39"/>
      <c r="O280" s="39"/>
      <c r="T280" s="39"/>
      <c r="Y280" s="39"/>
      <c r="AD280" s="39"/>
      <c r="AI280" s="39"/>
      <c r="AN280" s="39"/>
      <c r="AS280" s="39"/>
    </row>
    <row r="281">
      <c r="E281" s="39"/>
      <c r="J281" s="39"/>
      <c r="O281" s="39"/>
      <c r="T281" s="39"/>
      <c r="Y281" s="39"/>
      <c r="AD281" s="39"/>
      <c r="AI281" s="39"/>
      <c r="AN281" s="39"/>
      <c r="AS281" s="39"/>
    </row>
    <row r="282">
      <c r="E282" s="39"/>
      <c r="J282" s="39"/>
      <c r="O282" s="39"/>
      <c r="T282" s="39"/>
      <c r="Y282" s="39"/>
      <c r="AD282" s="39"/>
      <c r="AI282" s="39"/>
      <c r="AN282" s="39"/>
      <c r="AS282" s="39"/>
    </row>
    <row r="283">
      <c r="E283" s="39"/>
      <c r="J283" s="39"/>
      <c r="O283" s="39"/>
      <c r="T283" s="39"/>
      <c r="Y283" s="39"/>
      <c r="AD283" s="39"/>
      <c r="AI283" s="39"/>
      <c r="AN283" s="39"/>
      <c r="AS283" s="39"/>
    </row>
    <row r="284">
      <c r="E284" s="39"/>
      <c r="J284" s="39"/>
      <c r="O284" s="39"/>
      <c r="T284" s="39"/>
      <c r="Y284" s="39"/>
      <c r="AD284" s="39"/>
      <c r="AI284" s="39"/>
      <c r="AN284" s="39"/>
      <c r="AS284" s="39"/>
    </row>
    <row r="285">
      <c r="E285" s="39"/>
      <c r="J285" s="39"/>
      <c r="O285" s="39"/>
      <c r="T285" s="39"/>
      <c r="Y285" s="39"/>
      <c r="AD285" s="39"/>
      <c r="AI285" s="39"/>
      <c r="AN285" s="39"/>
      <c r="AS285" s="39"/>
    </row>
    <row r="286">
      <c r="E286" s="39"/>
      <c r="J286" s="39"/>
      <c r="O286" s="39"/>
      <c r="T286" s="39"/>
      <c r="Y286" s="39"/>
      <c r="AD286" s="39"/>
      <c r="AI286" s="39"/>
      <c r="AN286" s="39"/>
      <c r="AS286" s="39"/>
    </row>
    <row r="287">
      <c r="E287" s="39"/>
      <c r="J287" s="39"/>
      <c r="O287" s="39"/>
      <c r="T287" s="39"/>
      <c r="Y287" s="39"/>
      <c r="AD287" s="39"/>
      <c r="AI287" s="39"/>
      <c r="AN287" s="39"/>
      <c r="AS287" s="39"/>
    </row>
    <row r="288">
      <c r="E288" s="39"/>
      <c r="J288" s="39"/>
      <c r="O288" s="39"/>
      <c r="T288" s="39"/>
      <c r="Y288" s="39"/>
      <c r="AD288" s="39"/>
      <c r="AI288" s="39"/>
      <c r="AN288" s="39"/>
      <c r="AS288" s="39"/>
    </row>
    <row r="289">
      <c r="E289" s="39"/>
      <c r="J289" s="39"/>
      <c r="O289" s="39"/>
      <c r="T289" s="39"/>
      <c r="Y289" s="39"/>
      <c r="AD289" s="39"/>
      <c r="AI289" s="39"/>
      <c r="AN289" s="39"/>
      <c r="AS289" s="39"/>
    </row>
    <row r="290">
      <c r="E290" s="39"/>
      <c r="J290" s="39"/>
      <c r="O290" s="39"/>
      <c r="T290" s="39"/>
      <c r="Y290" s="39"/>
      <c r="AD290" s="39"/>
      <c r="AI290" s="39"/>
      <c r="AN290" s="39"/>
      <c r="AS290" s="39"/>
    </row>
    <row r="291">
      <c r="E291" s="39"/>
      <c r="J291" s="39"/>
      <c r="O291" s="39"/>
      <c r="T291" s="39"/>
      <c r="Y291" s="39"/>
      <c r="AD291" s="39"/>
      <c r="AI291" s="39"/>
      <c r="AN291" s="39"/>
      <c r="AS291" s="39"/>
    </row>
    <row r="292">
      <c r="E292" s="39"/>
      <c r="J292" s="39"/>
      <c r="O292" s="39"/>
      <c r="T292" s="39"/>
      <c r="Y292" s="39"/>
      <c r="AD292" s="39"/>
      <c r="AI292" s="39"/>
      <c r="AN292" s="39"/>
      <c r="AS292" s="39"/>
    </row>
    <row r="293">
      <c r="E293" s="39"/>
      <c r="J293" s="39"/>
      <c r="O293" s="39"/>
      <c r="T293" s="39"/>
      <c r="Y293" s="39"/>
      <c r="AD293" s="39"/>
      <c r="AI293" s="39"/>
      <c r="AN293" s="39"/>
      <c r="AS293" s="39"/>
    </row>
    <row r="294">
      <c r="E294" s="39"/>
      <c r="J294" s="39"/>
      <c r="O294" s="39"/>
      <c r="T294" s="39"/>
      <c r="Y294" s="39"/>
      <c r="AD294" s="39"/>
      <c r="AI294" s="39"/>
      <c r="AN294" s="39"/>
      <c r="AS294" s="39"/>
    </row>
    <row r="295">
      <c r="E295" s="39"/>
      <c r="J295" s="39"/>
      <c r="O295" s="39"/>
      <c r="T295" s="39"/>
      <c r="Y295" s="39"/>
      <c r="AD295" s="39"/>
      <c r="AI295" s="39"/>
      <c r="AN295" s="39"/>
      <c r="AS295" s="39"/>
    </row>
    <row r="296">
      <c r="E296" s="39"/>
      <c r="J296" s="39"/>
      <c r="O296" s="39"/>
      <c r="T296" s="39"/>
      <c r="Y296" s="39"/>
      <c r="AD296" s="39"/>
      <c r="AI296" s="39"/>
      <c r="AN296" s="39"/>
      <c r="AS296" s="39"/>
    </row>
    <row r="297">
      <c r="E297" s="39"/>
      <c r="J297" s="39"/>
      <c r="O297" s="39"/>
      <c r="T297" s="39"/>
      <c r="Y297" s="39"/>
      <c r="AD297" s="39"/>
      <c r="AI297" s="39"/>
      <c r="AN297" s="39"/>
      <c r="AS297" s="39"/>
    </row>
    <row r="298">
      <c r="E298" s="39"/>
      <c r="J298" s="39"/>
      <c r="O298" s="39"/>
      <c r="T298" s="39"/>
      <c r="Y298" s="39"/>
      <c r="AD298" s="39"/>
      <c r="AI298" s="39"/>
      <c r="AN298" s="39"/>
      <c r="AS298" s="39"/>
    </row>
    <row r="299">
      <c r="E299" s="39"/>
      <c r="J299" s="39"/>
      <c r="O299" s="39"/>
      <c r="T299" s="39"/>
      <c r="Y299" s="39"/>
      <c r="AD299" s="39"/>
      <c r="AI299" s="39"/>
      <c r="AN299" s="39"/>
      <c r="AS299" s="39"/>
    </row>
    <row r="300">
      <c r="E300" s="39"/>
      <c r="J300" s="39"/>
      <c r="O300" s="39"/>
      <c r="T300" s="39"/>
      <c r="Y300" s="39"/>
      <c r="AD300" s="39"/>
      <c r="AI300" s="39"/>
      <c r="AN300" s="39"/>
      <c r="AS300" s="39"/>
    </row>
    <row r="301">
      <c r="E301" s="39"/>
      <c r="J301" s="39"/>
      <c r="O301" s="39"/>
      <c r="T301" s="39"/>
      <c r="Y301" s="39"/>
      <c r="AD301" s="39"/>
      <c r="AI301" s="39"/>
      <c r="AN301" s="39"/>
      <c r="AS301" s="39"/>
    </row>
    <row r="302">
      <c r="E302" s="39"/>
      <c r="J302" s="39"/>
      <c r="O302" s="39"/>
      <c r="T302" s="39"/>
      <c r="Y302" s="39"/>
      <c r="AD302" s="39"/>
      <c r="AI302" s="39"/>
      <c r="AN302" s="39"/>
      <c r="AS302" s="39"/>
    </row>
    <row r="303">
      <c r="E303" s="39"/>
      <c r="J303" s="39"/>
      <c r="O303" s="39"/>
      <c r="T303" s="39"/>
      <c r="Y303" s="39"/>
      <c r="AD303" s="39"/>
      <c r="AI303" s="39"/>
      <c r="AN303" s="39"/>
      <c r="AS303" s="39"/>
    </row>
    <row r="304">
      <c r="E304" s="39"/>
      <c r="J304" s="39"/>
      <c r="O304" s="39"/>
      <c r="T304" s="39"/>
      <c r="Y304" s="39"/>
      <c r="AD304" s="39"/>
      <c r="AI304" s="39"/>
      <c r="AN304" s="39"/>
      <c r="AS304" s="39"/>
    </row>
    <row r="305">
      <c r="E305" s="39"/>
      <c r="J305" s="39"/>
      <c r="O305" s="39"/>
      <c r="T305" s="39"/>
      <c r="Y305" s="39"/>
      <c r="AD305" s="39"/>
      <c r="AI305" s="39"/>
      <c r="AN305" s="39"/>
      <c r="AS305" s="39"/>
    </row>
    <row r="306">
      <c r="E306" s="39"/>
      <c r="J306" s="39"/>
      <c r="O306" s="39"/>
      <c r="T306" s="39"/>
      <c r="Y306" s="39"/>
      <c r="AD306" s="39"/>
      <c r="AI306" s="39"/>
      <c r="AN306" s="39"/>
      <c r="AS306" s="39"/>
    </row>
    <row r="307">
      <c r="E307" s="39"/>
      <c r="J307" s="39"/>
      <c r="O307" s="39"/>
      <c r="T307" s="39"/>
      <c r="Y307" s="39"/>
      <c r="AD307" s="39"/>
      <c r="AI307" s="39"/>
      <c r="AN307" s="39"/>
      <c r="AS307" s="39"/>
    </row>
    <row r="308">
      <c r="E308" s="39"/>
      <c r="J308" s="39"/>
      <c r="O308" s="39"/>
      <c r="T308" s="39"/>
      <c r="Y308" s="39"/>
      <c r="AD308" s="39"/>
      <c r="AI308" s="39"/>
      <c r="AN308" s="39"/>
      <c r="AS308" s="39"/>
    </row>
    <row r="309">
      <c r="E309" s="39"/>
      <c r="J309" s="39"/>
      <c r="O309" s="39"/>
      <c r="T309" s="39"/>
      <c r="Y309" s="39"/>
      <c r="AD309" s="39"/>
      <c r="AI309" s="39"/>
      <c r="AN309" s="39"/>
      <c r="AS309" s="39"/>
    </row>
    <row r="310">
      <c r="E310" s="39"/>
      <c r="J310" s="39"/>
      <c r="O310" s="39"/>
      <c r="T310" s="39"/>
      <c r="Y310" s="39"/>
      <c r="AD310" s="39"/>
      <c r="AI310" s="39"/>
      <c r="AN310" s="39"/>
      <c r="AS310" s="39"/>
    </row>
    <row r="311">
      <c r="E311" s="39"/>
      <c r="J311" s="39"/>
      <c r="O311" s="39"/>
      <c r="T311" s="39"/>
      <c r="Y311" s="39"/>
      <c r="AD311" s="39"/>
      <c r="AI311" s="39"/>
      <c r="AN311" s="39"/>
      <c r="AS311" s="39"/>
    </row>
    <row r="312">
      <c r="E312" s="39"/>
      <c r="J312" s="39"/>
      <c r="O312" s="39"/>
      <c r="T312" s="39"/>
      <c r="Y312" s="39"/>
      <c r="AD312" s="39"/>
      <c r="AI312" s="39"/>
      <c r="AN312" s="39"/>
      <c r="AS312" s="39"/>
    </row>
    <row r="313">
      <c r="E313" s="39"/>
      <c r="J313" s="39"/>
      <c r="O313" s="39"/>
      <c r="T313" s="39"/>
      <c r="Y313" s="39"/>
      <c r="AD313" s="39"/>
      <c r="AI313" s="39"/>
      <c r="AN313" s="39"/>
      <c r="AS313" s="39"/>
    </row>
    <row r="314">
      <c r="E314" s="39"/>
      <c r="J314" s="39"/>
      <c r="O314" s="39"/>
      <c r="T314" s="39"/>
      <c r="Y314" s="39"/>
      <c r="AD314" s="39"/>
      <c r="AI314" s="39"/>
      <c r="AN314" s="39"/>
      <c r="AS314" s="39"/>
    </row>
    <row r="315">
      <c r="E315" s="39"/>
      <c r="J315" s="39"/>
      <c r="O315" s="39"/>
      <c r="T315" s="39"/>
      <c r="Y315" s="39"/>
      <c r="AD315" s="39"/>
      <c r="AI315" s="39"/>
      <c r="AN315" s="39"/>
      <c r="AS315" s="39"/>
    </row>
    <row r="316">
      <c r="E316" s="39"/>
      <c r="J316" s="39"/>
      <c r="O316" s="39"/>
      <c r="T316" s="39"/>
      <c r="Y316" s="39"/>
      <c r="AD316" s="39"/>
      <c r="AI316" s="39"/>
      <c r="AN316" s="39"/>
      <c r="AS316" s="39"/>
    </row>
    <row r="317">
      <c r="E317" s="39"/>
      <c r="J317" s="39"/>
      <c r="O317" s="39"/>
      <c r="T317" s="39"/>
      <c r="Y317" s="39"/>
      <c r="AD317" s="39"/>
      <c r="AI317" s="39"/>
      <c r="AN317" s="39"/>
      <c r="AS317" s="39"/>
    </row>
    <row r="318">
      <c r="E318" s="39"/>
      <c r="J318" s="39"/>
      <c r="O318" s="39"/>
      <c r="T318" s="39"/>
      <c r="Y318" s="39"/>
      <c r="AD318" s="39"/>
      <c r="AI318" s="39"/>
      <c r="AN318" s="39"/>
      <c r="AS318" s="39"/>
    </row>
    <row r="319">
      <c r="E319" s="39"/>
      <c r="J319" s="39"/>
      <c r="O319" s="39"/>
      <c r="T319" s="39"/>
      <c r="Y319" s="39"/>
      <c r="AD319" s="39"/>
      <c r="AI319" s="39"/>
      <c r="AN319" s="39"/>
      <c r="AS319" s="39"/>
    </row>
    <row r="320">
      <c r="E320" s="39"/>
      <c r="J320" s="39"/>
      <c r="O320" s="39"/>
      <c r="T320" s="39"/>
      <c r="Y320" s="39"/>
      <c r="AD320" s="39"/>
      <c r="AI320" s="39"/>
      <c r="AN320" s="39"/>
      <c r="AS320" s="39"/>
    </row>
    <row r="321">
      <c r="E321" s="39"/>
      <c r="J321" s="39"/>
      <c r="O321" s="39"/>
      <c r="T321" s="39"/>
      <c r="Y321" s="39"/>
      <c r="AD321" s="39"/>
      <c r="AI321" s="39"/>
      <c r="AN321" s="39"/>
      <c r="AS321" s="39"/>
    </row>
    <row r="322">
      <c r="E322" s="39"/>
      <c r="J322" s="39"/>
      <c r="O322" s="39"/>
      <c r="T322" s="39"/>
      <c r="Y322" s="39"/>
      <c r="AD322" s="39"/>
      <c r="AI322" s="39"/>
      <c r="AN322" s="39"/>
      <c r="AS322" s="39"/>
    </row>
    <row r="323">
      <c r="E323" s="39"/>
      <c r="J323" s="39"/>
      <c r="O323" s="39"/>
      <c r="T323" s="39"/>
      <c r="Y323" s="39"/>
      <c r="AD323" s="39"/>
      <c r="AI323" s="39"/>
      <c r="AN323" s="39"/>
      <c r="AS323" s="39"/>
    </row>
    <row r="324">
      <c r="E324" s="39"/>
      <c r="J324" s="39"/>
      <c r="O324" s="39"/>
      <c r="T324" s="39"/>
      <c r="Y324" s="39"/>
      <c r="AD324" s="39"/>
      <c r="AI324" s="39"/>
      <c r="AN324" s="39"/>
      <c r="AS324" s="39"/>
    </row>
    <row r="325">
      <c r="E325" s="39"/>
      <c r="J325" s="39"/>
      <c r="O325" s="39"/>
      <c r="T325" s="39"/>
      <c r="Y325" s="39"/>
      <c r="AD325" s="39"/>
      <c r="AI325" s="39"/>
      <c r="AN325" s="39"/>
      <c r="AS325" s="39"/>
    </row>
    <row r="326">
      <c r="E326" s="39"/>
      <c r="J326" s="39"/>
      <c r="O326" s="39"/>
      <c r="T326" s="39"/>
      <c r="Y326" s="39"/>
      <c r="AD326" s="39"/>
      <c r="AI326" s="39"/>
      <c r="AN326" s="39"/>
      <c r="AS326" s="39"/>
    </row>
    <row r="327">
      <c r="E327" s="39"/>
      <c r="J327" s="39"/>
      <c r="O327" s="39"/>
      <c r="T327" s="39"/>
      <c r="Y327" s="39"/>
      <c r="AD327" s="39"/>
      <c r="AI327" s="39"/>
      <c r="AN327" s="39"/>
      <c r="AS327" s="39"/>
    </row>
    <row r="328">
      <c r="E328" s="39"/>
      <c r="J328" s="39"/>
      <c r="O328" s="39"/>
      <c r="T328" s="39"/>
      <c r="Y328" s="39"/>
      <c r="AD328" s="39"/>
      <c r="AI328" s="39"/>
      <c r="AN328" s="39"/>
      <c r="AS328" s="39"/>
    </row>
    <row r="329">
      <c r="E329" s="39"/>
      <c r="J329" s="39"/>
      <c r="O329" s="39"/>
      <c r="T329" s="39"/>
      <c r="Y329" s="39"/>
      <c r="AD329" s="39"/>
      <c r="AI329" s="39"/>
      <c r="AN329" s="39"/>
      <c r="AS329" s="39"/>
    </row>
    <row r="330">
      <c r="E330" s="39"/>
      <c r="J330" s="39"/>
      <c r="O330" s="39"/>
      <c r="T330" s="39"/>
      <c r="Y330" s="39"/>
      <c r="AD330" s="39"/>
      <c r="AI330" s="39"/>
      <c r="AN330" s="39"/>
      <c r="AS330" s="39"/>
    </row>
    <row r="331">
      <c r="E331" s="39"/>
      <c r="J331" s="39"/>
      <c r="O331" s="39"/>
      <c r="T331" s="39"/>
      <c r="Y331" s="39"/>
      <c r="AD331" s="39"/>
      <c r="AI331" s="39"/>
      <c r="AN331" s="39"/>
      <c r="AS331" s="39"/>
    </row>
    <row r="332">
      <c r="E332" s="39"/>
      <c r="J332" s="39"/>
      <c r="O332" s="39"/>
      <c r="T332" s="39"/>
      <c r="Y332" s="39"/>
      <c r="AD332" s="39"/>
      <c r="AI332" s="39"/>
      <c r="AN332" s="39"/>
      <c r="AS332" s="39"/>
    </row>
    <row r="333">
      <c r="E333" s="39"/>
      <c r="J333" s="39"/>
      <c r="O333" s="39"/>
      <c r="T333" s="39"/>
      <c r="Y333" s="39"/>
      <c r="AD333" s="39"/>
      <c r="AI333" s="39"/>
      <c r="AN333" s="39"/>
      <c r="AS333" s="39"/>
    </row>
    <row r="334">
      <c r="E334" s="39"/>
      <c r="J334" s="39"/>
      <c r="O334" s="39"/>
      <c r="T334" s="39"/>
      <c r="Y334" s="39"/>
      <c r="AD334" s="39"/>
      <c r="AI334" s="39"/>
      <c r="AN334" s="39"/>
      <c r="AS334" s="39"/>
    </row>
    <row r="335">
      <c r="E335" s="39"/>
      <c r="J335" s="39"/>
      <c r="O335" s="39"/>
      <c r="T335" s="39"/>
      <c r="Y335" s="39"/>
      <c r="AD335" s="39"/>
      <c r="AI335" s="39"/>
      <c r="AN335" s="39"/>
      <c r="AS335" s="39"/>
    </row>
    <row r="336">
      <c r="E336" s="39"/>
      <c r="J336" s="39"/>
      <c r="O336" s="39"/>
      <c r="T336" s="39"/>
      <c r="Y336" s="39"/>
      <c r="AD336" s="39"/>
      <c r="AI336" s="39"/>
      <c r="AN336" s="39"/>
      <c r="AS336" s="39"/>
    </row>
    <row r="337">
      <c r="E337" s="39"/>
      <c r="J337" s="39"/>
      <c r="O337" s="39"/>
      <c r="T337" s="39"/>
      <c r="Y337" s="39"/>
      <c r="AD337" s="39"/>
      <c r="AI337" s="39"/>
      <c r="AN337" s="39"/>
      <c r="AS337" s="39"/>
    </row>
    <row r="338">
      <c r="E338" s="39"/>
      <c r="J338" s="39"/>
      <c r="O338" s="39"/>
      <c r="T338" s="39"/>
      <c r="Y338" s="39"/>
      <c r="AD338" s="39"/>
      <c r="AI338" s="39"/>
      <c r="AN338" s="39"/>
      <c r="AS338" s="39"/>
    </row>
    <row r="339">
      <c r="E339" s="39"/>
      <c r="J339" s="39"/>
      <c r="O339" s="39"/>
      <c r="T339" s="39"/>
      <c r="Y339" s="39"/>
      <c r="AD339" s="39"/>
      <c r="AI339" s="39"/>
      <c r="AN339" s="39"/>
      <c r="AS339" s="39"/>
    </row>
    <row r="340">
      <c r="E340" s="39"/>
      <c r="J340" s="39"/>
      <c r="O340" s="39"/>
      <c r="T340" s="39"/>
      <c r="Y340" s="39"/>
      <c r="AD340" s="39"/>
      <c r="AI340" s="39"/>
      <c r="AN340" s="39"/>
      <c r="AS340" s="39"/>
    </row>
    <row r="341">
      <c r="E341" s="39"/>
      <c r="J341" s="39"/>
      <c r="O341" s="39"/>
      <c r="T341" s="39"/>
      <c r="Y341" s="39"/>
      <c r="AD341" s="39"/>
      <c r="AI341" s="39"/>
      <c r="AN341" s="39"/>
      <c r="AS341" s="39"/>
    </row>
    <row r="342">
      <c r="E342" s="39"/>
      <c r="J342" s="39"/>
      <c r="O342" s="39"/>
      <c r="T342" s="39"/>
      <c r="Y342" s="39"/>
      <c r="AD342" s="39"/>
      <c r="AI342" s="39"/>
      <c r="AN342" s="39"/>
      <c r="AS342" s="39"/>
    </row>
    <row r="343">
      <c r="E343" s="39"/>
      <c r="J343" s="39"/>
      <c r="O343" s="39"/>
      <c r="T343" s="39"/>
      <c r="Y343" s="39"/>
      <c r="AD343" s="39"/>
      <c r="AI343" s="39"/>
      <c r="AN343" s="39"/>
      <c r="AS343" s="39"/>
    </row>
    <row r="344">
      <c r="E344" s="39"/>
      <c r="J344" s="39"/>
      <c r="O344" s="39"/>
      <c r="T344" s="39"/>
      <c r="Y344" s="39"/>
      <c r="AD344" s="39"/>
      <c r="AI344" s="39"/>
      <c r="AN344" s="39"/>
      <c r="AS344" s="39"/>
    </row>
    <row r="345">
      <c r="E345" s="39"/>
      <c r="J345" s="39"/>
      <c r="O345" s="39"/>
      <c r="T345" s="39"/>
      <c r="Y345" s="39"/>
      <c r="AD345" s="39"/>
      <c r="AI345" s="39"/>
      <c r="AN345" s="39"/>
      <c r="AS345" s="39"/>
    </row>
    <row r="346">
      <c r="E346" s="39"/>
      <c r="J346" s="39"/>
      <c r="O346" s="39"/>
      <c r="T346" s="39"/>
      <c r="Y346" s="39"/>
      <c r="AD346" s="39"/>
      <c r="AI346" s="39"/>
      <c r="AN346" s="39"/>
      <c r="AS346" s="39"/>
    </row>
    <row r="347">
      <c r="E347" s="39"/>
      <c r="J347" s="39"/>
      <c r="O347" s="39"/>
      <c r="T347" s="39"/>
      <c r="Y347" s="39"/>
      <c r="AD347" s="39"/>
      <c r="AI347" s="39"/>
      <c r="AN347" s="39"/>
      <c r="AS347" s="39"/>
    </row>
    <row r="348">
      <c r="E348" s="39"/>
      <c r="J348" s="39"/>
      <c r="O348" s="39"/>
      <c r="T348" s="39"/>
      <c r="Y348" s="39"/>
      <c r="AD348" s="39"/>
      <c r="AI348" s="39"/>
      <c r="AN348" s="39"/>
      <c r="AS348" s="39"/>
    </row>
    <row r="349">
      <c r="E349" s="39"/>
      <c r="J349" s="39"/>
      <c r="O349" s="39"/>
      <c r="T349" s="39"/>
      <c r="Y349" s="39"/>
      <c r="AD349" s="39"/>
      <c r="AI349" s="39"/>
      <c r="AN349" s="39"/>
      <c r="AS349" s="39"/>
    </row>
    <row r="350">
      <c r="E350" s="39"/>
      <c r="J350" s="39"/>
      <c r="O350" s="39"/>
      <c r="T350" s="39"/>
      <c r="Y350" s="39"/>
      <c r="AD350" s="39"/>
      <c r="AI350" s="39"/>
      <c r="AN350" s="39"/>
      <c r="AS350" s="39"/>
    </row>
    <row r="351">
      <c r="E351" s="39"/>
      <c r="J351" s="39"/>
      <c r="O351" s="39"/>
      <c r="T351" s="39"/>
      <c r="Y351" s="39"/>
      <c r="AD351" s="39"/>
      <c r="AI351" s="39"/>
      <c r="AN351" s="39"/>
      <c r="AS351" s="39"/>
    </row>
    <row r="352">
      <c r="E352" s="39"/>
      <c r="J352" s="39"/>
      <c r="O352" s="39"/>
      <c r="T352" s="39"/>
      <c r="Y352" s="39"/>
      <c r="AD352" s="39"/>
      <c r="AI352" s="39"/>
      <c r="AN352" s="39"/>
      <c r="AS352" s="39"/>
    </row>
    <row r="353">
      <c r="E353" s="39"/>
      <c r="J353" s="39"/>
      <c r="O353" s="39"/>
      <c r="T353" s="39"/>
      <c r="Y353" s="39"/>
      <c r="AD353" s="39"/>
      <c r="AI353" s="39"/>
      <c r="AN353" s="39"/>
      <c r="AS353" s="39"/>
    </row>
    <row r="354">
      <c r="E354" s="39"/>
      <c r="J354" s="39"/>
      <c r="O354" s="39"/>
      <c r="T354" s="39"/>
      <c r="Y354" s="39"/>
      <c r="AD354" s="39"/>
      <c r="AI354" s="39"/>
      <c r="AN354" s="39"/>
      <c r="AS354" s="39"/>
    </row>
    <row r="355">
      <c r="E355" s="39"/>
      <c r="J355" s="39"/>
      <c r="O355" s="39"/>
      <c r="T355" s="39"/>
      <c r="Y355" s="39"/>
      <c r="AD355" s="39"/>
      <c r="AI355" s="39"/>
      <c r="AN355" s="39"/>
      <c r="AS355" s="39"/>
    </row>
    <row r="356">
      <c r="E356" s="39"/>
      <c r="J356" s="39"/>
      <c r="O356" s="39"/>
      <c r="T356" s="39"/>
      <c r="Y356" s="39"/>
      <c r="AD356" s="39"/>
      <c r="AI356" s="39"/>
      <c r="AN356" s="39"/>
      <c r="AS356" s="39"/>
    </row>
    <row r="357">
      <c r="E357" s="39"/>
      <c r="J357" s="39"/>
      <c r="O357" s="39"/>
      <c r="T357" s="39"/>
      <c r="Y357" s="39"/>
      <c r="AD357" s="39"/>
      <c r="AI357" s="39"/>
      <c r="AN357" s="39"/>
      <c r="AS357" s="39"/>
    </row>
    <row r="358">
      <c r="E358" s="39"/>
      <c r="J358" s="39"/>
      <c r="O358" s="39"/>
      <c r="T358" s="39"/>
      <c r="Y358" s="39"/>
      <c r="AD358" s="39"/>
      <c r="AI358" s="39"/>
      <c r="AN358" s="39"/>
      <c r="AS358" s="39"/>
    </row>
    <row r="359">
      <c r="E359" s="39"/>
      <c r="J359" s="39"/>
      <c r="O359" s="39"/>
      <c r="T359" s="39"/>
      <c r="Y359" s="39"/>
      <c r="AD359" s="39"/>
      <c r="AI359" s="39"/>
      <c r="AN359" s="39"/>
      <c r="AS359" s="39"/>
    </row>
    <row r="360">
      <c r="E360" s="39"/>
      <c r="J360" s="39"/>
      <c r="O360" s="39"/>
      <c r="T360" s="39"/>
      <c r="Y360" s="39"/>
      <c r="AD360" s="39"/>
      <c r="AI360" s="39"/>
      <c r="AN360" s="39"/>
      <c r="AS360" s="39"/>
    </row>
    <row r="361">
      <c r="E361" s="39"/>
      <c r="J361" s="39"/>
      <c r="O361" s="39"/>
      <c r="T361" s="39"/>
      <c r="Y361" s="39"/>
      <c r="AD361" s="39"/>
      <c r="AI361" s="39"/>
      <c r="AN361" s="39"/>
      <c r="AS361" s="39"/>
    </row>
    <row r="362">
      <c r="E362" s="39"/>
      <c r="J362" s="39"/>
      <c r="O362" s="39"/>
      <c r="T362" s="39"/>
      <c r="Y362" s="39"/>
      <c r="AD362" s="39"/>
      <c r="AI362" s="39"/>
      <c r="AN362" s="39"/>
      <c r="AS362" s="39"/>
    </row>
    <row r="363">
      <c r="E363" s="39"/>
      <c r="J363" s="39"/>
      <c r="O363" s="39"/>
      <c r="T363" s="39"/>
      <c r="Y363" s="39"/>
      <c r="AD363" s="39"/>
      <c r="AI363" s="39"/>
      <c r="AN363" s="39"/>
      <c r="AS363" s="39"/>
    </row>
    <row r="364">
      <c r="E364" s="39"/>
      <c r="J364" s="39"/>
      <c r="O364" s="39"/>
      <c r="T364" s="39"/>
      <c r="Y364" s="39"/>
      <c r="AD364" s="39"/>
      <c r="AI364" s="39"/>
      <c r="AN364" s="39"/>
      <c r="AS364" s="39"/>
    </row>
    <row r="365">
      <c r="E365" s="39"/>
      <c r="J365" s="39"/>
      <c r="O365" s="39"/>
      <c r="T365" s="39"/>
      <c r="Y365" s="39"/>
      <c r="AD365" s="39"/>
      <c r="AI365" s="39"/>
      <c r="AN365" s="39"/>
      <c r="AS365" s="39"/>
    </row>
    <row r="366">
      <c r="E366" s="39"/>
      <c r="J366" s="39"/>
      <c r="O366" s="39"/>
      <c r="T366" s="39"/>
      <c r="Y366" s="39"/>
      <c r="AD366" s="39"/>
      <c r="AI366" s="39"/>
      <c r="AN366" s="39"/>
      <c r="AS366" s="39"/>
    </row>
    <row r="367">
      <c r="E367" s="39"/>
      <c r="J367" s="39"/>
      <c r="O367" s="39"/>
      <c r="T367" s="39"/>
      <c r="Y367" s="39"/>
      <c r="AD367" s="39"/>
      <c r="AI367" s="39"/>
      <c r="AN367" s="39"/>
      <c r="AS367" s="39"/>
    </row>
    <row r="368">
      <c r="E368" s="39"/>
      <c r="J368" s="39"/>
      <c r="O368" s="39"/>
      <c r="T368" s="39"/>
      <c r="Y368" s="39"/>
      <c r="AD368" s="39"/>
      <c r="AI368" s="39"/>
      <c r="AN368" s="39"/>
      <c r="AS368" s="39"/>
    </row>
    <row r="369">
      <c r="E369" s="39"/>
      <c r="J369" s="39"/>
      <c r="O369" s="39"/>
      <c r="T369" s="39"/>
      <c r="Y369" s="39"/>
      <c r="AD369" s="39"/>
      <c r="AI369" s="39"/>
      <c r="AN369" s="39"/>
      <c r="AS369" s="39"/>
    </row>
    <row r="370">
      <c r="E370" s="39"/>
      <c r="J370" s="39"/>
      <c r="O370" s="39"/>
      <c r="T370" s="39"/>
      <c r="Y370" s="39"/>
      <c r="AD370" s="39"/>
      <c r="AI370" s="39"/>
      <c r="AN370" s="39"/>
      <c r="AS370" s="39"/>
    </row>
    <row r="371">
      <c r="E371" s="39"/>
      <c r="J371" s="39"/>
      <c r="O371" s="39"/>
      <c r="T371" s="39"/>
      <c r="Y371" s="39"/>
      <c r="AD371" s="39"/>
      <c r="AI371" s="39"/>
      <c r="AN371" s="39"/>
      <c r="AS371" s="39"/>
    </row>
    <row r="372">
      <c r="E372" s="39"/>
      <c r="J372" s="39"/>
      <c r="O372" s="39"/>
      <c r="T372" s="39"/>
      <c r="Y372" s="39"/>
      <c r="AD372" s="39"/>
      <c r="AI372" s="39"/>
      <c r="AN372" s="39"/>
      <c r="AS372" s="39"/>
    </row>
    <row r="373">
      <c r="E373" s="39"/>
      <c r="J373" s="39"/>
      <c r="O373" s="39"/>
      <c r="T373" s="39"/>
      <c r="Y373" s="39"/>
      <c r="AD373" s="39"/>
      <c r="AI373" s="39"/>
      <c r="AN373" s="39"/>
      <c r="AS373" s="39"/>
    </row>
    <row r="374">
      <c r="E374" s="39"/>
      <c r="J374" s="39"/>
      <c r="O374" s="39"/>
      <c r="T374" s="39"/>
      <c r="Y374" s="39"/>
      <c r="AD374" s="39"/>
      <c r="AI374" s="39"/>
      <c r="AN374" s="39"/>
      <c r="AS374" s="39"/>
    </row>
    <row r="375">
      <c r="E375" s="39"/>
      <c r="J375" s="39"/>
      <c r="O375" s="39"/>
      <c r="T375" s="39"/>
      <c r="Y375" s="39"/>
      <c r="AD375" s="39"/>
      <c r="AI375" s="39"/>
      <c r="AN375" s="39"/>
      <c r="AS375" s="39"/>
    </row>
    <row r="376">
      <c r="E376" s="39"/>
      <c r="J376" s="39"/>
      <c r="O376" s="39"/>
      <c r="T376" s="39"/>
      <c r="Y376" s="39"/>
      <c r="AD376" s="39"/>
      <c r="AI376" s="39"/>
      <c r="AN376" s="39"/>
      <c r="AS376" s="39"/>
    </row>
    <row r="377">
      <c r="E377" s="39"/>
      <c r="J377" s="39"/>
      <c r="O377" s="39"/>
      <c r="T377" s="39"/>
      <c r="Y377" s="39"/>
      <c r="AD377" s="39"/>
      <c r="AI377" s="39"/>
      <c r="AN377" s="39"/>
      <c r="AS377" s="39"/>
    </row>
    <row r="378">
      <c r="E378" s="39"/>
      <c r="J378" s="39"/>
      <c r="O378" s="39"/>
      <c r="T378" s="39"/>
      <c r="Y378" s="39"/>
      <c r="AD378" s="39"/>
      <c r="AI378" s="39"/>
      <c r="AN378" s="39"/>
      <c r="AS378" s="39"/>
    </row>
    <row r="379">
      <c r="E379" s="39"/>
      <c r="J379" s="39"/>
      <c r="O379" s="39"/>
      <c r="T379" s="39"/>
      <c r="Y379" s="39"/>
      <c r="AD379" s="39"/>
      <c r="AI379" s="39"/>
      <c r="AN379" s="39"/>
      <c r="AS379" s="39"/>
    </row>
    <row r="380">
      <c r="E380" s="39"/>
      <c r="J380" s="39"/>
      <c r="O380" s="39"/>
      <c r="T380" s="39"/>
      <c r="Y380" s="39"/>
      <c r="AD380" s="39"/>
      <c r="AI380" s="39"/>
      <c r="AN380" s="39"/>
      <c r="AS380" s="39"/>
    </row>
    <row r="381">
      <c r="E381" s="39"/>
      <c r="J381" s="39"/>
      <c r="O381" s="39"/>
      <c r="T381" s="39"/>
      <c r="Y381" s="39"/>
      <c r="AD381" s="39"/>
      <c r="AI381" s="39"/>
      <c r="AN381" s="39"/>
      <c r="AS381" s="39"/>
    </row>
    <row r="382">
      <c r="E382" s="39"/>
      <c r="J382" s="39"/>
      <c r="O382" s="39"/>
      <c r="T382" s="39"/>
      <c r="Y382" s="39"/>
      <c r="AD382" s="39"/>
      <c r="AI382" s="39"/>
      <c r="AN382" s="39"/>
      <c r="AS382" s="39"/>
    </row>
    <row r="383">
      <c r="E383" s="39"/>
      <c r="J383" s="39"/>
      <c r="O383" s="39"/>
      <c r="T383" s="39"/>
      <c r="Y383" s="39"/>
      <c r="AD383" s="39"/>
      <c r="AI383" s="39"/>
      <c r="AN383" s="39"/>
      <c r="AS383" s="39"/>
    </row>
    <row r="384">
      <c r="E384" s="39"/>
      <c r="J384" s="39"/>
      <c r="O384" s="39"/>
      <c r="T384" s="39"/>
      <c r="Y384" s="39"/>
      <c r="AD384" s="39"/>
      <c r="AI384" s="39"/>
      <c r="AN384" s="39"/>
      <c r="AS384" s="39"/>
    </row>
    <row r="385">
      <c r="E385" s="39"/>
      <c r="J385" s="39"/>
      <c r="O385" s="39"/>
      <c r="T385" s="39"/>
      <c r="Y385" s="39"/>
      <c r="AD385" s="39"/>
      <c r="AI385" s="39"/>
      <c r="AN385" s="39"/>
      <c r="AS385" s="39"/>
    </row>
    <row r="386">
      <c r="E386" s="39"/>
      <c r="J386" s="39"/>
      <c r="O386" s="39"/>
      <c r="T386" s="39"/>
      <c r="Y386" s="39"/>
      <c r="AD386" s="39"/>
      <c r="AI386" s="39"/>
      <c r="AN386" s="39"/>
      <c r="AS386" s="39"/>
    </row>
    <row r="387">
      <c r="E387" s="39"/>
      <c r="J387" s="39"/>
      <c r="O387" s="39"/>
      <c r="T387" s="39"/>
      <c r="Y387" s="39"/>
      <c r="AD387" s="39"/>
      <c r="AI387" s="39"/>
      <c r="AN387" s="39"/>
      <c r="AS387" s="39"/>
    </row>
    <row r="388">
      <c r="E388" s="39"/>
      <c r="J388" s="39"/>
      <c r="O388" s="39"/>
      <c r="T388" s="39"/>
      <c r="Y388" s="39"/>
      <c r="AD388" s="39"/>
      <c r="AI388" s="39"/>
      <c r="AN388" s="39"/>
      <c r="AS388" s="39"/>
    </row>
    <row r="389">
      <c r="E389" s="39"/>
      <c r="J389" s="39"/>
      <c r="O389" s="39"/>
      <c r="T389" s="39"/>
      <c r="Y389" s="39"/>
      <c r="AD389" s="39"/>
      <c r="AI389" s="39"/>
      <c r="AN389" s="39"/>
      <c r="AS389" s="39"/>
    </row>
    <row r="390">
      <c r="E390" s="39"/>
      <c r="J390" s="39"/>
      <c r="O390" s="39"/>
      <c r="T390" s="39"/>
      <c r="Y390" s="39"/>
      <c r="AD390" s="39"/>
      <c r="AI390" s="39"/>
      <c r="AN390" s="39"/>
      <c r="AS390" s="39"/>
    </row>
    <row r="391">
      <c r="E391" s="39"/>
      <c r="J391" s="39"/>
      <c r="O391" s="39"/>
      <c r="T391" s="39"/>
      <c r="Y391" s="39"/>
      <c r="AD391" s="39"/>
      <c r="AI391" s="39"/>
      <c r="AN391" s="39"/>
      <c r="AS391" s="39"/>
    </row>
    <row r="392">
      <c r="E392" s="39"/>
      <c r="J392" s="39"/>
      <c r="O392" s="39"/>
      <c r="T392" s="39"/>
      <c r="Y392" s="39"/>
      <c r="AD392" s="39"/>
      <c r="AI392" s="39"/>
      <c r="AN392" s="39"/>
      <c r="AS392" s="39"/>
    </row>
    <row r="393">
      <c r="E393" s="39"/>
      <c r="J393" s="39"/>
      <c r="O393" s="39"/>
      <c r="T393" s="39"/>
      <c r="Y393" s="39"/>
      <c r="AD393" s="39"/>
      <c r="AI393" s="39"/>
      <c r="AN393" s="39"/>
      <c r="AS393" s="39"/>
    </row>
    <row r="394">
      <c r="E394" s="39"/>
      <c r="J394" s="39"/>
      <c r="O394" s="39"/>
      <c r="T394" s="39"/>
      <c r="Y394" s="39"/>
      <c r="AD394" s="39"/>
      <c r="AI394" s="39"/>
      <c r="AN394" s="39"/>
      <c r="AS394" s="39"/>
    </row>
    <row r="395">
      <c r="E395" s="39"/>
      <c r="J395" s="39"/>
      <c r="O395" s="39"/>
      <c r="T395" s="39"/>
      <c r="Y395" s="39"/>
      <c r="AD395" s="39"/>
      <c r="AI395" s="39"/>
      <c r="AN395" s="39"/>
      <c r="AS395" s="39"/>
    </row>
    <row r="396">
      <c r="E396" s="39"/>
      <c r="J396" s="39"/>
      <c r="O396" s="39"/>
      <c r="T396" s="39"/>
      <c r="Y396" s="39"/>
      <c r="AD396" s="39"/>
      <c r="AI396" s="39"/>
      <c r="AN396" s="39"/>
      <c r="AS396" s="39"/>
    </row>
    <row r="397">
      <c r="E397" s="39"/>
      <c r="J397" s="39"/>
      <c r="O397" s="39"/>
      <c r="T397" s="39"/>
      <c r="Y397" s="39"/>
      <c r="AD397" s="39"/>
      <c r="AI397" s="39"/>
      <c r="AN397" s="39"/>
      <c r="AS397" s="39"/>
    </row>
    <row r="398">
      <c r="E398" s="39"/>
      <c r="J398" s="39"/>
      <c r="O398" s="39"/>
      <c r="T398" s="39"/>
      <c r="Y398" s="39"/>
      <c r="AD398" s="39"/>
      <c r="AI398" s="39"/>
      <c r="AN398" s="39"/>
      <c r="AS398" s="39"/>
    </row>
    <row r="399">
      <c r="E399" s="39"/>
      <c r="J399" s="39"/>
      <c r="O399" s="39"/>
      <c r="T399" s="39"/>
      <c r="Y399" s="39"/>
      <c r="AD399" s="39"/>
      <c r="AI399" s="39"/>
      <c r="AN399" s="39"/>
      <c r="AS399" s="39"/>
    </row>
    <row r="400">
      <c r="E400" s="39"/>
      <c r="J400" s="39"/>
      <c r="O400" s="39"/>
      <c r="T400" s="39"/>
      <c r="Y400" s="39"/>
      <c r="AD400" s="39"/>
      <c r="AI400" s="39"/>
      <c r="AN400" s="39"/>
      <c r="AS400" s="39"/>
    </row>
    <row r="401">
      <c r="E401" s="39"/>
      <c r="J401" s="39"/>
      <c r="O401" s="39"/>
      <c r="T401" s="39"/>
      <c r="Y401" s="39"/>
      <c r="AD401" s="39"/>
      <c r="AI401" s="39"/>
      <c r="AN401" s="39"/>
      <c r="AS401" s="39"/>
    </row>
    <row r="402">
      <c r="E402" s="39"/>
      <c r="J402" s="39"/>
      <c r="O402" s="39"/>
      <c r="T402" s="39"/>
      <c r="Y402" s="39"/>
      <c r="AD402" s="39"/>
      <c r="AI402" s="39"/>
      <c r="AN402" s="39"/>
      <c r="AS402" s="39"/>
    </row>
    <row r="403">
      <c r="E403" s="39"/>
      <c r="J403" s="39"/>
      <c r="O403" s="39"/>
      <c r="T403" s="39"/>
      <c r="Y403" s="39"/>
      <c r="AD403" s="39"/>
      <c r="AI403" s="39"/>
      <c r="AN403" s="39"/>
      <c r="AS403" s="39"/>
    </row>
    <row r="404">
      <c r="E404" s="39"/>
      <c r="J404" s="39"/>
      <c r="O404" s="39"/>
      <c r="T404" s="39"/>
      <c r="Y404" s="39"/>
      <c r="AD404" s="39"/>
      <c r="AI404" s="39"/>
      <c r="AN404" s="39"/>
      <c r="AS404" s="39"/>
    </row>
    <row r="405">
      <c r="E405" s="39"/>
      <c r="J405" s="39"/>
      <c r="O405" s="39"/>
      <c r="T405" s="39"/>
      <c r="Y405" s="39"/>
      <c r="AD405" s="39"/>
      <c r="AI405" s="39"/>
      <c r="AN405" s="39"/>
      <c r="AS405" s="39"/>
    </row>
    <row r="406">
      <c r="E406" s="39"/>
      <c r="J406" s="39"/>
      <c r="O406" s="39"/>
      <c r="T406" s="39"/>
      <c r="Y406" s="39"/>
      <c r="AD406" s="39"/>
      <c r="AI406" s="39"/>
      <c r="AN406" s="39"/>
      <c r="AS406" s="39"/>
    </row>
    <row r="407">
      <c r="E407" s="39"/>
      <c r="J407" s="39"/>
      <c r="O407" s="39"/>
      <c r="T407" s="39"/>
      <c r="Y407" s="39"/>
      <c r="AD407" s="39"/>
      <c r="AI407" s="39"/>
      <c r="AN407" s="39"/>
      <c r="AS407" s="39"/>
    </row>
    <row r="408">
      <c r="E408" s="39"/>
      <c r="J408" s="39"/>
      <c r="O408" s="39"/>
      <c r="T408" s="39"/>
      <c r="Y408" s="39"/>
      <c r="AD408" s="39"/>
      <c r="AI408" s="39"/>
      <c r="AN408" s="39"/>
      <c r="AS408" s="39"/>
    </row>
    <row r="409">
      <c r="E409" s="39"/>
      <c r="J409" s="39"/>
      <c r="O409" s="39"/>
      <c r="T409" s="39"/>
      <c r="Y409" s="39"/>
      <c r="AD409" s="39"/>
      <c r="AI409" s="39"/>
      <c r="AN409" s="39"/>
      <c r="AS409" s="39"/>
    </row>
    <row r="410">
      <c r="E410" s="39"/>
      <c r="J410" s="39"/>
      <c r="O410" s="39"/>
      <c r="T410" s="39"/>
      <c r="Y410" s="39"/>
      <c r="AD410" s="39"/>
      <c r="AI410" s="39"/>
      <c r="AN410" s="39"/>
      <c r="AS410" s="39"/>
    </row>
    <row r="411">
      <c r="E411" s="39"/>
      <c r="J411" s="39"/>
      <c r="O411" s="39"/>
      <c r="T411" s="39"/>
      <c r="Y411" s="39"/>
      <c r="AD411" s="39"/>
      <c r="AI411" s="39"/>
      <c r="AN411" s="39"/>
      <c r="AS411" s="39"/>
    </row>
    <row r="412">
      <c r="E412" s="39"/>
      <c r="J412" s="39"/>
      <c r="O412" s="39"/>
      <c r="T412" s="39"/>
      <c r="Y412" s="39"/>
      <c r="AD412" s="39"/>
      <c r="AI412" s="39"/>
      <c r="AN412" s="39"/>
      <c r="AS412" s="39"/>
    </row>
    <row r="413">
      <c r="E413" s="39"/>
      <c r="J413" s="39"/>
      <c r="O413" s="39"/>
      <c r="T413" s="39"/>
      <c r="Y413" s="39"/>
      <c r="AD413" s="39"/>
      <c r="AI413" s="39"/>
      <c r="AN413" s="39"/>
      <c r="AS413" s="39"/>
    </row>
    <row r="414">
      <c r="E414" s="39"/>
      <c r="J414" s="39"/>
      <c r="O414" s="39"/>
      <c r="T414" s="39"/>
      <c r="Y414" s="39"/>
      <c r="AD414" s="39"/>
      <c r="AI414" s="39"/>
      <c r="AN414" s="39"/>
      <c r="AS414" s="39"/>
    </row>
    <row r="415">
      <c r="E415" s="39"/>
      <c r="J415" s="39"/>
      <c r="O415" s="39"/>
      <c r="T415" s="39"/>
      <c r="Y415" s="39"/>
      <c r="AD415" s="39"/>
      <c r="AI415" s="39"/>
      <c r="AN415" s="39"/>
      <c r="AS415" s="39"/>
    </row>
    <row r="416">
      <c r="E416" s="39"/>
      <c r="J416" s="39"/>
      <c r="O416" s="39"/>
      <c r="T416" s="39"/>
      <c r="Y416" s="39"/>
      <c r="AD416" s="39"/>
      <c r="AI416" s="39"/>
      <c r="AN416" s="39"/>
      <c r="AS416" s="39"/>
    </row>
    <row r="417">
      <c r="E417" s="39"/>
      <c r="J417" s="39"/>
      <c r="O417" s="39"/>
      <c r="T417" s="39"/>
      <c r="Y417" s="39"/>
      <c r="AD417" s="39"/>
      <c r="AI417" s="39"/>
      <c r="AN417" s="39"/>
      <c r="AS417" s="39"/>
    </row>
    <row r="418">
      <c r="E418" s="39"/>
      <c r="J418" s="39"/>
      <c r="O418" s="39"/>
      <c r="T418" s="39"/>
      <c r="Y418" s="39"/>
      <c r="AD418" s="39"/>
      <c r="AI418" s="39"/>
      <c r="AN418" s="39"/>
      <c r="AS418" s="39"/>
    </row>
    <row r="419">
      <c r="E419" s="39"/>
      <c r="J419" s="39"/>
      <c r="O419" s="39"/>
      <c r="T419" s="39"/>
      <c r="Y419" s="39"/>
      <c r="AD419" s="39"/>
      <c r="AI419" s="39"/>
      <c r="AN419" s="39"/>
      <c r="AS419" s="39"/>
    </row>
    <row r="420">
      <c r="E420" s="39"/>
      <c r="J420" s="39"/>
      <c r="O420" s="39"/>
      <c r="T420" s="39"/>
      <c r="Y420" s="39"/>
      <c r="AD420" s="39"/>
      <c r="AI420" s="39"/>
      <c r="AN420" s="39"/>
      <c r="AS420" s="39"/>
    </row>
    <row r="421">
      <c r="E421" s="39"/>
      <c r="J421" s="39"/>
      <c r="O421" s="39"/>
      <c r="T421" s="39"/>
      <c r="Y421" s="39"/>
      <c r="AD421" s="39"/>
      <c r="AI421" s="39"/>
      <c r="AN421" s="39"/>
      <c r="AS421" s="39"/>
    </row>
    <row r="422">
      <c r="E422" s="39"/>
      <c r="J422" s="39"/>
      <c r="O422" s="39"/>
      <c r="T422" s="39"/>
      <c r="Y422" s="39"/>
      <c r="AD422" s="39"/>
      <c r="AI422" s="39"/>
      <c r="AN422" s="39"/>
      <c r="AS422" s="39"/>
    </row>
    <row r="423">
      <c r="E423" s="39"/>
      <c r="J423" s="39"/>
      <c r="O423" s="39"/>
      <c r="T423" s="39"/>
      <c r="Y423" s="39"/>
      <c r="AD423" s="39"/>
      <c r="AI423" s="39"/>
      <c r="AN423" s="39"/>
      <c r="AS423" s="39"/>
    </row>
    <row r="424">
      <c r="E424" s="39"/>
      <c r="J424" s="39"/>
      <c r="O424" s="39"/>
      <c r="T424" s="39"/>
      <c r="Y424" s="39"/>
      <c r="AD424" s="39"/>
      <c r="AI424" s="39"/>
      <c r="AN424" s="39"/>
      <c r="AS424" s="39"/>
    </row>
    <row r="425">
      <c r="E425" s="39"/>
      <c r="J425" s="39"/>
      <c r="O425" s="39"/>
      <c r="T425" s="39"/>
      <c r="Y425" s="39"/>
      <c r="AD425" s="39"/>
      <c r="AI425" s="39"/>
      <c r="AN425" s="39"/>
      <c r="AS425" s="39"/>
    </row>
    <row r="426">
      <c r="E426" s="39"/>
      <c r="J426" s="39"/>
      <c r="O426" s="39"/>
      <c r="T426" s="39"/>
      <c r="Y426" s="39"/>
      <c r="AD426" s="39"/>
      <c r="AI426" s="39"/>
      <c r="AN426" s="39"/>
      <c r="AS426" s="39"/>
    </row>
    <row r="427">
      <c r="E427" s="39"/>
      <c r="J427" s="39"/>
      <c r="O427" s="39"/>
      <c r="T427" s="39"/>
      <c r="Y427" s="39"/>
      <c r="AD427" s="39"/>
      <c r="AI427" s="39"/>
      <c r="AN427" s="39"/>
      <c r="AS427" s="39"/>
    </row>
    <row r="428">
      <c r="E428" s="39"/>
      <c r="J428" s="39"/>
      <c r="O428" s="39"/>
      <c r="T428" s="39"/>
      <c r="Y428" s="39"/>
      <c r="AD428" s="39"/>
      <c r="AI428" s="39"/>
      <c r="AN428" s="39"/>
      <c r="AS428" s="39"/>
    </row>
    <row r="429">
      <c r="E429" s="39"/>
      <c r="J429" s="39"/>
      <c r="O429" s="39"/>
      <c r="T429" s="39"/>
      <c r="Y429" s="39"/>
      <c r="AD429" s="39"/>
      <c r="AI429" s="39"/>
      <c r="AN429" s="39"/>
      <c r="AS429" s="39"/>
    </row>
    <row r="430">
      <c r="E430" s="39"/>
      <c r="J430" s="39"/>
      <c r="O430" s="39"/>
      <c r="T430" s="39"/>
      <c r="Y430" s="39"/>
      <c r="AD430" s="39"/>
      <c r="AI430" s="39"/>
      <c r="AN430" s="39"/>
      <c r="AS430" s="39"/>
    </row>
    <row r="431">
      <c r="E431" s="39"/>
      <c r="J431" s="39"/>
      <c r="O431" s="39"/>
      <c r="T431" s="39"/>
      <c r="Y431" s="39"/>
      <c r="AD431" s="39"/>
      <c r="AI431" s="39"/>
      <c r="AN431" s="39"/>
      <c r="AS431" s="39"/>
    </row>
    <row r="432">
      <c r="E432" s="39"/>
      <c r="J432" s="39"/>
      <c r="O432" s="39"/>
      <c r="T432" s="39"/>
      <c r="Y432" s="39"/>
      <c r="AD432" s="39"/>
      <c r="AI432" s="39"/>
      <c r="AN432" s="39"/>
      <c r="AS432" s="39"/>
    </row>
    <row r="433">
      <c r="E433" s="39"/>
      <c r="J433" s="39"/>
      <c r="O433" s="39"/>
      <c r="T433" s="39"/>
      <c r="Y433" s="39"/>
      <c r="AD433" s="39"/>
      <c r="AI433" s="39"/>
      <c r="AN433" s="39"/>
      <c r="AS433" s="39"/>
    </row>
    <row r="434">
      <c r="E434" s="39"/>
      <c r="J434" s="39"/>
      <c r="O434" s="39"/>
      <c r="T434" s="39"/>
      <c r="Y434" s="39"/>
      <c r="AD434" s="39"/>
      <c r="AI434" s="39"/>
      <c r="AN434" s="39"/>
      <c r="AS434" s="39"/>
    </row>
    <row r="435">
      <c r="E435" s="39"/>
      <c r="J435" s="39"/>
      <c r="O435" s="39"/>
      <c r="T435" s="39"/>
      <c r="Y435" s="39"/>
      <c r="AD435" s="39"/>
      <c r="AI435" s="39"/>
      <c r="AN435" s="39"/>
      <c r="AS435" s="39"/>
    </row>
    <row r="436">
      <c r="E436" s="39"/>
      <c r="J436" s="39"/>
      <c r="O436" s="39"/>
      <c r="T436" s="39"/>
      <c r="Y436" s="39"/>
      <c r="AD436" s="39"/>
      <c r="AI436" s="39"/>
      <c r="AN436" s="39"/>
      <c r="AS436" s="39"/>
    </row>
    <row r="437">
      <c r="E437" s="39"/>
      <c r="J437" s="39"/>
      <c r="O437" s="39"/>
      <c r="T437" s="39"/>
      <c r="Y437" s="39"/>
      <c r="AD437" s="39"/>
      <c r="AI437" s="39"/>
      <c r="AN437" s="39"/>
      <c r="AS437" s="39"/>
    </row>
    <row r="438">
      <c r="E438" s="39"/>
      <c r="J438" s="39"/>
      <c r="O438" s="39"/>
      <c r="T438" s="39"/>
      <c r="Y438" s="39"/>
      <c r="AD438" s="39"/>
      <c r="AI438" s="39"/>
      <c r="AN438" s="39"/>
      <c r="AS438" s="39"/>
    </row>
    <row r="439">
      <c r="E439" s="39"/>
      <c r="J439" s="39"/>
      <c r="O439" s="39"/>
      <c r="T439" s="39"/>
      <c r="Y439" s="39"/>
      <c r="AD439" s="39"/>
      <c r="AI439" s="39"/>
      <c r="AN439" s="39"/>
      <c r="AS439" s="39"/>
    </row>
    <row r="440">
      <c r="E440" s="39"/>
      <c r="J440" s="39"/>
      <c r="O440" s="39"/>
      <c r="T440" s="39"/>
      <c r="Y440" s="39"/>
      <c r="AD440" s="39"/>
      <c r="AI440" s="39"/>
      <c r="AN440" s="39"/>
      <c r="AS440" s="39"/>
    </row>
    <row r="441">
      <c r="E441" s="39"/>
      <c r="J441" s="39"/>
      <c r="O441" s="39"/>
      <c r="T441" s="39"/>
      <c r="Y441" s="39"/>
      <c r="AD441" s="39"/>
      <c r="AI441" s="39"/>
      <c r="AN441" s="39"/>
      <c r="AS441" s="39"/>
    </row>
    <row r="442">
      <c r="E442" s="39"/>
      <c r="J442" s="39"/>
      <c r="O442" s="39"/>
      <c r="T442" s="39"/>
      <c r="Y442" s="39"/>
      <c r="AD442" s="39"/>
      <c r="AI442" s="39"/>
      <c r="AN442" s="39"/>
      <c r="AS442" s="39"/>
    </row>
    <row r="443">
      <c r="E443" s="39"/>
      <c r="J443" s="39"/>
      <c r="O443" s="39"/>
      <c r="T443" s="39"/>
      <c r="Y443" s="39"/>
      <c r="AD443" s="39"/>
      <c r="AI443" s="39"/>
      <c r="AN443" s="39"/>
      <c r="AS443" s="39"/>
    </row>
    <row r="444">
      <c r="E444" s="39"/>
      <c r="J444" s="39"/>
      <c r="O444" s="39"/>
      <c r="T444" s="39"/>
      <c r="Y444" s="39"/>
      <c r="AD444" s="39"/>
      <c r="AI444" s="39"/>
      <c r="AN444" s="39"/>
      <c r="AS444" s="39"/>
    </row>
    <row r="445">
      <c r="E445" s="39"/>
      <c r="J445" s="39"/>
      <c r="O445" s="39"/>
      <c r="T445" s="39"/>
      <c r="Y445" s="39"/>
      <c r="AD445" s="39"/>
      <c r="AI445" s="39"/>
      <c r="AN445" s="39"/>
      <c r="AS445" s="39"/>
    </row>
    <row r="446">
      <c r="E446" s="39"/>
      <c r="J446" s="39"/>
      <c r="O446" s="39"/>
      <c r="T446" s="39"/>
      <c r="Y446" s="39"/>
      <c r="AD446" s="39"/>
      <c r="AI446" s="39"/>
      <c r="AN446" s="39"/>
      <c r="AS446" s="39"/>
    </row>
    <row r="447">
      <c r="E447" s="39"/>
      <c r="J447" s="39"/>
      <c r="O447" s="39"/>
      <c r="T447" s="39"/>
      <c r="Y447" s="39"/>
      <c r="AD447" s="39"/>
      <c r="AI447" s="39"/>
      <c r="AN447" s="39"/>
      <c r="AS447" s="39"/>
    </row>
    <row r="448">
      <c r="E448" s="39"/>
      <c r="J448" s="39"/>
      <c r="O448" s="39"/>
      <c r="T448" s="39"/>
      <c r="Y448" s="39"/>
      <c r="AD448" s="39"/>
      <c r="AI448" s="39"/>
      <c r="AN448" s="39"/>
      <c r="AS448" s="39"/>
    </row>
    <row r="449">
      <c r="E449" s="39"/>
      <c r="J449" s="39"/>
      <c r="O449" s="39"/>
      <c r="T449" s="39"/>
      <c r="Y449" s="39"/>
      <c r="AD449" s="39"/>
      <c r="AI449" s="39"/>
      <c r="AN449" s="39"/>
      <c r="AS449" s="39"/>
    </row>
    <row r="450">
      <c r="E450" s="39"/>
      <c r="J450" s="39"/>
      <c r="O450" s="39"/>
      <c r="T450" s="39"/>
      <c r="Y450" s="39"/>
      <c r="AD450" s="39"/>
      <c r="AI450" s="39"/>
      <c r="AN450" s="39"/>
      <c r="AS450" s="39"/>
    </row>
    <row r="451">
      <c r="E451" s="39"/>
      <c r="J451" s="39"/>
      <c r="O451" s="39"/>
      <c r="T451" s="39"/>
      <c r="Y451" s="39"/>
      <c r="AD451" s="39"/>
      <c r="AI451" s="39"/>
      <c r="AN451" s="39"/>
      <c r="AS451" s="39"/>
    </row>
    <row r="452">
      <c r="E452" s="39"/>
      <c r="J452" s="39"/>
      <c r="O452" s="39"/>
      <c r="T452" s="39"/>
      <c r="Y452" s="39"/>
      <c r="AD452" s="39"/>
      <c r="AI452" s="39"/>
      <c r="AN452" s="39"/>
      <c r="AS452" s="39"/>
    </row>
    <row r="453">
      <c r="E453" s="39"/>
      <c r="J453" s="39"/>
      <c r="O453" s="39"/>
      <c r="T453" s="39"/>
      <c r="Y453" s="39"/>
      <c r="AD453" s="39"/>
      <c r="AI453" s="39"/>
      <c r="AN453" s="39"/>
      <c r="AS453" s="39"/>
    </row>
    <row r="454">
      <c r="E454" s="39"/>
      <c r="J454" s="39"/>
      <c r="O454" s="39"/>
      <c r="T454" s="39"/>
      <c r="Y454" s="39"/>
      <c r="AD454" s="39"/>
      <c r="AI454" s="39"/>
      <c r="AN454" s="39"/>
      <c r="AS454" s="39"/>
    </row>
    <row r="455">
      <c r="E455" s="39"/>
      <c r="J455" s="39"/>
      <c r="O455" s="39"/>
      <c r="T455" s="39"/>
      <c r="Y455" s="39"/>
      <c r="AD455" s="39"/>
      <c r="AI455" s="39"/>
      <c r="AN455" s="39"/>
      <c r="AS455" s="39"/>
    </row>
    <row r="456">
      <c r="E456" s="39"/>
      <c r="J456" s="39"/>
      <c r="O456" s="39"/>
      <c r="T456" s="39"/>
      <c r="Y456" s="39"/>
      <c r="AD456" s="39"/>
      <c r="AI456" s="39"/>
      <c r="AN456" s="39"/>
      <c r="AS456" s="39"/>
    </row>
    <row r="457">
      <c r="E457" s="39"/>
      <c r="J457" s="39"/>
      <c r="O457" s="39"/>
      <c r="T457" s="39"/>
      <c r="Y457" s="39"/>
      <c r="AD457" s="39"/>
      <c r="AI457" s="39"/>
      <c r="AN457" s="39"/>
      <c r="AS457" s="39"/>
    </row>
    <row r="458">
      <c r="E458" s="39"/>
      <c r="J458" s="39"/>
      <c r="O458" s="39"/>
      <c r="T458" s="39"/>
      <c r="Y458" s="39"/>
      <c r="AD458" s="39"/>
      <c r="AI458" s="39"/>
      <c r="AN458" s="39"/>
      <c r="AS458" s="39"/>
    </row>
    <row r="459">
      <c r="E459" s="39"/>
      <c r="J459" s="39"/>
      <c r="O459" s="39"/>
      <c r="T459" s="39"/>
      <c r="Y459" s="39"/>
      <c r="AD459" s="39"/>
      <c r="AI459" s="39"/>
      <c r="AN459" s="39"/>
      <c r="AS459" s="39"/>
    </row>
    <row r="460">
      <c r="E460" s="39"/>
      <c r="J460" s="39"/>
      <c r="O460" s="39"/>
      <c r="T460" s="39"/>
      <c r="Y460" s="39"/>
      <c r="AD460" s="39"/>
      <c r="AI460" s="39"/>
      <c r="AN460" s="39"/>
      <c r="AS460" s="39"/>
    </row>
    <row r="461">
      <c r="E461" s="39"/>
      <c r="J461" s="39"/>
      <c r="O461" s="39"/>
      <c r="T461" s="39"/>
      <c r="Y461" s="39"/>
      <c r="AD461" s="39"/>
      <c r="AI461" s="39"/>
      <c r="AN461" s="39"/>
      <c r="AS461" s="39"/>
    </row>
    <row r="462">
      <c r="E462" s="39"/>
      <c r="J462" s="39"/>
      <c r="O462" s="39"/>
      <c r="T462" s="39"/>
      <c r="Y462" s="39"/>
      <c r="AD462" s="39"/>
      <c r="AI462" s="39"/>
      <c r="AN462" s="39"/>
      <c r="AS462" s="39"/>
    </row>
    <row r="463">
      <c r="E463" s="39"/>
      <c r="J463" s="39"/>
      <c r="O463" s="39"/>
      <c r="T463" s="39"/>
      <c r="Y463" s="39"/>
      <c r="AD463" s="39"/>
      <c r="AI463" s="39"/>
      <c r="AN463" s="39"/>
      <c r="AS463" s="39"/>
    </row>
    <row r="464">
      <c r="E464" s="39"/>
      <c r="J464" s="39"/>
      <c r="O464" s="39"/>
      <c r="T464" s="39"/>
      <c r="Y464" s="39"/>
      <c r="AD464" s="39"/>
      <c r="AI464" s="39"/>
      <c r="AN464" s="39"/>
      <c r="AS464" s="39"/>
    </row>
    <row r="465">
      <c r="E465" s="39"/>
      <c r="J465" s="39"/>
      <c r="O465" s="39"/>
      <c r="T465" s="39"/>
      <c r="Y465" s="39"/>
      <c r="AD465" s="39"/>
      <c r="AI465" s="39"/>
      <c r="AN465" s="39"/>
      <c r="AS465" s="39"/>
    </row>
    <row r="466">
      <c r="E466" s="39"/>
      <c r="J466" s="39"/>
      <c r="O466" s="39"/>
      <c r="T466" s="39"/>
      <c r="Y466" s="39"/>
      <c r="AD466" s="39"/>
      <c r="AI466" s="39"/>
      <c r="AN466" s="39"/>
      <c r="AS466" s="39"/>
    </row>
    <row r="467">
      <c r="E467" s="39"/>
      <c r="J467" s="39"/>
      <c r="O467" s="39"/>
      <c r="T467" s="39"/>
      <c r="Y467" s="39"/>
      <c r="AD467" s="39"/>
      <c r="AI467" s="39"/>
      <c r="AN467" s="39"/>
      <c r="AS467" s="39"/>
    </row>
    <row r="468">
      <c r="E468" s="39"/>
      <c r="J468" s="39"/>
      <c r="O468" s="39"/>
      <c r="T468" s="39"/>
      <c r="Y468" s="39"/>
      <c r="AD468" s="39"/>
      <c r="AI468" s="39"/>
      <c r="AN468" s="39"/>
      <c r="AS468" s="39"/>
    </row>
    <row r="469">
      <c r="E469" s="39"/>
      <c r="J469" s="39"/>
      <c r="O469" s="39"/>
      <c r="T469" s="39"/>
      <c r="Y469" s="39"/>
      <c r="AD469" s="39"/>
      <c r="AI469" s="39"/>
      <c r="AN469" s="39"/>
      <c r="AS469" s="39"/>
    </row>
    <row r="470">
      <c r="E470" s="39"/>
      <c r="J470" s="39"/>
      <c r="O470" s="39"/>
      <c r="T470" s="39"/>
      <c r="Y470" s="39"/>
      <c r="AD470" s="39"/>
      <c r="AI470" s="39"/>
      <c r="AN470" s="39"/>
      <c r="AS470" s="39"/>
    </row>
    <row r="471">
      <c r="E471" s="39"/>
      <c r="J471" s="39"/>
      <c r="O471" s="39"/>
      <c r="T471" s="39"/>
      <c r="Y471" s="39"/>
      <c r="AD471" s="39"/>
      <c r="AI471" s="39"/>
      <c r="AN471" s="39"/>
      <c r="AS471" s="39"/>
    </row>
    <row r="472">
      <c r="E472" s="39"/>
      <c r="J472" s="39"/>
      <c r="O472" s="39"/>
      <c r="T472" s="39"/>
      <c r="Y472" s="39"/>
      <c r="AD472" s="39"/>
      <c r="AI472" s="39"/>
      <c r="AN472" s="39"/>
      <c r="AS472" s="39"/>
    </row>
    <row r="473">
      <c r="E473" s="39"/>
      <c r="J473" s="39"/>
      <c r="O473" s="39"/>
      <c r="T473" s="39"/>
      <c r="Y473" s="39"/>
      <c r="AD473" s="39"/>
      <c r="AI473" s="39"/>
      <c r="AN473" s="39"/>
      <c r="AS473" s="39"/>
    </row>
    <row r="474">
      <c r="E474" s="39"/>
      <c r="J474" s="39"/>
      <c r="O474" s="39"/>
      <c r="T474" s="39"/>
      <c r="Y474" s="39"/>
      <c r="AD474" s="39"/>
      <c r="AI474" s="39"/>
      <c r="AN474" s="39"/>
      <c r="AS474" s="39"/>
    </row>
    <row r="475">
      <c r="E475" s="39"/>
      <c r="J475" s="39"/>
      <c r="O475" s="39"/>
      <c r="T475" s="39"/>
      <c r="Y475" s="39"/>
      <c r="AD475" s="39"/>
      <c r="AI475" s="39"/>
      <c r="AN475" s="39"/>
      <c r="AS475" s="39"/>
    </row>
    <row r="476">
      <c r="E476" s="39"/>
      <c r="J476" s="39"/>
      <c r="O476" s="39"/>
      <c r="T476" s="39"/>
      <c r="Y476" s="39"/>
      <c r="AD476" s="39"/>
      <c r="AI476" s="39"/>
      <c r="AN476" s="39"/>
      <c r="AS476" s="39"/>
    </row>
    <row r="477">
      <c r="E477" s="39"/>
      <c r="J477" s="39"/>
      <c r="O477" s="39"/>
      <c r="T477" s="39"/>
      <c r="Y477" s="39"/>
      <c r="AD477" s="39"/>
      <c r="AI477" s="39"/>
      <c r="AN477" s="39"/>
      <c r="AS477" s="39"/>
    </row>
    <row r="478">
      <c r="E478" s="39"/>
      <c r="J478" s="39"/>
      <c r="O478" s="39"/>
      <c r="T478" s="39"/>
      <c r="Y478" s="39"/>
      <c r="AD478" s="39"/>
      <c r="AI478" s="39"/>
      <c r="AN478" s="39"/>
      <c r="AS478" s="39"/>
    </row>
    <row r="479">
      <c r="E479" s="39"/>
      <c r="J479" s="39"/>
      <c r="O479" s="39"/>
      <c r="T479" s="39"/>
      <c r="Y479" s="39"/>
      <c r="AD479" s="39"/>
      <c r="AI479" s="39"/>
      <c r="AN479" s="39"/>
      <c r="AS479" s="39"/>
    </row>
    <row r="480">
      <c r="E480" s="39"/>
      <c r="J480" s="39"/>
      <c r="O480" s="39"/>
      <c r="T480" s="39"/>
      <c r="Y480" s="39"/>
      <c r="AD480" s="39"/>
      <c r="AI480" s="39"/>
      <c r="AN480" s="39"/>
      <c r="AS480" s="39"/>
    </row>
    <row r="481">
      <c r="E481" s="39"/>
      <c r="J481" s="39"/>
      <c r="O481" s="39"/>
      <c r="T481" s="39"/>
      <c r="Y481" s="39"/>
      <c r="AD481" s="39"/>
      <c r="AI481" s="39"/>
      <c r="AN481" s="39"/>
      <c r="AS481" s="39"/>
    </row>
    <row r="482">
      <c r="E482" s="39"/>
      <c r="J482" s="39"/>
      <c r="O482" s="39"/>
      <c r="T482" s="39"/>
      <c r="Y482" s="39"/>
      <c r="AD482" s="39"/>
      <c r="AI482" s="39"/>
      <c r="AN482" s="39"/>
      <c r="AS482" s="39"/>
    </row>
    <row r="483">
      <c r="E483" s="39"/>
      <c r="J483" s="39"/>
      <c r="O483" s="39"/>
      <c r="T483" s="39"/>
      <c r="Y483" s="39"/>
      <c r="AD483" s="39"/>
      <c r="AI483" s="39"/>
      <c r="AN483" s="39"/>
      <c r="AS483" s="39"/>
    </row>
    <row r="484">
      <c r="E484" s="39"/>
      <c r="J484" s="39"/>
      <c r="O484" s="39"/>
      <c r="T484" s="39"/>
      <c r="Y484" s="39"/>
      <c r="AD484" s="39"/>
      <c r="AI484" s="39"/>
      <c r="AN484" s="39"/>
      <c r="AS484" s="39"/>
    </row>
    <row r="485">
      <c r="E485" s="39"/>
      <c r="J485" s="39"/>
      <c r="O485" s="39"/>
      <c r="T485" s="39"/>
      <c r="Y485" s="39"/>
      <c r="AD485" s="39"/>
      <c r="AI485" s="39"/>
      <c r="AN485" s="39"/>
      <c r="AS485" s="39"/>
    </row>
    <row r="486">
      <c r="E486" s="39"/>
      <c r="J486" s="39"/>
      <c r="O486" s="39"/>
      <c r="T486" s="39"/>
      <c r="Y486" s="39"/>
      <c r="AD486" s="39"/>
      <c r="AI486" s="39"/>
      <c r="AN486" s="39"/>
      <c r="AS486" s="39"/>
    </row>
    <row r="487">
      <c r="E487" s="39"/>
      <c r="J487" s="39"/>
      <c r="O487" s="39"/>
      <c r="T487" s="39"/>
      <c r="Y487" s="39"/>
      <c r="AD487" s="39"/>
      <c r="AI487" s="39"/>
      <c r="AN487" s="39"/>
      <c r="AS487" s="39"/>
    </row>
    <row r="488">
      <c r="E488" s="39"/>
      <c r="J488" s="39"/>
      <c r="O488" s="39"/>
      <c r="T488" s="39"/>
      <c r="Y488" s="39"/>
      <c r="AD488" s="39"/>
      <c r="AI488" s="39"/>
      <c r="AN488" s="39"/>
      <c r="AS488" s="39"/>
    </row>
    <row r="489">
      <c r="E489" s="39"/>
      <c r="J489" s="39"/>
      <c r="O489" s="39"/>
      <c r="T489" s="39"/>
      <c r="Y489" s="39"/>
      <c r="AD489" s="39"/>
      <c r="AI489" s="39"/>
      <c r="AN489" s="39"/>
      <c r="AS489" s="39"/>
    </row>
    <row r="490">
      <c r="E490" s="39"/>
      <c r="J490" s="39"/>
      <c r="O490" s="39"/>
      <c r="T490" s="39"/>
      <c r="Y490" s="39"/>
      <c r="AD490" s="39"/>
      <c r="AI490" s="39"/>
      <c r="AN490" s="39"/>
      <c r="AS490" s="39"/>
    </row>
    <row r="491">
      <c r="E491" s="39"/>
      <c r="J491" s="39"/>
      <c r="O491" s="39"/>
      <c r="T491" s="39"/>
      <c r="Y491" s="39"/>
      <c r="AD491" s="39"/>
      <c r="AI491" s="39"/>
      <c r="AN491" s="39"/>
      <c r="AS491" s="39"/>
    </row>
    <row r="492">
      <c r="E492" s="39"/>
      <c r="J492" s="39"/>
      <c r="O492" s="39"/>
      <c r="T492" s="39"/>
      <c r="Y492" s="39"/>
      <c r="AD492" s="39"/>
      <c r="AI492" s="39"/>
      <c r="AN492" s="39"/>
      <c r="AS492" s="39"/>
    </row>
    <row r="493">
      <c r="E493" s="39"/>
      <c r="J493" s="39"/>
      <c r="O493" s="39"/>
      <c r="T493" s="39"/>
      <c r="Y493" s="39"/>
      <c r="AD493" s="39"/>
      <c r="AI493" s="39"/>
      <c r="AN493" s="39"/>
      <c r="AS493" s="39"/>
    </row>
    <row r="494">
      <c r="E494" s="39"/>
      <c r="J494" s="39"/>
      <c r="O494" s="39"/>
      <c r="T494" s="39"/>
      <c r="Y494" s="39"/>
      <c r="AD494" s="39"/>
      <c r="AI494" s="39"/>
      <c r="AN494" s="39"/>
      <c r="AS494" s="39"/>
    </row>
    <row r="495">
      <c r="E495" s="39"/>
      <c r="J495" s="39"/>
      <c r="O495" s="39"/>
      <c r="T495" s="39"/>
      <c r="Y495" s="39"/>
      <c r="AD495" s="39"/>
      <c r="AI495" s="39"/>
      <c r="AN495" s="39"/>
      <c r="AS495" s="39"/>
    </row>
    <row r="496">
      <c r="E496" s="39"/>
      <c r="J496" s="39"/>
      <c r="O496" s="39"/>
      <c r="T496" s="39"/>
      <c r="Y496" s="39"/>
      <c r="AD496" s="39"/>
      <c r="AI496" s="39"/>
      <c r="AN496" s="39"/>
      <c r="AS496" s="39"/>
    </row>
    <row r="497">
      <c r="E497" s="39"/>
      <c r="J497" s="39"/>
      <c r="O497" s="39"/>
      <c r="T497" s="39"/>
      <c r="Y497" s="39"/>
      <c r="AD497" s="39"/>
      <c r="AI497" s="39"/>
      <c r="AN497" s="39"/>
      <c r="AS497" s="39"/>
    </row>
    <row r="498">
      <c r="E498" s="39"/>
      <c r="J498" s="39"/>
      <c r="O498" s="39"/>
      <c r="T498" s="39"/>
      <c r="Y498" s="39"/>
      <c r="AD498" s="39"/>
      <c r="AI498" s="39"/>
      <c r="AN498" s="39"/>
      <c r="AS498" s="39"/>
    </row>
    <row r="499">
      <c r="E499" s="39"/>
      <c r="J499" s="39"/>
      <c r="O499" s="39"/>
      <c r="T499" s="39"/>
      <c r="Y499" s="39"/>
      <c r="AD499" s="39"/>
      <c r="AI499" s="39"/>
      <c r="AN499" s="39"/>
      <c r="AS499" s="39"/>
    </row>
    <row r="500">
      <c r="E500" s="39"/>
      <c r="J500" s="39"/>
      <c r="O500" s="39"/>
      <c r="T500" s="39"/>
      <c r="Y500" s="39"/>
      <c r="AD500" s="39"/>
      <c r="AI500" s="39"/>
      <c r="AN500" s="39"/>
      <c r="AS500" s="39"/>
    </row>
    <row r="501">
      <c r="E501" s="39"/>
      <c r="J501" s="39"/>
      <c r="O501" s="39"/>
      <c r="T501" s="39"/>
      <c r="Y501" s="39"/>
      <c r="AD501" s="39"/>
      <c r="AI501" s="39"/>
      <c r="AN501" s="39"/>
      <c r="AS501" s="39"/>
    </row>
    <row r="502">
      <c r="E502" s="39"/>
      <c r="J502" s="39"/>
      <c r="O502" s="39"/>
      <c r="T502" s="39"/>
      <c r="Y502" s="39"/>
      <c r="AD502" s="39"/>
      <c r="AI502" s="39"/>
      <c r="AN502" s="39"/>
      <c r="AS502" s="39"/>
    </row>
    <row r="503">
      <c r="E503" s="39"/>
      <c r="J503" s="39"/>
      <c r="O503" s="39"/>
      <c r="T503" s="39"/>
      <c r="Y503" s="39"/>
      <c r="AD503" s="39"/>
      <c r="AI503" s="39"/>
      <c r="AN503" s="39"/>
      <c r="AS503" s="39"/>
    </row>
    <row r="504">
      <c r="E504" s="39"/>
      <c r="J504" s="39"/>
      <c r="O504" s="39"/>
      <c r="T504" s="39"/>
      <c r="Y504" s="39"/>
      <c r="AD504" s="39"/>
      <c r="AI504" s="39"/>
      <c r="AN504" s="39"/>
      <c r="AS504" s="39"/>
    </row>
    <row r="505">
      <c r="E505" s="39"/>
      <c r="J505" s="39"/>
      <c r="O505" s="39"/>
      <c r="T505" s="39"/>
      <c r="Y505" s="39"/>
      <c r="AD505" s="39"/>
      <c r="AI505" s="39"/>
      <c r="AN505" s="39"/>
      <c r="AS505" s="39"/>
    </row>
    <row r="506">
      <c r="E506" s="39"/>
      <c r="J506" s="39"/>
      <c r="O506" s="39"/>
      <c r="T506" s="39"/>
      <c r="Y506" s="39"/>
      <c r="AD506" s="39"/>
      <c r="AI506" s="39"/>
      <c r="AN506" s="39"/>
      <c r="AS506" s="39"/>
    </row>
    <row r="507">
      <c r="E507" s="39"/>
      <c r="J507" s="39"/>
      <c r="O507" s="39"/>
      <c r="T507" s="39"/>
      <c r="Y507" s="39"/>
      <c r="AD507" s="39"/>
      <c r="AI507" s="39"/>
      <c r="AN507" s="39"/>
      <c r="AS507" s="39"/>
    </row>
    <row r="508">
      <c r="E508" s="39"/>
      <c r="J508" s="39"/>
      <c r="O508" s="39"/>
      <c r="T508" s="39"/>
      <c r="Y508" s="39"/>
      <c r="AD508" s="39"/>
      <c r="AI508" s="39"/>
      <c r="AN508" s="39"/>
      <c r="AS508" s="39"/>
    </row>
    <row r="509">
      <c r="E509" s="39"/>
      <c r="J509" s="39"/>
      <c r="O509" s="39"/>
      <c r="T509" s="39"/>
      <c r="Y509" s="39"/>
      <c r="AD509" s="39"/>
      <c r="AI509" s="39"/>
      <c r="AN509" s="39"/>
      <c r="AS509" s="39"/>
    </row>
    <row r="510">
      <c r="E510" s="39"/>
      <c r="J510" s="39"/>
      <c r="O510" s="39"/>
      <c r="T510" s="39"/>
      <c r="Y510" s="39"/>
      <c r="AD510" s="39"/>
      <c r="AI510" s="39"/>
      <c r="AN510" s="39"/>
      <c r="AS510" s="39"/>
    </row>
    <row r="511">
      <c r="E511" s="39"/>
      <c r="J511" s="39"/>
      <c r="O511" s="39"/>
      <c r="T511" s="39"/>
      <c r="Y511" s="39"/>
      <c r="AD511" s="39"/>
      <c r="AI511" s="39"/>
      <c r="AN511" s="39"/>
      <c r="AS511" s="39"/>
    </row>
    <row r="512">
      <c r="E512" s="39"/>
      <c r="J512" s="39"/>
      <c r="O512" s="39"/>
      <c r="T512" s="39"/>
      <c r="Y512" s="39"/>
      <c r="AD512" s="39"/>
      <c r="AI512" s="39"/>
      <c r="AN512" s="39"/>
      <c r="AS512" s="39"/>
    </row>
    <row r="513">
      <c r="E513" s="39"/>
      <c r="J513" s="39"/>
      <c r="O513" s="39"/>
      <c r="T513" s="39"/>
      <c r="Y513" s="39"/>
      <c r="AD513" s="39"/>
      <c r="AI513" s="39"/>
      <c r="AN513" s="39"/>
      <c r="AS513" s="39"/>
    </row>
    <row r="514">
      <c r="E514" s="39"/>
      <c r="J514" s="39"/>
      <c r="O514" s="39"/>
      <c r="T514" s="39"/>
      <c r="Y514" s="39"/>
      <c r="AD514" s="39"/>
      <c r="AI514" s="39"/>
      <c r="AN514" s="39"/>
      <c r="AS514" s="39"/>
    </row>
    <row r="515">
      <c r="E515" s="39"/>
      <c r="J515" s="39"/>
      <c r="O515" s="39"/>
      <c r="T515" s="39"/>
      <c r="Y515" s="39"/>
      <c r="AD515" s="39"/>
      <c r="AI515" s="39"/>
      <c r="AN515" s="39"/>
      <c r="AS515" s="39"/>
    </row>
    <row r="516">
      <c r="E516" s="39"/>
      <c r="J516" s="39"/>
      <c r="O516" s="39"/>
      <c r="T516" s="39"/>
      <c r="Y516" s="39"/>
      <c r="AD516" s="39"/>
      <c r="AI516" s="39"/>
      <c r="AN516" s="39"/>
      <c r="AS516" s="39"/>
    </row>
    <row r="517">
      <c r="E517" s="39"/>
      <c r="J517" s="39"/>
      <c r="O517" s="39"/>
      <c r="T517" s="39"/>
      <c r="Y517" s="39"/>
      <c r="AD517" s="39"/>
      <c r="AI517" s="39"/>
      <c r="AN517" s="39"/>
      <c r="AS517" s="39"/>
    </row>
    <row r="518">
      <c r="E518" s="39"/>
      <c r="J518" s="39"/>
      <c r="O518" s="39"/>
      <c r="T518" s="39"/>
      <c r="Y518" s="39"/>
      <c r="AD518" s="39"/>
      <c r="AI518" s="39"/>
      <c r="AN518" s="39"/>
      <c r="AS518" s="39"/>
    </row>
    <row r="519">
      <c r="E519" s="39"/>
      <c r="J519" s="39"/>
      <c r="O519" s="39"/>
      <c r="T519" s="39"/>
      <c r="Y519" s="39"/>
      <c r="AD519" s="39"/>
      <c r="AI519" s="39"/>
      <c r="AN519" s="39"/>
      <c r="AS519" s="39"/>
    </row>
    <row r="520">
      <c r="E520" s="39"/>
      <c r="J520" s="39"/>
      <c r="O520" s="39"/>
      <c r="T520" s="39"/>
      <c r="Y520" s="39"/>
      <c r="AD520" s="39"/>
      <c r="AI520" s="39"/>
      <c r="AN520" s="39"/>
      <c r="AS520" s="39"/>
    </row>
    <row r="521">
      <c r="E521" s="39"/>
      <c r="J521" s="39"/>
      <c r="O521" s="39"/>
      <c r="T521" s="39"/>
      <c r="Y521" s="39"/>
      <c r="AD521" s="39"/>
      <c r="AI521" s="39"/>
      <c r="AN521" s="39"/>
      <c r="AS521" s="39"/>
    </row>
    <row r="522">
      <c r="E522" s="39"/>
      <c r="J522" s="39"/>
      <c r="O522" s="39"/>
      <c r="T522" s="39"/>
      <c r="Y522" s="39"/>
      <c r="AD522" s="39"/>
      <c r="AI522" s="39"/>
      <c r="AN522" s="39"/>
      <c r="AS522" s="39"/>
    </row>
    <row r="523">
      <c r="E523" s="39"/>
      <c r="J523" s="39"/>
      <c r="O523" s="39"/>
      <c r="T523" s="39"/>
      <c r="Y523" s="39"/>
      <c r="AD523" s="39"/>
      <c r="AI523" s="39"/>
      <c r="AN523" s="39"/>
      <c r="AS523" s="39"/>
    </row>
    <row r="524">
      <c r="E524" s="39"/>
      <c r="J524" s="39"/>
      <c r="O524" s="39"/>
      <c r="T524" s="39"/>
      <c r="Y524" s="39"/>
      <c r="AD524" s="39"/>
      <c r="AI524" s="39"/>
      <c r="AN524" s="39"/>
      <c r="AS524" s="39"/>
    </row>
    <row r="525">
      <c r="E525" s="39"/>
      <c r="J525" s="39"/>
      <c r="O525" s="39"/>
      <c r="T525" s="39"/>
      <c r="Y525" s="39"/>
      <c r="AD525" s="39"/>
      <c r="AI525" s="39"/>
      <c r="AN525" s="39"/>
      <c r="AS525" s="39"/>
    </row>
    <row r="526">
      <c r="E526" s="39"/>
      <c r="J526" s="39"/>
      <c r="O526" s="39"/>
      <c r="T526" s="39"/>
      <c r="Y526" s="39"/>
      <c r="AD526" s="39"/>
      <c r="AI526" s="39"/>
      <c r="AN526" s="39"/>
      <c r="AS526" s="39"/>
    </row>
    <row r="527">
      <c r="E527" s="39"/>
      <c r="J527" s="39"/>
      <c r="O527" s="39"/>
      <c r="T527" s="39"/>
      <c r="Y527" s="39"/>
      <c r="AD527" s="39"/>
      <c r="AI527" s="39"/>
      <c r="AN527" s="39"/>
      <c r="AS527" s="39"/>
    </row>
    <row r="528">
      <c r="E528" s="39"/>
      <c r="J528" s="39"/>
      <c r="O528" s="39"/>
      <c r="T528" s="39"/>
      <c r="Y528" s="39"/>
      <c r="AD528" s="39"/>
      <c r="AI528" s="39"/>
      <c r="AN528" s="39"/>
      <c r="AS528" s="39"/>
    </row>
    <row r="529">
      <c r="E529" s="39"/>
      <c r="J529" s="39"/>
      <c r="O529" s="39"/>
      <c r="T529" s="39"/>
      <c r="Y529" s="39"/>
      <c r="AD529" s="39"/>
      <c r="AI529" s="39"/>
      <c r="AN529" s="39"/>
      <c r="AS529" s="39"/>
    </row>
    <row r="530">
      <c r="E530" s="39"/>
      <c r="J530" s="39"/>
      <c r="O530" s="39"/>
      <c r="T530" s="39"/>
      <c r="Y530" s="39"/>
      <c r="AD530" s="39"/>
      <c r="AI530" s="39"/>
      <c r="AN530" s="39"/>
      <c r="AS530" s="39"/>
    </row>
    <row r="531">
      <c r="E531" s="39"/>
      <c r="J531" s="39"/>
      <c r="O531" s="39"/>
      <c r="T531" s="39"/>
      <c r="Y531" s="39"/>
      <c r="AD531" s="39"/>
      <c r="AI531" s="39"/>
      <c r="AN531" s="39"/>
      <c r="AS531" s="39"/>
    </row>
    <row r="532">
      <c r="E532" s="39"/>
      <c r="J532" s="39"/>
      <c r="O532" s="39"/>
      <c r="T532" s="39"/>
      <c r="Y532" s="39"/>
      <c r="AD532" s="39"/>
      <c r="AI532" s="39"/>
      <c r="AN532" s="39"/>
      <c r="AS532" s="39"/>
    </row>
    <row r="533">
      <c r="E533" s="39"/>
      <c r="J533" s="39"/>
      <c r="O533" s="39"/>
      <c r="T533" s="39"/>
      <c r="Y533" s="39"/>
      <c r="AD533" s="39"/>
      <c r="AI533" s="39"/>
      <c r="AN533" s="39"/>
      <c r="AS533" s="39"/>
    </row>
    <row r="534">
      <c r="E534" s="39"/>
      <c r="J534" s="39"/>
      <c r="O534" s="39"/>
      <c r="T534" s="39"/>
      <c r="Y534" s="39"/>
      <c r="AD534" s="39"/>
      <c r="AI534" s="39"/>
      <c r="AN534" s="39"/>
      <c r="AS534" s="39"/>
    </row>
    <row r="535">
      <c r="E535" s="39"/>
      <c r="J535" s="39"/>
      <c r="O535" s="39"/>
      <c r="T535" s="39"/>
      <c r="Y535" s="39"/>
      <c r="AD535" s="39"/>
      <c r="AI535" s="39"/>
      <c r="AN535" s="39"/>
      <c r="AS535" s="39"/>
    </row>
    <row r="536">
      <c r="E536" s="39"/>
      <c r="J536" s="39"/>
      <c r="O536" s="39"/>
      <c r="T536" s="39"/>
      <c r="Y536" s="39"/>
      <c r="AD536" s="39"/>
      <c r="AI536" s="39"/>
      <c r="AN536" s="39"/>
      <c r="AS536" s="39"/>
    </row>
    <row r="537">
      <c r="E537" s="39"/>
      <c r="J537" s="39"/>
      <c r="O537" s="39"/>
      <c r="T537" s="39"/>
      <c r="Y537" s="39"/>
      <c r="AD537" s="39"/>
      <c r="AI537" s="39"/>
      <c r="AN537" s="39"/>
      <c r="AS537" s="39"/>
    </row>
    <row r="538">
      <c r="E538" s="39"/>
      <c r="J538" s="39"/>
      <c r="O538" s="39"/>
      <c r="T538" s="39"/>
      <c r="Y538" s="39"/>
      <c r="AD538" s="39"/>
      <c r="AI538" s="39"/>
      <c r="AN538" s="39"/>
      <c r="AS538" s="39"/>
    </row>
    <row r="539">
      <c r="E539" s="39"/>
      <c r="J539" s="39"/>
      <c r="O539" s="39"/>
      <c r="T539" s="39"/>
      <c r="Y539" s="39"/>
      <c r="AD539" s="39"/>
      <c r="AI539" s="39"/>
      <c r="AN539" s="39"/>
      <c r="AS539" s="39"/>
    </row>
    <row r="540">
      <c r="E540" s="39"/>
      <c r="J540" s="39"/>
      <c r="O540" s="39"/>
      <c r="T540" s="39"/>
      <c r="Y540" s="39"/>
      <c r="AD540" s="39"/>
      <c r="AI540" s="39"/>
      <c r="AN540" s="39"/>
      <c r="AS540" s="39"/>
    </row>
    <row r="541">
      <c r="E541" s="39"/>
      <c r="J541" s="39"/>
      <c r="O541" s="39"/>
      <c r="T541" s="39"/>
      <c r="Y541" s="39"/>
      <c r="AD541" s="39"/>
      <c r="AI541" s="39"/>
      <c r="AN541" s="39"/>
      <c r="AS541" s="39"/>
    </row>
    <row r="542">
      <c r="E542" s="39"/>
      <c r="J542" s="39"/>
      <c r="O542" s="39"/>
      <c r="T542" s="39"/>
      <c r="Y542" s="39"/>
      <c r="AD542" s="39"/>
      <c r="AI542" s="39"/>
      <c r="AN542" s="39"/>
      <c r="AS542" s="39"/>
    </row>
    <row r="543">
      <c r="E543" s="39"/>
      <c r="J543" s="39"/>
      <c r="O543" s="39"/>
      <c r="T543" s="39"/>
      <c r="Y543" s="39"/>
      <c r="AD543" s="39"/>
      <c r="AI543" s="39"/>
      <c r="AN543" s="39"/>
      <c r="AS543" s="39"/>
    </row>
    <row r="544">
      <c r="E544" s="39"/>
      <c r="J544" s="39"/>
      <c r="O544" s="39"/>
      <c r="T544" s="39"/>
      <c r="Y544" s="39"/>
      <c r="AD544" s="39"/>
      <c r="AI544" s="39"/>
      <c r="AN544" s="39"/>
      <c r="AS544" s="39"/>
    </row>
    <row r="545">
      <c r="E545" s="39"/>
      <c r="J545" s="39"/>
      <c r="O545" s="39"/>
      <c r="T545" s="39"/>
      <c r="Y545" s="39"/>
      <c r="AD545" s="39"/>
      <c r="AI545" s="39"/>
      <c r="AN545" s="39"/>
      <c r="AS545" s="39"/>
    </row>
    <row r="546">
      <c r="E546" s="39"/>
      <c r="J546" s="39"/>
      <c r="O546" s="39"/>
      <c r="T546" s="39"/>
      <c r="Y546" s="39"/>
      <c r="AD546" s="39"/>
      <c r="AI546" s="39"/>
      <c r="AN546" s="39"/>
      <c r="AS546" s="39"/>
    </row>
    <row r="547">
      <c r="E547" s="39"/>
      <c r="J547" s="39"/>
      <c r="O547" s="39"/>
      <c r="T547" s="39"/>
      <c r="Y547" s="39"/>
      <c r="AD547" s="39"/>
      <c r="AI547" s="39"/>
      <c r="AN547" s="39"/>
      <c r="AS547" s="39"/>
    </row>
    <row r="548">
      <c r="E548" s="39"/>
      <c r="J548" s="39"/>
      <c r="O548" s="39"/>
      <c r="T548" s="39"/>
      <c r="Y548" s="39"/>
      <c r="AD548" s="39"/>
      <c r="AI548" s="39"/>
      <c r="AN548" s="39"/>
      <c r="AS548" s="39"/>
    </row>
    <row r="549">
      <c r="E549" s="39"/>
      <c r="J549" s="39"/>
      <c r="O549" s="39"/>
      <c r="T549" s="39"/>
      <c r="Y549" s="39"/>
      <c r="AD549" s="39"/>
      <c r="AI549" s="39"/>
      <c r="AN549" s="39"/>
      <c r="AS549" s="39"/>
    </row>
    <row r="550">
      <c r="E550" s="39"/>
      <c r="J550" s="39"/>
      <c r="O550" s="39"/>
      <c r="T550" s="39"/>
      <c r="Y550" s="39"/>
      <c r="AD550" s="39"/>
      <c r="AI550" s="39"/>
      <c r="AN550" s="39"/>
      <c r="AS550" s="39"/>
    </row>
    <row r="551">
      <c r="E551" s="39"/>
      <c r="J551" s="39"/>
      <c r="O551" s="39"/>
      <c r="T551" s="39"/>
      <c r="Y551" s="39"/>
      <c r="AD551" s="39"/>
      <c r="AI551" s="39"/>
      <c r="AN551" s="39"/>
      <c r="AS551" s="39"/>
    </row>
    <row r="552">
      <c r="E552" s="39"/>
      <c r="J552" s="39"/>
      <c r="O552" s="39"/>
      <c r="T552" s="39"/>
      <c r="Y552" s="39"/>
      <c r="AD552" s="39"/>
      <c r="AI552" s="39"/>
      <c r="AN552" s="39"/>
      <c r="AS552" s="39"/>
    </row>
    <row r="553">
      <c r="E553" s="39"/>
      <c r="J553" s="39"/>
      <c r="O553" s="39"/>
      <c r="T553" s="39"/>
      <c r="Y553" s="39"/>
      <c r="AD553" s="39"/>
      <c r="AI553" s="39"/>
      <c r="AN553" s="39"/>
      <c r="AS553" s="39"/>
    </row>
    <row r="554">
      <c r="E554" s="39"/>
      <c r="J554" s="39"/>
      <c r="O554" s="39"/>
      <c r="T554" s="39"/>
      <c r="Y554" s="39"/>
      <c r="AD554" s="39"/>
      <c r="AI554" s="39"/>
      <c r="AN554" s="39"/>
      <c r="AS554" s="39"/>
    </row>
    <row r="555">
      <c r="E555" s="39"/>
      <c r="J555" s="39"/>
      <c r="O555" s="39"/>
      <c r="T555" s="39"/>
      <c r="Y555" s="39"/>
      <c r="AD555" s="39"/>
      <c r="AI555" s="39"/>
      <c r="AN555" s="39"/>
      <c r="AS555" s="39"/>
    </row>
    <row r="556">
      <c r="E556" s="39"/>
      <c r="J556" s="39"/>
      <c r="O556" s="39"/>
      <c r="T556" s="39"/>
      <c r="Y556" s="39"/>
      <c r="AD556" s="39"/>
      <c r="AI556" s="39"/>
      <c r="AN556" s="39"/>
      <c r="AS556" s="39"/>
    </row>
    <row r="557">
      <c r="E557" s="39"/>
      <c r="J557" s="39"/>
      <c r="O557" s="39"/>
      <c r="T557" s="39"/>
      <c r="Y557" s="39"/>
      <c r="AD557" s="39"/>
      <c r="AI557" s="39"/>
      <c r="AN557" s="39"/>
      <c r="AS557" s="39"/>
    </row>
    <row r="558">
      <c r="E558" s="39"/>
      <c r="J558" s="39"/>
      <c r="O558" s="39"/>
      <c r="T558" s="39"/>
      <c r="Y558" s="39"/>
      <c r="AD558" s="39"/>
      <c r="AI558" s="39"/>
      <c r="AN558" s="39"/>
      <c r="AS558" s="39"/>
    </row>
    <row r="559">
      <c r="E559" s="39"/>
      <c r="J559" s="39"/>
      <c r="O559" s="39"/>
      <c r="T559" s="39"/>
      <c r="Y559" s="39"/>
      <c r="AD559" s="39"/>
      <c r="AI559" s="39"/>
      <c r="AN559" s="39"/>
      <c r="AS559" s="39"/>
    </row>
    <row r="560">
      <c r="E560" s="39"/>
      <c r="J560" s="39"/>
      <c r="O560" s="39"/>
      <c r="T560" s="39"/>
      <c r="Y560" s="39"/>
      <c r="AD560" s="39"/>
      <c r="AI560" s="39"/>
      <c r="AN560" s="39"/>
      <c r="AS560" s="39"/>
    </row>
    <row r="561">
      <c r="E561" s="39"/>
      <c r="J561" s="39"/>
      <c r="O561" s="39"/>
      <c r="T561" s="39"/>
      <c r="Y561" s="39"/>
      <c r="AD561" s="39"/>
      <c r="AI561" s="39"/>
      <c r="AN561" s="39"/>
      <c r="AS561" s="39"/>
    </row>
    <row r="562">
      <c r="E562" s="39"/>
      <c r="J562" s="39"/>
      <c r="O562" s="39"/>
      <c r="T562" s="39"/>
      <c r="Y562" s="39"/>
      <c r="AD562" s="39"/>
      <c r="AI562" s="39"/>
      <c r="AN562" s="39"/>
      <c r="AS562" s="39"/>
    </row>
    <row r="563">
      <c r="E563" s="39"/>
      <c r="J563" s="39"/>
      <c r="O563" s="39"/>
      <c r="T563" s="39"/>
      <c r="Y563" s="39"/>
      <c r="AD563" s="39"/>
      <c r="AI563" s="39"/>
      <c r="AN563" s="39"/>
      <c r="AS563" s="39"/>
    </row>
    <row r="564">
      <c r="E564" s="39"/>
      <c r="J564" s="39"/>
      <c r="O564" s="39"/>
      <c r="T564" s="39"/>
      <c r="Y564" s="39"/>
      <c r="AD564" s="39"/>
      <c r="AI564" s="39"/>
      <c r="AN564" s="39"/>
      <c r="AS564" s="39"/>
    </row>
    <row r="565">
      <c r="E565" s="39"/>
      <c r="J565" s="39"/>
      <c r="O565" s="39"/>
      <c r="T565" s="39"/>
      <c r="Y565" s="39"/>
      <c r="AD565" s="39"/>
      <c r="AI565" s="39"/>
      <c r="AN565" s="39"/>
      <c r="AS565" s="39"/>
    </row>
    <row r="566">
      <c r="E566" s="39"/>
      <c r="J566" s="39"/>
      <c r="O566" s="39"/>
      <c r="T566" s="39"/>
      <c r="Y566" s="39"/>
      <c r="AD566" s="39"/>
      <c r="AI566" s="39"/>
      <c r="AN566" s="39"/>
      <c r="AS566" s="39"/>
    </row>
    <row r="567">
      <c r="E567" s="39"/>
      <c r="J567" s="39"/>
      <c r="O567" s="39"/>
      <c r="T567" s="39"/>
      <c r="Y567" s="39"/>
      <c r="AD567" s="39"/>
      <c r="AI567" s="39"/>
      <c r="AN567" s="39"/>
      <c r="AS567" s="39"/>
    </row>
    <row r="568">
      <c r="E568" s="39"/>
      <c r="J568" s="39"/>
      <c r="O568" s="39"/>
      <c r="T568" s="39"/>
      <c r="Y568" s="39"/>
      <c r="AD568" s="39"/>
      <c r="AI568" s="39"/>
      <c r="AN568" s="39"/>
      <c r="AS568" s="39"/>
    </row>
    <row r="569">
      <c r="E569" s="39"/>
      <c r="J569" s="39"/>
      <c r="O569" s="39"/>
      <c r="T569" s="39"/>
      <c r="Y569" s="39"/>
      <c r="AD569" s="39"/>
      <c r="AI569" s="39"/>
      <c r="AN569" s="39"/>
      <c r="AS569" s="39"/>
    </row>
    <row r="570">
      <c r="E570" s="39"/>
      <c r="J570" s="39"/>
      <c r="O570" s="39"/>
      <c r="T570" s="39"/>
      <c r="Y570" s="39"/>
      <c r="AD570" s="39"/>
      <c r="AI570" s="39"/>
      <c r="AN570" s="39"/>
      <c r="AS570" s="39"/>
    </row>
    <row r="571">
      <c r="E571" s="39"/>
      <c r="J571" s="39"/>
      <c r="O571" s="39"/>
      <c r="T571" s="39"/>
      <c r="Y571" s="39"/>
      <c r="AD571" s="39"/>
      <c r="AI571" s="39"/>
      <c r="AN571" s="39"/>
      <c r="AS571" s="39"/>
    </row>
    <row r="572">
      <c r="E572" s="39"/>
      <c r="J572" s="39"/>
      <c r="O572" s="39"/>
      <c r="T572" s="39"/>
      <c r="Y572" s="39"/>
      <c r="AD572" s="39"/>
      <c r="AI572" s="39"/>
      <c r="AN572" s="39"/>
      <c r="AS572" s="39"/>
    </row>
    <row r="573">
      <c r="E573" s="39"/>
      <c r="J573" s="39"/>
      <c r="O573" s="39"/>
      <c r="T573" s="39"/>
      <c r="Y573" s="39"/>
      <c r="AD573" s="39"/>
      <c r="AI573" s="39"/>
      <c r="AN573" s="39"/>
      <c r="AS573" s="39"/>
    </row>
    <row r="574">
      <c r="E574" s="39"/>
      <c r="J574" s="39"/>
      <c r="O574" s="39"/>
      <c r="T574" s="39"/>
      <c r="Y574" s="39"/>
      <c r="AD574" s="39"/>
      <c r="AI574" s="39"/>
      <c r="AN574" s="39"/>
      <c r="AS574" s="39"/>
    </row>
    <row r="575">
      <c r="E575" s="39"/>
      <c r="J575" s="39"/>
      <c r="O575" s="39"/>
      <c r="T575" s="39"/>
      <c r="Y575" s="39"/>
      <c r="AD575" s="39"/>
      <c r="AI575" s="39"/>
      <c r="AN575" s="39"/>
      <c r="AS575" s="39"/>
    </row>
    <row r="576">
      <c r="E576" s="39"/>
      <c r="J576" s="39"/>
      <c r="O576" s="39"/>
      <c r="T576" s="39"/>
      <c r="Y576" s="39"/>
      <c r="AD576" s="39"/>
      <c r="AI576" s="39"/>
      <c r="AN576" s="39"/>
      <c r="AS576" s="39"/>
    </row>
    <row r="577">
      <c r="E577" s="39"/>
      <c r="J577" s="39"/>
      <c r="O577" s="39"/>
      <c r="T577" s="39"/>
      <c r="Y577" s="39"/>
      <c r="AD577" s="39"/>
      <c r="AI577" s="39"/>
      <c r="AN577" s="39"/>
      <c r="AS577" s="39"/>
    </row>
    <row r="578">
      <c r="E578" s="39"/>
      <c r="J578" s="39"/>
      <c r="O578" s="39"/>
      <c r="T578" s="39"/>
      <c r="Y578" s="39"/>
      <c r="AD578" s="39"/>
      <c r="AI578" s="39"/>
      <c r="AN578" s="39"/>
      <c r="AS578" s="39"/>
    </row>
    <row r="579">
      <c r="E579" s="39"/>
      <c r="J579" s="39"/>
      <c r="O579" s="39"/>
      <c r="T579" s="39"/>
      <c r="Y579" s="39"/>
      <c r="AD579" s="39"/>
      <c r="AI579" s="39"/>
      <c r="AN579" s="39"/>
      <c r="AS579" s="39"/>
    </row>
    <row r="580">
      <c r="E580" s="39"/>
      <c r="J580" s="39"/>
      <c r="O580" s="39"/>
      <c r="T580" s="39"/>
      <c r="Y580" s="39"/>
      <c r="AD580" s="39"/>
      <c r="AI580" s="39"/>
      <c r="AN580" s="39"/>
      <c r="AS580" s="39"/>
    </row>
    <row r="581">
      <c r="E581" s="39"/>
      <c r="J581" s="39"/>
      <c r="O581" s="39"/>
      <c r="T581" s="39"/>
      <c r="Y581" s="39"/>
      <c r="AD581" s="39"/>
      <c r="AI581" s="39"/>
      <c r="AN581" s="39"/>
      <c r="AS581" s="39"/>
    </row>
    <row r="582">
      <c r="E582" s="39"/>
      <c r="J582" s="39"/>
      <c r="O582" s="39"/>
      <c r="T582" s="39"/>
      <c r="Y582" s="39"/>
      <c r="AD582" s="39"/>
      <c r="AI582" s="39"/>
      <c r="AN582" s="39"/>
      <c r="AS582" s="39"/>
    </row>
    <row r="583">
      <c r="E583" s="39"/>
      <c r="J583" s="39"/>
      <c r="O583" s="39"/>
      <c r="T583" s="39"/>
      <c r="Y583" s="39"/>
      <c r="AD583" s="39"/>
      <c r="AI583" s="39"/>
      <c r="AN583" s="39"/>
      <c r="AS583" s="39"/>
    </row>
    <row r="584">
      <c r="E584" s="39"/>
      <c r="J584" s="39"/>
      <c r="O584" s="39"/>
      <c r="T584" s="39"/>
      <c r="Y584" s="39"/>
      <c r="AD584" s="39"/>
      <c r="AI584" s="39"/>
      <c r="AN584" s="39"/>
      <c r="AS584" s="39"/>
    </row>
    <row r="585">
      <c r="E585" s="39"/>
      <c r="J585" s="39"/>
      <c r="O585" s="39"/>
      <c r="T585" s="39"/>
      <c r="Y585" s="39"/>
      <c r="AD585" s="39"/>
      <c r="AI585" s="39"/>
      <c r="AN585" s="39"/>
      <c r="AS585" s="39"/>
    </row>
    <row r="586">
      <c r="E586" s="39"/>
      <c r="J586" s="39"/>
      <c r="O586" s="39"/>
      <c r="T586" s="39"/>
      <c r="Y586" s="39"/>
      <c r="AD586" s="39"/>
      <c r="AI586" s="39"/>
      <c r="AN586" s="39"/>
      <c r="AS586" s="39"/>
    </row>
    <row r="587">
      <c r="E587" s="39"/>
      <c r="J587" s="39"/>
      <c r="O587" s="39"/>
      <c r="T587" s="39"/>
      <c r="Y587" s="39"/>
      <c r="AD587" s="39"/>
      <c r="AI587" s="39"/>
      <c r="AN587" s="39"/>
      <c r="AS587" s="39"/>
    </row>
    <row r="588">
      <c r="E588" s="39"/>
      <c r="J588" s="39"/>
      <c r="O588" s="39"/>
      <c r="T588" s="39"/>
      <c r="Y588" s="39"/>
      <c r="AD588" s="39"/>
      <c r="AI588" s="39"/>
      <c r="AN588" s="39"/>
      <c r="AS588" s="39"/>
    </row>
    <row r="589">
      <c r="E589" s="39"/>
      <c r="J589" s="39"/>
      <c r="O589" s="39"/>
      <c r="T589" s="39"/>
      <c r="Y589" s="39"/>
      <c r="AD589" s="39"/>
      <c r="AI589" s="39"/>
      <c r="AN589" s="39"/>
      <c r="AS589" s="39"/>
    </row>
    <row r="590">
      <c r="E590" s="39"/>
      <c r="J590" s="39"/>
      <c r="O590" s="39"/>
      <c r="T590" s="39"/>
      <c r="Y590" s="39"/>
      <c r="AD590" s="39"/>
      <c r="AI590" s="39"/>
      <c r="AN590" s="39"/>
      <c r="AS590" s="39"/>
    </row>
    <row r="591">
      <c r="E591" s="39"/>
      <c r="J591" s="39"/>
      <c r="O591" s="39"/>
      <c r="T591" s="39"/>
      <c r="Y591" s="39"/>
      <c r="AD591" s="39"/>
      <c r="AI591" s="39"/>
      <c r="AN591" s="39"/>
      <c r="AS591" s="39"/>
    </row>
    <row r="592">
      <c r="E592" s="39"/>
      <c r="J592" s="39"/>
      <c r="O592" s="39"/>
      <c r="T592" s="39"/>
      <c r="Y592" s="39"/>
      <c r="AD592" s="39"/>
      <c r="AI592" s="39"/>
      <c r="AN592" s="39"/>
      <c r="AS592" s="39"/>
    </row>
    <row r="593">
      <c r="E593" s="39"/>
      <c r="J593" s="39"/>
      <c r="O593" s="39"/>
      <c r="T593" s="39"/>
      <c r="Y593" s="39"/>
      <c r="AD593" s="39"/>
      <c r="AI593" s="39"/>
      <c r="AN593" s="39"/>
      <c r="AS593" s="39"/>
    </row>
    <row r="594">
      <c r="E594" s="39"/>
      <c r="J594" s="39"/>
      <c r="O594" s="39"/>
      <c r="T594" s="39"/>
      <c r="Y594" s="39"/>
      <c r="AD594" s="39"/>
      <c r="AI594" s="39"/>
      <c r="AN594" s="39"/>
      <c r="AS594" s="39"/>
    </row>
    <row r="595">
      <c r="E595" s="39"/>
      <c r="J595" s="39"/>
      <c r="O595" s="39"/>
      <c r="T595" s="39"/>
      <c r="Y595" s="39"/>
      <c r="AD595" s="39"/>
      <c r="AI595" s="39"/>
      <c r="AN595" s="39"/>
      <c r="AS595" s="39"/>
    </row>
    <row r="596">
      <c r="E596" s="39"/>
      <c r="J596" s="39"/>
      <c r="O596" s="39"/>
      <c r="T596" s="39"/>
      <c r="Y596" s="39"/>
      <c r="AD596" s="39"/>
      <c r="AI596" s="39"/>
      <c r="AN596" s="39"/>
      <c r="AS596" s="39"/>
    </row>
    <row r="597">
      <c r="E597" s="39"/>
      <c r="J597" s="39"/>
      <c r="O597" s="39"/>
      <c r="T597" s="39"/>
      <c r="Y597" s="39"/>
      <c r="AD597" s="39"/>
      <c r="AI597" s="39"/>
      <c r="AN597" s="39"/>
      <c r="AS597" s="39"/>
    </row>
    <row r="598">
      <c r="E598" s="39"/>
      <c r="J598" s="39"/>
      <c r="O598" s="39"/>
      <c r="T598" s="39"/>
      <c r="Y598" s="39"/>
      <c r="AD598" s="39"/>
      <c r="AI598" s="39"/>
      <c r="AN598" s="39"/>
      <c r="AS598" s="39"/>
    </row>
    <row r="599">
      <c r="E599" s="39"/>
      <c r="J599" s="39"/>
      <c r="O599" s="39"/>
      <c r="T599" s="39"/>
      <c r="Y599" s="39"/>
      <c r="AD599" s="39"/>
      <c r="AI599" s="39"/>
      <c r="AN599" s="39"/>
      <c r="AS599" s="39"/>
    </row>
    <row r="600">
      <c r="E600" s="39"/>
      <c r="J600" s="39"/>
      <c r="O600" s="39"/>
      <c r="T600" s="39"/>
      <c r="Y600" s="39"/>
      <c r="AD600" s="39"/>
      <c r="AI600" s="39"/>
      <c r="AN600" s="39"/>
      <c r="AS600" s="39"/>
    </row>
    <row r="601">
      <c r="E601" s="39"/>
      <c r="J601" s="39"/>
      <c r="O601" s="39"/>
      <c r="T601" s="39"/>
      <c r="Y601" s="39"/>
      <c r="AD601" s="39"/>
      <c r="AI601" s="39"/>
      <c r="AN601" s="39"/>
      <c r="AS601" s="39"/>
    </row>
    <row r="602">
      <c r="E602" s="39"/>
      <c r="J602" s="39"/>
      <c r="O602" s="39"/>
      <c r="T602" s="39"/>
      <c r="Y602" s="39"/>
      <c r="AD602" s="39"/>
      <c r="AI602" s="39"/>
      <c r="AN602" s="39"/>
      <c r="AS602" s="39"/>
    </row>
    <row r="603">
      <c r="E603" s="39"/>
      <c r="J603" s="39"/>
      <c r="O603" s="39"/>
      <c r="T603" s="39"/>
      <c r="Y603" s="39"/>
      <c r="AD603" s="39"/>
      <c r="AI603" s="39"/>
      <c r="AN603" s="39"/>
      <c r="AS603" s="39"/>
    </row>
    <row r="604">
      <c r="E604" s="39"/>
      <c r="J604" s="39"/>
      <c r="O604" s="39"/>
      <c r="T604" s="39"/>
      <c r="Y604" s="39"/>
      <c r="AD604" s="39"/>
      <c r="AI604" s="39"/>
      <c r="AN604" s="39"/>
      <c r="AS604" s="39"/>
    </row>
    <row r="605">
      <c r="E605" s="39"/>
      <c r="J605" s="39"/>
      <c r="O605" s="39"/>
      <c r="T605" s="39"/>
      <c r="Y605" s="39"/>
      <c r="AD605" s="39"/>
      <c r="AI605" s="39"/>
      <c r="AN605" s="39"/>
      <c r="AS605" s="39"/>
    </row>
    <row r="606">
      <c r="E606" s="39"/>
      <c r="J606" s="39"/>
      <c r="O606" s="39"/>
      <c r="T606" s="39"/>
      <c r="Y606" s="39"/>
      <c r="AD606" s="39"/>
      <c r="AI606" s="39"/>
      <c r="AN606" s="39"/>
      <c r="AS606" s="39"/>
    </row>
    <row r="607">
      <c r="E607" s="39"/>
      <c r="J607" s="39"/>
      <c r="O607" s="39"/>
      <c r="T607" s="39"/>
      <c r="Y607" s="39"/>
      <c r="AD607" s="39"/>
      <c r="AI607" s="39"/>
      <c r="AN607" s="39"/>
      <c r="AS607" s="39"/>
    </row>
    <row r="608">
      <c r="E608" s="39"/>
      <c r="J608" s="39"/>
      <c r="O608" s="39"/>
      <c r="T608" s="39"/>
      <c r="Y608" s="39"/>
      <c r="AD608" s="39"/>
      <c r="AI608" s="39"/>
      <c r="AN608" s="39"/>
      <c r="AS608" s="39"/>
    </row>
    <row r="609">
      <c r="E609" s="39"/>
      <c r="J609" s="39"/>
      <c r="O609" s="39"/>
      <c r="T609" s="39"/>
      <c r="Y609" s="39"/>
      <c r="AD609" s="39"/>
      <c r="AI609" s="39"/>
      <c r="AN609" s="39"/>
      <c r="AS609" s="39"/>
    </row>
    <row r="610">
      <c r="E610" s="39"/>
      <c r="J610" s="39"/>
      <c r="O610" s="39"/>
      <c r="T610" s="39"/>
      <c r="Y610" s="39"/>
      <c r="AD610" s="39"/>
      <c r="AI610" s="39"/>
      <c r="AN610" s="39"/>
      <c r="AS610" s="39"/>
    </row>
    <row r="611">
      <c r="E611" s="39"/>
      <c r="J611" s="39"/>
      <c r="O611" s="39"/>
      <c r="T611" s="39"/>
      <c r="Y611" s="39"/>
      <c r="AD611" s="39"/>
      <c r="AI611" s="39"/>
      <c r="AN611" s="39"/>
      <c r="AS611" s="39"/>
    </row>
    <row r="612">
      <c r="E612" s="39"/>
      <c r="J612" s="39"/>
      <c r="O612" s="39"/>
      <c r="T612" s="39"/>
      <c r="Y612" s="39"/>
      <c r="AD612" s="39"/>
      <c r="AI612" s="39"/>
      <c r="AN612" s="39"/>
      <c r="AS612" s="39"/>
    </row>
    <row r="613">
      <c r="E613" s="39"/>
      <c r="J613" s="39"/>
      <c r="O613" s="39"/>
      <c r="T613" s="39"/>
      <c r="Y613" s="39"/>
      <c r="AD613" s="39"/>
      <c r="AI613" s="39"/>
      <c r="AN613" s="39"/>
      <c r="AS613" s="39"/>
    </row>
    <row r="614">
      <c r="E614" s="39"/>
      <c r="J614" s="39"/>
      <c r="O614" s="39"/>
      <c r="T614" s="39"/>
      <c r="Y614" s="39"/>
      <c r="AD614" s="39"/>
      <c r="AI614" s="39"/>
      <c r="AN614" s="39"/>
      <c r="AS614" s="39"/>
    </row>
    <row r="615">
      <c r="E615" s="39"/>
      <c r="J615" s="39"/>
      <c r="O615" s="39"/>
      <c r="T615" s="39"/>
      <c r="Y615" s="39"/>
      <c r="AD615" s="39"/>
      <c r="AI615" s="39"/>
      <c r="AN615" s="39"/>
      <c r="AS615" s="39"/>
    </row>
    <row r="616">
      <c r="E616" s="39"/>
      <c r="J616" s="39"/>
      <c r="O616" s="39"/>
      <c r="T616" s="39"/>
      <c r="Y616" s="39"/>
      <c r="AD616" s="39"/>
      <c r="AI616" s="39"/>
      <c r="AN616" s="39"/>
      <c r="AS616" s="39"/>
    </row>
    <row r="617">
      <c r="E617" s="39"/>
      <c r="J617" s="39"/>
      <c r="O617" s="39"/>
      <c r="T617" s="39"/>
      <c r="Y617" s="39"/>
      <c r="AD617" s="39"/>
      <c r="AI617" s="39"/>
      <c r="AN617" s="39"/>
      <c r="AS617" s="39"/>
    </row>
    <row r="618">
      <c r="E618" s="39"/>
      <c r="J618" s="39"/>
      <c r="O618" s="39"/>
      <c r="T618" s="39"/>
      <c r="Y618" s="39"/>
      <c r="AD618" s="39"/>
      <c r="AI618" s="39"/>
      <c r="AN618" s="39"/>
      <c r="AS618" s="39"/>
    </row>
    <row r="619">
      <c r="E619" s="39"/>
      <c r="J619" s="39"/>
      <c r="O619" s="39"/>
      <c r="T619" s="39"/>
      <c r="Y619" s="39"/>
      <c r="AD619" s="39"/>
      <c r="AI619" s="39"/>
      <c r="AN619" s="39"/>
      <c r="AS619" s="39"/>
    </row>
    <row r="620">
      <c r="E620" s="39"/>
      <c r="J620" s="39"/>
      <c r="O620" s="39"/>
      <c r="T620" s="39"/>
      <c r="Y620" s="39"/>
      <c r="AD620" s="39"/>
      <c r="AI620" s="39"/>
      <c r="AN620" s="39"/>
      <c r="AS620" s="39"/>
    </row>
    <row r="621">
      <c r="E621" s="39"/>
      <c r="J621" s="39"/>
      <c r="O621" s="39"/>
      <c r="T621" s="39"/>
      <c r="Y621" s="39"/>
      <c r="AD621" s="39"/>
      <c r="AI621" s="39"/>
      <c r="AN621" s="39"/>
      <c r="AS621" s="39"/>
    </row>
    <row r="622">
      <c r="E622" s="39"/>
      <c r="J622" s="39"/>
      <c r="O622" s="39"/>
      <c r="T622" s="39"/>
      <c r="Y622" s="39"/>
      <c r="AD622" s="39"/>
      <c r="AI622" s="39"/>
      <c r="AN622" s="39"/>
      <c r="AS622" s="39"/>
    </row>
    <row r="623">
      <c r="E623" s="39"/>
      <c r="J623" s="39"/>
      <c r="O623" s="39"/>
      <c r="T623" s="39"/>
      <c r="Y623" s="39"/>
      <c r="AD623" s="39"/>
      <c r="AI623" s="39"/>
      <c r="AN623" s="39"/>
      <c r="AS623" s="39"/>
    </row>
    <row r="624">
      <c r="E624" s="39"/>
      <c r="J624" s="39"/>
      <c r="O624" s="39"/>
      <c r="T624" s="39"/>
      <c r="Y624" s="39"/>
      <c r="AD624" s="39"/>
      <c r="AI624" s="39"/>
      <c r="AN624" s="39"/>
      <c r="AS624" s="39"/>
    </row>
    <row r="625">
      <c r="E625" s="39"/>
      <c r="J625" s="39"/>
      <c r="O625" s="39"/>
      <c r="T625" s="39"/>
      <c r="Y625" s="39"/>
      <c r="AD625" s="39"/>
      <c r="AI625" s="39"/>
      <c r="AN625" s="39"/>
      <c r="AS625" s="39"/>
    </row>
    <row r="626">
      <c r="E626" s="39"/>
      <c r="J626" s="39"/>
      <c r="O626" s="39"/>
      <c r="T626" s="39"/>
      <c r="Y626" s="39"/>
      <c r="AD626" s="39"/>
      <c r="AI626" s="39"/>
      <c r="AN626" s="39"/>
      <c r="AS626" s="39"/>
    </row>
    <row r="627">
      <c r="E627" s="39"/>
      <c r="J627" s="39"/>
      <c r="O627" s="39"/>
      <c r="T627" s="39"/>
      <c r="Y627" s="39"/>
      <c r="AD627" s="39"/>
      <c r="AI627" s="39"/>
      <c r="AN627" s="39"/>
      <c r="AS627" s="39"/>
    </row>
    <row r="628">
      <c r="E628" s="39"/>
      <c r="J628" s="39"/>
      <c r="O628" s="39"/>
      <c r="T628" s="39"/>
      <c r="Y628" s="39"/>
      <c r="AD628" s="39"/>
      <c r="AI628" s="39"/>
      <c r="AN628" s="39"/>
      <c r="AS628" s="39"/>
    </row>
    <row r="629">
      <c r="E629" s="39"/>
      <c r="J629" s="39"/>
      <c r="O629" s="39"/>
      <c r="T629" s="39"/>
      <c r="Y629" s="39"/>
      <c r="AD629" s="39"/>
      <c r="AI629" s="39"/>
      <c r="AN629" s="39"/>
      <c r="AS629" s="39"/>
    </row>
    <row r="630">
      <c r="E630" s="39"/>
      <c r="J630" s="39"/>
      <c r="O630" s="39"/>
      <c r="T630" s="39"/>
      <c r="Y630" s="39"/>
      <c r="AD630" s="39"/>
      <c r="AI630" s="39"/>
      <c r="AN630" s="39"/>
      <c r="AS630" s="39"/>
    </row>
    <row r="631">
      <c r="E631" s="39"/>
      <c r="J631" s="39"/>
      <c r="O631" s="39"/>
      <c r="T631" s="39"/>
      <c r="Y631" s="39"/>
      <c r="AD631" s="39"/>
      <c r="AI631" s="39"/>
      <c r="AN631" s="39"/>
      <c r="AS631" s="39"/>
    </row>
    <row r="632">
      <c r="E632" s="39"/>
      <c r="J632" s="39"/>
      <c r="O632" s="39"/>
      <c r="T632" s="39"/>
      <c r="Y632" s="39"/>
      <c r="AD632" s="39"/>
      <c r="AI632" s="39"/>
      <c r="AN632" s="39"/>
      <c r="AS632" s="39"/>
    </row>
    <row r="633">
      <c r="E633" s="39"/>
      <c r="J633" s="39"/>
      <c r="O633" s="39"/>
      <c r="T633" s="39"/>
      <c r="Y633" s="39"/>
      <c r="AD633" s="39"/>
      <c r="AI633" s="39"/>
      <c r="AN633" s="39"/>
      <c r="AS633" s="39"/>
    </row>
    <row r="634">
      <c r="E634" s="39"/>
      <c r="J634" s="39"/>
      <c r="O634" s="39"/>
      <c r="T634" s="39"/>
      <c r="Y634" s="39"/>
      <c r="AD634" s="39"/>
      <c r="AI634" s="39"/>
      <c r="AN634" s="39"/>
      <c r="AS634" s="39"/>
    </row>
    <row r="635">
      <c r="E635" s="39"/>
      <c r="J635" s="39"/>
      <c r="O635" s="39"/>
      <c r="T635" s="39"/>
      <c r="Y635" s="39"/>
      <c r="AD635" s="39"/>
      <c r="AI635" s="39"/>
      <c r="AN635" s="39"/>
      <c r="AS635" s="39"/>
    </row>
    <row r="636">
      <c r="E636" s="39"/>
      <c r="J636" s="39"/>
      <c r="O636" s="39"/>
      <c r="T636" s="39"/>
      <c r="Y636" s="39"/>
      <c r="AD636" s="39"/>
      <c r="AI636" s="39"/>
      <c r="AN636" s="39"/>
      <c r="AS636" s="39"/>
    </row>
    <row r="637">
      <c r="E637" s="39"/>
      <c r="J637" s="39"/>
      <c r="O637" s="39"/>
      <c r="T637" s="39"/>
      <c r="Y637" s="39"/>
      <c r="AD637" s="39"/>
      <c r="AI637" s="39"/>
      <c r="AN637" s="39"/>
      <c r="AS637" s="39"/>
    </row>
    <row r="638">
      <c r="E638" s="39"/>
      <c r="J638" s="39"/>
      <c r="O638" s="39"/>
      <c r="T638" s="39"/>
      <c r="Y638" s="39"/>
      <c r="AD638" s="39"/>
      <c r="AI638" s="39"/>
      <c r="AN638" s="39"/>
      <c r="AS638" s="39"/>
    </row>
    <row r="639">
      <c r="E639" s="39"/>
      <c r="J639" s="39"/>
      <c r="O639" s="39"/>
      <c r="T639" s="39"/>
      <c r="Y639" s="39"/>
      <c r="AD639" s="39"/>
      <c r="AI639" s="39"/>
      <c r="AN639" s="39"/>
      <c r="AS639" s="39"/>
    </row>
    <row r="640">
      <c r="E640" s="39"/>
      <c r="J640" s="39"/>
      <c r="O640" s="39"/>
      <c r="T640" s="39"/>
      <c r="Y640" s="39"/>
      <c r="AD640" s="39"/>
      <c r="AI640" s="39"/>
      <c r="AN640" s="39"/>
      <c r="AS640" s="39"/>
    </row>
    <row r="641">
      <c r="E641" s="39"/>
      <c r="J641" s="39"/>
      <c r="O641" s="39"/>
      <c r="T641" s="39"/>
      <c r="Y641" s="39"/>
      <c r="AD641" s="39"/>
      <c r="AI641" s="39"/>
      <c r="AN641" s="39"/>
      <c r="AS641" s="39"/>
    </row>
    <row r="642">
      <c r="E642" s="39"/>
      <c r="J642" s="39"/>
      <c r="O642" s="39"/>
      <c r="T642" s="39"/>
      <c r="Y642" s="39"/>
      <c r="AD642" s="39"/>
      <c r="AI642" s="39"/>
      <c r="AN642" s="39"/>
      <c r="AS642" s="39"/>
    </row>
    <row r="643">
      <c r="E643" s="39"/>
      <c r="J643" s="39"/>
      <c r="O643" s="39"/>
      <c r="T643" s="39"/>
      <c r="Y643" s="39"/>
      <c r="AD643" s="39"/>
      <c r="AI643" s="39"/>
      <c r="AN643" s="39"/>
      <c r="AS643" s="39"/>
    </row>
    <row r="644">
      <c r="E644" s="39"/>
      <c r="J644" s="39"/>
      <c r="O644" s="39"/>
      <c r="T644" s="39"/>
      <c r="Y644" s="39"/>
      <c r="AD644" s="39"/>
      <c r="AI644" s="39"/>
      <c r="AN644" s="39"/>
      <c r="AS644" s="39"/>
    </row>
    <row r="645">
      <c r="E645" s="39"/>
      <c r="J645" s="39"/>
      <c r="O645" s="39"/>
      <c r="T645" s="39"/>
      <c r="Y645" s="39"/>
      <c r="AD645" s="39"/>
      <c r="AI645" s="39"/>
      <c r="AN645" s="39"/>
      <c r="AS645" s="39"/>
    </row>
    <row r="646">
      <c r="E646" s="39"/>
      <c r="J646" s="39"/>
      <c r="O646" s="39"/>
      <c r="T646" s="39"/>
      <c r="Y646" s="39"/>
      <c r="AD646" s="39"/>
      <c r="AI646" s="39"/>
      <c r="AN646" s="39"/>
      <c r="AS646" s="39"/>
    </row>
    <row r="647">
      <c r="E647" s="39"/>
      <c r="J647" s="39"/>
      <c r="O647" s="39"/>
      <c r="T647" s="39"/>
      <c r="Y647" s="39"/>
      <c r="AD647" s="39"/>
      <c r="AI647" s="39"/>
      <c r="AN647" s="39"/>
      <c r="AS647" s="39"/>
    </row>
    <row r="648">
      <c r="E648" s="39"/>
      <c r="J648" s="39"/>
      <c r="O648" s="39"/>
      <c r="T648" s="39"/>
      <c r="Y648" s="39"/>
      <c r="AD648" s="39"/>
      <c r="AI648" s="39"/>
      <c r="AN648" s="39"/>
      <c r="AS648" s="39"/>
    </row>
    <row r="649">
      <c r="E649" s="39"/>
      <c r="J649" s="39"/>
      <c r="O649" s="39"/>
      <c r="T649" s="39"/>
      <c r="Y649" s="39"/>
      <c r="AD649" s="39"/>
      <c r="AI649" s="39"/>
      <c r="AN649" s="39"/>
      <c r="AS649" s="39"/>
    </row>
    <row r="650">
      <c r="E650" s="39"/>
      <c r="J650" s="39"/>
      <c r="O650" s="39"/>
      <c r="T650" s="39"/>
      <c r="Y650" s="39"/>
      <c r="AD650" s="39"/>
      <c r="AI650" s="39"/>
      <c r="AN650" s="39"/>
      <c r="AS650" s="39"/>
    </row>
    <row r="651">
      <c r="E651" s="39"/>
      <c r="J651" s="39"/>
      <c r="O651" s="39"/>
      <c r="T651" s="39"/>
      <c r="Y651" s="39"/>
      <c r="AD651" s="39"/>
      <c r="AI651" s="39"/>
      <c r="AN651" s="39"/>
      <c r="AS651" s="39"/>
    </row>
    <row r="652">
      <c r="E652" s="39"/>
      <c r="J652" s="39"/>
      <c r="O652" s="39"/>
      <c r="T652" s="39"/>
      <c r="Y652" s="39"/>
      <c r="AD652" s="39"/>
      <c r="AI652" s="39"/>
      <c r="AN652" s="39"/>
      <c r="AS652" s="39"/>
    </row>
    <row r="653">
      <c r="E653" s="39"/>
      <c r="J653" s="39"/>
      <c r="O653" s="39"/>
      <c r="T653" s="39"/>
      <c r="Y653" s="39"/>
      <c r="AD653" s="39"/>
      <c r="AI653" s="39"/>
      <c r="AN653" s="39"/>
      <c r="AS653" s="39"/>
    </row>
    <row r="654">
      <c r="E654" s="39"/>
      <c r="J654" s="39"/>
      <c r="O654" s="39"/>
      <c r="T654" s="39"/>
      <c r="Y654" s="39"/>
      <c r="AD654" s="39"/>
      <c r="AI654" s="39"/>
      <c r="AN654" s="39"/>
      <c r="AS654" s="39"/>
    </row>
    <row r="655">
      <c r="E655" s="39"/>
      <c r="J655" s="39"/>
      <c r="O655" s="39"/>
      <c r="T655" s="39"/>
      <c r="Y655" s="39"/>
      <c r="AD655" s="39"/>
      <c r="AI655" s="39"/>
      <c r="AN655" s="39"/>
      <c r="AS655" s="39"/>
    </row>
    <row r="656">
      <c r="E656" s="39"/>
      <c r="J656" s="39"/>
      <c r="O656" s="39"/>
      <c r="T656" s="39"/>
      <c r="Y656" s="39"/>
      <c r="AD656" s="39"/>
      <c r="AI656" s="39"/>
      <c r="AN656" s="39"/>
      <c r="AS656" s="39"/>
    </row>
    <row r="657">
      <c r="E657" s="39"/>
      <c r="J657" s="39"/>
      <c r="O657" s="39"/>
      <c r="T657" s="39"/>
      <c r="Y657" s="39"/>
      <c r="AD657" s="39"/>
      <c r="AI657" s="39"/>
      <c r="AN657" s="39"/>
      <c r="AS657" s="39"/>
    </row>
    <row r="658">
      <c r="E658" s="39"/>
      <c r="J658" s="39"/>
      <c r="O658" s="39"/>
      <c r="T658" s="39"/>
      <c r="Y658" s="39"/>
      <c r="AD658" s="39"/>
      <c r="AI658" s="39"/>
      <c r="AN658" s="39"/>
      <c r="AS658" s="39"/>
    </row>
    <row r="659">
      <c r="E659" s="39"/>
      <c r="J659" s="39"/>
      <c r="O659" s="39"/>
      <c r="T659" s="39"/>
      <c r="Y659" s="39"/>
      <c r="AD659" s="39"/>
      <c r="AI659" s="39"/>
      <c r="AN659" s="39"/>
      <c r="AS659" s="39"/>
    </row>
    <row r="660">
      <c r="E660" s="39"/>
      <c r="J660" s="39"/>
      <c r="O660" s="39"/>
      <c r="T660" s="39"/>
      <c r="Y660" s="39"/>
      <c r="AD660" s="39"/>
      <c r="AI660" s="39"/>
      <c r="AN660" s="39"/>
      <c r="AS660" s="39"/>
    </row>
    <row r="661">
      <c r="E661" s="39"/>
      <c r="J661" s="39"/>
      <c r="O661" s="39"/>
      <c r="T661" s="39"/>
      <c r="Y661" s="39"/>
      <c r="AD661" s="39"/>
      <c r="AI661" s="39"/>
      <c r="AN661" s="39"/>
      <c r="AS661" s="39"/>
    </row>
    <row r="662">
      <c r="E662" s="39"/>
      <c r="J662" s="39"/>
      <c r="O662" s="39"/>
      <c r="T662" s="39"/>
      <c r="Y662" s="39"/>
      <c r="AD662" s="39"/>
      <c r="AI662" s="39"/>
      <c r="AN662" s="39"/>
      <c r="AS662" s="39"/>
    </row>
    <row r="663">
      <c r="E663" s="39"/>
      <c r="J663" s="39"/>
      <c r="O663" s="39"/>
      <c r="T663" s="39"/>
      <c r="Y663" s="39"/>
      <c r="AD663" s="39"/>
      <c r="AI663" s="39"/>
      <c r="AN663" s="39"/>
      <c r="AS663" s="39"/>
    </row>
    <row r="664">
      <c r="E664" s="39"/>
      <c r="J664" s="39"/>
      <c r="O664" s="39"/>
      <c r="T664" s="39"/>
      <c r="Y664" s="39"/>
      <c r="AD664" s="39"/>
      <c r="AI664" s="39"/>
      <c r="AN664" s="39"/>
      <c r="AS664" s="39"/>
    </row>
    <row r="665">
      <c r="E665" s="39"/>
      <c r="J665" s="39"/>
      <c r="O665" s="39"/>
      <c r="T665" s="39"/>
      <c r="Y665" s="39"/>
      <c r="AD665" s="39"/>
      <c r="AI665" s="39"/>
      <c r="AN665" s="39"/>
      <c r="AS665" s="39"/>
    </row>
    <row r="666">
      <c r="E666" s="39"/>
      <c r="J666" s="39"/>
      <c r="O666" s="39"/>
      <c r="T666" s="39"/>
      <c r="Y666" s="39"/>
      <c r="AD666" s="39"/>
      <c r="AI666" s="39"/>
      <c r="AN666" s="39"/>
      <c r="AS666" s="39"/>
    </row>
    <row r="667">
      <c r="E667" s="39"/>
      <c r="J667" s="39"/>
      <c r="O667" s="39"/>
      <c r="T667" s="39"/>
      <c r="Y667" s="39"/>
      <c r="AD667" s="39"/>
      <c r="AI667" s="39"/>
      <c r="AN667" s="39"/>
      <c r="AS667" s="39"/>
    </row>
    <row r="668">
      <c r="E668" s="39"/>
      <c r="J668" s="39"/>
      <c r="O668" s="39"/>
      <c r="T668" s="39"/>
      <c r="Y668" s="39"/>
      <c r="AD668" s="39"/>
      <c r="AI668" s="39"/>
      <c r="AN668" s="39"/>
      <c r="AS668" s="39"/>
    </row>
    <row r="669">
      <c r="E669" s="39"/>
      <c r="J669" s="39"/>
      <c r="O669" s="39"/>
      <c r="T669" s="39"/>
      <c r="Y669" s="39"/>
      <c r="AD669" s="39"/>
      <c r="AI669" s="39"/>
      <c r="AN669" s="39"/>
      <c r="AS669" s="39"/>
    </row>
    <row r="670">
      <c r="E670" s="39"/>
      <c r="J670" s="39"/>
      <c r="O670" s="39"/>
      <c r="T670" s="39"/>
      <c r="Y670" s="39"/>
      <c r="AD670" s="39"/>
      <c r="AI670" s="39"/>
      <c r="AN670" s="39"/>
      <c r="AS670" s="39"/>
    </row>
    <row r="671">
      <c r="E671" s="39"/>
      <c r="J671" s="39"/>
      <c r="O671" s="39"/>
      <c r="T671" s="39"/>
      <c r="Y671" s="39"/>
      <c r="AD671" s="39"/>
      <c r="AI671" s="39"/>
      <c r="AN671" s="39"/>
      <c r="AS671" s="39"/>
    </row>
    <row r="672">
      <c r="E672" s="39"/>
      <c r="J672" s="39"/>
      <c r="O672" s="39"/>
      <c r="T672" s="39"/>
      <c r="Y672" s="39"/>
      <c r="AD672" s="39"/>
      <c r="AI672" s="39"/>
      <c r="AN672" s="39"/>
      <c r="AS672" s="39"/>
    </row>
    <row r="673">
      <c r="E673" s="39"/>
      <c r="J673" s="39"/>
      <c r="O673" s="39"/>
      <c r="T673" s="39"/>
      <c r="Y673" s="39"/>
      <c r="AD673" s="39"/>
      <c r="AI673" s="39"/>
      <c r="AN673" s="39"/>
      <c r="AS673" s="39"/>
    </row>
    <row r="674">
      <c r="E674" s="39"/>
      <c r="J674" s="39"/>
      <c r="O674" s="39"/>
      <c r="T674" s="39"/>
      <c r="Y674" s="39"/>
      <c r="AD674" s="39"/>
      <c r="AI674" s="39"/>
      <c r="AN674" s="39"/>
      <c r="AS674" s="39"/>
    </row>
    <row r="675">
      <c r="E675" s="39"/>
      <c r="J675" s="39"/>
      <c r="O675" s="39"/>
      <c r="T675" s="39"/>
      <c r="Y675" s="39"/>
      <c r="AD675" s="39"/>
      <c r="AI675" s="39"/>
      <c r="AN675" s="39"/>
      <c r="AS675" s="39"/>
    </row>
    <row r="676">
      <c r="E676" s="39"/>
      <c r="J676" s="39"/>
      <c r="O676" s="39"/>
      <c r="T676" s="39"/>
      <c r="Y676" s="39"/>
      <c r="AD676" s="39"/>
      <c r="AI676" s="39"/>
      <c r="AN676" s="39"/>
      <c r="AS676" s="39"/>
    </row>
    <row r="677">
      <c r="E677" s="39"/>
      <c r="J677" s="39"/>
      <c r="O677" s="39"/>
      <c r="T677" s="39"/>
      <c r="Y677" s="39"/>
      <c r="AD677" s="39"/>
      <c r="AI677" s="39"/>
      <c r="AN677" s="39"/>
      <c r="AS677" s="39"/>
    </row>
    <row r="678">
      <c r="E678" s="39"/>
      <c r="J678" s="39"/>
      <c r="O678" s="39"/>
      <c r="T678" s="39"/>
      <c r="Y678" s="39"/>
      <c r="AD678" s="39"/>
      <c r="AI678" s="39"/>
      <c r="AN678" s="39"/>
      <c r="AS678" s="39"/>
    </row>
    <row r="679">
      <c r="E679" s="39"/>
      <c r="J679" s="39"/>
      <c r="O679" s="39"/>
      <c r="T679" s="39"/>
      <c r="Y679" s="39"/>
      <c r="AD679" s="39"/>
      <c r="AI679" s="39"/>
      <c r="AN679" s="39"/>
      <c r="AS679" s="39"/>
    </row>
    <row r="680">
      <c r="E680" s="39"/>
      <c r="J680" s="39"/>
      <c r="O680" s="39"/>
      <c r="T680" s="39"/>
      <c r="Y680" s="39"/>
      <c r="AD680" s="39"/>
      <c r="AI680" s="39"/>
      <c r="AN680" s="39"/>
      <c r="AS680" s="39"/>
    </row>
    <row r="681">
      <c r="E681" s="39"/>
      <c r="J681" s="39"/>
      <c r="O681" s="39"/>
      <c r="T681" s="39"/>
      <c r="Y681" s="39"/>
      <c r="AD681" s="39"/>
      <c r="AI681" s="39"/>
      <c r="AN681" s="39"/>
      <c r="AS681" s="39"/>
    </row>
    <row r="682">
      <c r="E682" s="39"/>
      <c r="J682" s="39"/>
      <c r="O682" s="39"/>
      <c r="T682" s="39"/>
      <c r="Y682" s="39"/>
      <c r="AD682" s="39"/>
      <c r="AI682" s="39"/>
      <c r="AN682" s="39"/>
      <c r="AS682" s="39"/>
    </row>
    <row r="683">
      <c r="E683" s="39"/>
      <c r="J683" s="39"/>
      <c r="O683" s="39"/>
      <c r="T683" s="39"/>
      <c r="Y683" s="39"/>
      <c r="AD683" s="39"/>
      <c r="AI683" s="39"/>
      <c r="AN683" s="39"/>
      <c r="AS683" s="39"/>
    </row>
    <row r="684">
      <c r="E684" s="39"/>
      <c r="J684" s="39"/>
      <c r="O684" s="39"/>
      <c r="T684" s="39"/>
      <c r="Y684" s="39"/>
      <c r="AD684" s="39"/>
      <c r="AI684" s="39"/>
      <c r="AN684" s="39"/>
      <c r="AS684" s="39"/>
    </row>
    <row r="685">
      <c r="E685" s="39"/>
      <c r="J685" s="39"/>
      <c r="O685" s="39"/>
      <c r="T685" s="39"/>
      <c r="Y685" s="39"/>
      <c r="AD685" s="39"/>
      <c r="AI685" s="39"/>
      <c r="AN685" s="39"/>
      <c r="AS685" s="39"/>
    </row>
    <row r="686">
      <c r="E686" s="39"/>
      <c r="J686" s="39"/>
      <c r="O686" s="39"/>
      <c r="T686" s="39"/>
      <c r="Y686" s="39"/>
      <c r="AD686" s="39"/>
      <c r="AI686" s="39"/>
      <c r="AN686" s="39"/>
      <c r="AS686" s="39"/>
    </row>
    <row r="687">
      <c r="E687" s="39"/>
      <c r="J687" s="39"/>
      <c r="O687" s="39"/>
      <c r="T687" s="39"/>
      <c r="Y687" s="39"/>
      <c r="AD687" s="39"/>
      <c r="AI687" s="39"/>
      <c r="AN687" s="39"/>
      <c r="AS687" s="39"/>
    </row>
    <row r="688">
      <c r="E688" s="39"/>
      <c r="J688" s="39"/>
      <c r="O688" s="39"/>
      <c r="T688" s="39"/>
      <c r="Y688" s="39"/>
      <c r="AD688" s="39"/>
      <c r="AI688" s="39"/>
      <c r="AN688" s="39"/>
      <c r="AS688" s="39"/>
    </row>
    <row r="689">
      <c r="E689" s="39"/>
      <c r="J689" s="39"/>
      <c r="O689" s="39"/>
      <c r="T689" s="39"/>
      <c r="Y689" s="39"/>
      <c r="AD689" s="39"/>
      <c r="AI689" s="39"/>
      <c r="AN689" s="39"/>
      <c r="AS689" s="39"/>
    </row>
    <row r="690">
      <c r="E690" s="39"/>
      <c r="J690" s="39"/>
      <c r="O690" s="39"/>
      <c r="T690" s="39"/>
      <c r="Y690" s="39"/>
      <c r="AD690" s="39"/>
      <c r="AI690" s="39"/>
      <c r="AN690" s="39"/>
      <c r="AS690" s="39"/>
    </row>
    <row r="691">
      <c r="E691" s="39"/>
      <c r="J691" s="39"/>
      <c r="O691" s="39"/>
      <c r="T691" s="39"/>
      <c r="Y691" s="39"/>
      <c r="AD691" s="39"/>
      <c r="AI691" s="39"/>
      <c r="AN691" s="39"/>
      <c r="AS691" s="39"/>
    </row>
    <row r="692">
      <c r="E692" s="39"/>
      <c r="J692" s="39"/>
      <c r="O692" s="39"/>
      <c r="T692" s="39"/>
      <c r="Y692" s="39"/>
      <c r="AD692" s="39"/>
      <c r="AI692" s="39"/>
      <c r="AN692" s="39"/>
      <c r="AS692" s="39"/>
    </row>
    <row r="693">
      <c r="E693" s="39"/>
      <c r="J693" s="39"/>
      <c r="O693" s="39"/>
      <c r="T693" s="39"/>
      <c r="Y693" s="39"/>
      <c r="AD693" s="39"/>
      <c r="AI693" s="39"/>
      <c r="AN693" s="39"/>
      <c r="AS693" s="39"/>
    </row>
    <row r="694">
      <c r="E694" s="39"/>
      <c r="J694" s="39"/>
      <c r="O694" s="39"/>
      <c r="T694" s="39"/>
      <c r="Y694" s="39"/>
      <c r="AD694" s="39"/>
      <c r="AI694" s="39"/>
      <c r="AN694" s="39"/>
      <c r="AS694" s="39"/>
    </row>
    <row r="695">
      <c r="E695" s="39"/>
      <c r="J695" s="39"/>
      <c r="O695" s="39"/>
      <c r="T695" s="39"/>
      <c r="Y695" s="39"/>
      <c r="AD695" s="39"/>
      <c r="AI695" s="39"/>
      <c r="AN695" s="39"/>
      <c r="AS695" s="39"/>
    </row>
    <row r="696">
      <c r="E696" s="39"/>
      <c r="J696" s="39"/>
      <c r="O696" s="39"/>
      <c r="T696" s="39"/>
      <c r="Y696" s="39"/>
      <c r="AD696" s="39"/>
      <c r="AI696" s="39"/>
      <c r="AN696" s="39"/>
      <c r="AS696" s="39"/>
    </row>
    <row r="697">
      <c r="E697" s="39"/>
      <c r="J697" s="39"/>
      <c r="O697" s="39"/>
      <c r="T697" s="39"/>
      <c r="Y697" s="39"/>
      <c r="AD697" s="39"/>
      <c r="AI697" s="39"/>
      <c r="AN697" s="39"/>
      <c r="AS697" s="39"/>
    </row>
    <row r="698">
      <c r="E698" s="39"/>
      <c r="J698" s="39"/>
      <c r="O698" s="39"/>
      <c r="T698" s="39"/>
      <c r="Y698" s="39"/>
      <c r="AD698" s="39"/>
      <c r="AI698" s="39"/>
      <c r="AN698" s="39"/>
      <c r="AS698" s="39"/>
    </row>
    <row r="699">
      <c r="E699" s="39"/>
      <c r="J699" s="39"/>
      <c r="O699" s="39"/>
      <c r="T699" s="39"/>
      <c r="Y699" s="39"/>
      <c r="AD699" s="39"/>
      <c r="AI699" s="39"/>
      <c r="AN699" s="39"/>
      <c r="AS699" s="39"/>
    </row>
    <row r="700">
      <c r="E700" s="39"/>
      <c r="J700" s="39"/>
      <c r="O700" s="39"/>
      <c r="T700" s="39"/>
      <c r="Y700" s="39"/>
      <c r="AD700" s="39"/>
      <c r="AI700" s="39"/>
      <c r="AN700" s="39"/>
      <c r="AS700" s="39"/>
    </row>
    <row r="701">
      <c r="E701" s="39"/>
      <c r="J701" s="39"/>
      <c r="O701" s="39"/>
      <c r="T701" s="39"/>
      <c r="Y701" s="39"/>
      <c r="AD701" s="39"/>
      <c r="AI701" s="39"/>
      <c r="AN701" s="39"/>
      <c r="AS701" s="39"/>
    </row>
    <row r="702">
      <c r="E702" s="39"/>
      <c r="J702" s="39"/>
      <c r="O702" s="39"/>
      <c r="T702" s="39"/>
      <c r="Y702" s="39"/>
      <c r="AD702" s="39"/>
      <c r="AI702" s="39"/>
      <c r="AN702" s="39"/>
      <c r="AS702" s="39"/>
    </row>
    <row r="703">
      <c r="E703" s="39"/>
      <c r="J703" s="39"/>
      <c r="O703" s="39"/>
      <c r="T703" s="39"/>
      <c r="Y703" s="39"/>
      <c r="AD703" s="39"/>
      <c r="AI703" s="39"/>
      <c r="AN703" s="39"/>
      <c r="AS703" s="39"/>
    </row>
    <row r="704">
      <c r="E704" s="39"/>
      <c r="J704" s="39"/>
      <c r="O704" s="39"/>
      <c r="T704" s="39"/>
      <c r="Y704" s="39"/>
      <c r="AD704" s="39"/>
      <c r="AI704" s="39"/>
      <c r="AN704" s="39"/>
      <c r="AS704" s="39"/>
    </row>
    <row r="705">
      <c r="E705" s="39"/>
      <c r="J705" s="39"/>
      <c r="O705" s="39"/>
      <c r="T705" s="39"/>
      <c r="Y705" s="39"/>
      <c r="AD705" s="39"/>
      <c r="AI705" s="39"/>
      <c r="AN705" s="39"/>
      <c r="AS705" s="39"/>
    </row>
    <row r="706">
      <c r="E706" s="39"/>
      <c r="J706" s="39"/>
      <c r="O706" s="39"/>
      <c r="T706" s="39"/>
      <c r="Y706" s="39"/>
      <c r="AD706" s="39"/>
      <c r="AI706" s="39"/>
      <c r="AN706" s="39"/>
      <c r="AS706" s="39"/>
    </row>
    <row r="707">
      <c r="E707" s="39"/>
      <c r="J707" s="39"/>
      <c r="O707" s="39"/>
      <c r="T707" s="39"/>
      <c r="Y707" s="39"/>
      <c r="AD707" s="39"/>
      <c r="AI707" s="39"/>
      <c r="AN707" s="39"/>
      <c r="AS707" s="39"/>
    </row>
    <row r="708">
      <c r="E708" s="39"/>
      <c r="J708" s="39"/>
      <c r="O708" s="39"/>
      <c r="T708" s="39"/>
      <c r="Y708" s="39"/>
      <c r="AD708" s="39"/>
      <c r="AI708" s="39"/>
      <c r="AN708" s="39"/>
      <c r="AS708" s="39"/>
    </row>
    <row r="709">
      <c r="E709" s="39"/>
      <c r="J709" s="39"/>
      <c r="O709" s="39"/>
      <c r="T709" s="39"/>
      <c r="Y709" s="39"/>
      <c r="AD709" s="39"/>
      <c r="AI709" s="39"/>
      <c r="AN709" s="39"/>
      <c r="AS709" s="39"/>
    </row>
    <row r="710">
      <c r="E710" s="39"/>
      <c r="J710" s="39"/>
      <c r="O710" s="39"/>
      <c r="T710" s="39"/>
      <c r="Y710" s="39"/>
      <c r="AD710" s="39"/>
      <c r="AI710" s="39"/>
      <c r="AN710" s="39"/>
      <c r="AS710" s="39"/>
    </row>
    <row r="711">
      <c r="E711" s="39"/>
      <c r="J711" s="39"/>
      <c r="O711" s="39"/>
      <c r="T711" s="39"/>
      <c r="Y711" s="39"/>
      <c r="AD711" s="39"/>
      <c r="AI711" s="39"/>
      <c r="AN711" s="39"/>
      <c r="AS711" s="39"/>
    </row>
    <row r="712">
      <c r="E712" s="39"/>
      <c r="J712" s="39"/>
      <c r="O712" s="39"/>
      <c r="T712" s="39"/>
      <c r="Y712" s="39"/>
      <c r="AD712" s="39"/>
      <c r="AI712" s="39"/>
      <c r="AN712" s="39"/>
      <c r="AS712" s="39"/>
    </row>
    <row r="713">
      <c r="E713" s="39"/>
      <c r="J713" s="39"/>
      <c r="O713" s="39"/>
      <c r="T713" s="39"/>
      <c r="Y713" s="39"/>
      <c r="AD713" s="39"/>
      <c r="AI713" s="39"/>
      <c r="AN713" s="39"/>
      <c r="AS713" s="39"/>
    </row>
    <row r="714">
      <c r="E714" s="39"/>
      <c r="J714" s="39"/>
      <c r="O714" s="39"/>
      <c r="T714" s="39"/>
      <c r="Y714" s="39"/>
      <c r="AD714" s="39"/>
      <c r="AI714" s="39"/>
      <c r="AN714" s="39"/>
      <c r="AS714" s="39"/>
    </row>
    <row r="715">
      <c r="E715" s="39"/>
      <c r="J715" s="39"/>
      <c r="O715" s="39"/>
      <c r="T715" s="39"/>
      <c r="Y715" s="39"/>
      <c r="AD715" s="39"/>
      <c r="AI715" s="39"/>
      <c r="AN715" s="39"/>
      <c r="AS715" s="39"/>
    </row>
    <row r="716">
      <c r="E716" s="39"/>
      <c r="J716" s="39"/>
      <c r="O716" s="39"/>
      <c r="T716" s="39"/>
      <c r="Y716" s="39"/>
      <c r="AD716" s="39"/>
      <c r="AI716" s="39"/>
      <c r="AN716" s="39"/>
      <c r="AS716" s="39"/>
    </row>
    <row r="717">
      <c r="E717" s="39"/>
      <c r="J717" s="39"/>
      <c r="O717" s="39"/>
      <c r="T717" s="39"/>
      <c r="Y717" s="39"/>
      <c r="AD717" s="39"/>
      <c r="AI717" s="39"/>
      <c r="AN717" s="39"/>
      <c r="AS717" s="39"/>
    </row>
    <row r="718">
      <c r="E718" s="39"/>
      <c r="J718" s="39"/>
      <c r="O718" s="39"/>
      <c r="T718" s="39"/>
      <c r="Y718" s="39"/>
      <c r="AD718" s="39"/>
      <c r="AI718" s="39"/>
      <c r="AN718" s="39"/>
      <c r="AS718" s="39"/>
    </row>
    <row r="719">
      <c r="E719" s="39"/>
      <c r="J719" s="39"/>
      <c r="O719" s="39"/>
      <c r="T719" s="39"/>
      <c r="Y719" s="39"/>
      <c r="AD719" s="39"/>
      <c r="AI719" s="39"/>
      <c r="AN719" s="39"/>
      <c r="AS719" s="39"/>
    </row>
    <row r="720">
      <c r="E720" s="39"/>
      <c r="J720" s="39"/>
      <c r="O720" s="39"/>
      <c r="T720" s="39"/>
      <c r="Y720" s="39"/>
      <c r="AD720" s="39"/>
      <c r="AI720" s="39"/>
      <c r="AN720" s="39"/>
      <c r="AS720" s="39"/>
    </row>
    <row r="721">
      <c r="E721" s="39"/>
      <c r="J721" s="39"/>
      <c r="O721" s="39"/>
      <c r="T721" s="39"/>
      <c r="Y721" s="39"/>
      <c r="AD721" s="39"/>
      <c r="AI721" s="39"/>
      <c r="AN721" s="39"/>
      <c r="AS721" s="39"/>
    </row>
    <row r="722">
      <c r="E722" s="39"/>
      <c r="J722" s="39"/>
      <c r="O722" s="39"/>
      <c r="T722" s="39"/>
      <c r="Y722" s="39"/>
      <c r="AD722" s="39"/>
      <c r="AI722" s="39"/>
      <c r="AN722" s="39"/>
      <c r="AS722" s="39"/>
    </row>
    <row r="723">
      <c r="E723" s="39"/>
      <c r="J723" s="39"/>
      <c r="O723" s="39"/>
      <c r="T723" s="39"/>
      <c r="Y723" s="39"/>
      <c r="AD723" s="39"/>
      <c r="AI723" s="39"/>
      <c r="AN723" s="39"/>
      <c r="AS723" s="39"/>
    </row>
    <row r="724">
      <c r="E724" s="39"/>
      <c r="J724" s="39"/>
      <c r="O724" s="39"/>
      <c r="T724" s="39"/>
      <c r="Y724" s="39"/>
      <c r="AD724" s="39"/>
      <c r="AI724" s="39"/>
      <c r="AN724" s="39"/>
      <c r="AS724" s="39"/>
    </row>
    <row r="725">
      <c r="E725" s="39"/>
      <c r="J725" s="39"/>
      <c r="O725" s="39"/>
      <c r="T725" s="39"/>
      <c r="Y725" s="39"/>
      <c r="AD725" s="39"/>
      <c r="AI725" s="39"/>
      <c r="AN725" s="39"/>
      <c r="AS725" s="39"/>
    </row>
    <row r="726">
      <c r="E726" s="39"/>
      <c r="J726" s="39"/>
      <c r="O726" s="39"/>
      <c r="T726" s="39"/>
      <c r="Y726" s="39"/>
      <c r="AD726" s="39"/>
      <c r="AI726" s="39"/>
      <c r="AN726" s="39"/>
      <c r="AS726" s="39"/>
    </row>
    <row r="727">
      <c r="E727" s="39"/>
      <c r="J727" s="39"/>
      <c r="O727" s="39"/>
      <c r="T727" s="39"/>
      <c r="Y727" s="39"/>
      <c r="AD727" s="39"/>
      <c r="AI727" s="39"/>
      <c r="AN727" s="39"/>
      <c r="AS727" s="39"/>
    </row>
    <row r="728">
      <c r="E728" s="39"/>
      <c r="J728" s="39"/>
      <c r="O728" s="39"/>
      <c r="T728" s="39"/>
      <c r="Y728" s="39"/>
      <c r="AD728" s="39"/>
      <c r="AI728" s="39"/>
      <c r="AN728" s="39"/>
      <c r="AS728" s="39"/>
    </row>
    <row r="729">
      <c r="E729" s="39"/>
      <c r="J729" s="39"/>
      <c r="O729" s="39"/>
      <c r="T729" s="39"/>
      <c r="Y729" s="39"/>
      <c r="AD729" s="39"/>
      <c r="AI729" s="39"/>
      <c r="AN729" s="39"/>
      <c r="AS729" s="39"/>
    </row>
    <row r="730">
      <c r="E730" s="39"/>
      <c r="J730" s="39"/>
      <c r="O730" s="39"/>
      <c r="T730" s="39"/>
      <c r="Y730" s="39"/>
      <c r="AD730" s="39"/>
      <c r="AI730" s="39"/>
      <c r="AN730" s="39"/>
      <c r="AS730" s="39"/>
    </row>
    <row r="731">
      <c r="E731" s="39"/>
      <c r="J731" s="39"/>
      <c r="O731" s="39"/>
      <c r="T731" s="39"/>
      <c r="Y731" s="39"/>
      <c r="AD731" s="39"/>
      <c r="AI731" s="39"/>
      <c r="AN731" s="39"/>
      <c r="AS731" s="39"/>
    </row>
    <row r="732">
      <c r="E732" s="39"/>
      <c r="J732" s="39"/>
      <c r="O732" s="39"/>
      <c r="T732" s="39"/>
      <c r="Y732" s="39"/>
      <c r="AD732" s="39"/>
      <c r="AI732" s="39"/>
      <c r="AN732" s="39"/>
      <c r="AS732" s="39"/>
    </row>
    <row r="733">
      <c r="E733" s="39"/>
      <c r="J733" s="39"/>
      <c r="O733" s="39"/>
      <c r="T733" s="39"/>
      <c r="Y733" s="39"/>
      <c r="AD733" s="39"/>
      <c r="AI733" s="39"/>
      <c r="AN733" s="39"/>
      <c r="AS733" s="39"/>
    </row>
    <row r="734">
      <c r="E734" s="39"/>
      <c r="J734" s="39"/>
      <c r="O734" s="39"/>
      <c r="T734" s="39"/>
      <c r="Y734" s="39"/>
      <c r="AD734" s="39"/>
      <c r="AI734" s="39"/>
      <c r="AN734" s="39"/>
      <c r="AS734" s="39"/>
    </row>
    <row r="735">
      <c r="E735" s="39"/>
      <c r="J735" s="39"/>
      <c r="O735" s="39"/>
      <c r="T735" s="39"/>
      <c r="Y735" s="39"/>
      <c r="AD735" s="39"/>
      <c r="AI735" s="39"/>
      <c r="AN735" s="39"/>
      <c r="AS735" s="39"/>
    </row>
    <row r="736">
      <c r="E736" s="39"/>
      <c r="J736" s="39"/>
      <c r="O736" s="39"/>
      <c r="T736" s="39"/>
      <c r="Y736" s="39"/>
      <c r="AD736" s="39"/>
      <c r="AI736" s="39"/>
      <c r="AN736" s="39"/>
      <c r="AS736" s="39"/>
    </row>
    <row r="737">
      <c r="E737" s="39"/>
      <c r="J737" s="39"/>
      <c r="O737" s="39"/>
      <c r="T737" s="39"/>
      <c r="Y737" s="39"/>
      <c r="AD737" s="39"/>
      <c r="AI737" s="39"/>
      <c r="AN737" s="39"/>
      <c r="AS737" s="39"/>
    </row>
    <row r="738">
      <c r="E738" s="39"/>
      <c r="J738" s="39"/>
      <c r="O738" s="39"/>
      <c r="T738" s="39"/>
      <c r="Y738" s="39"/>
      <c r="AD738" s="39"/>
      <c r="AI738" s="39"/>
      <c r="AN738" s="39"/>
      <c r="AS738" s="39"/>
    </row>
    <row r="739">
      <c r="E739" s="39"/>
      <c r="J739" s="39"/>
      <c r="O739" s="39"/>
      <c r="T739" s="39"/>
      <c r="Y739" s="39"/>
      <c r="AD739" s="39"/>
      <c r="AI739" s="39"/>
      <c r="AN739" s="39"/>
      <c r="AS739" s="39"/>
    </row>
    <row r="740">
      <c r="E740" s="39"/>
      <c r="J740" s="39"/>
      <c r="O740" s="39"/>
      <c r="T740" s="39"/>
      <c r="Y740" s="39"/>
      <c r="AD740" s="39"/>
      <c r="AI740" s="39"/>
      <c r="AN740" s="39"/>
      <c r="AS740" s="39"/>
    </row>
    <row r="741">
      <c r="E741" s="39"/>
      <c r="J741" s="39"/>
      <c r="O741" s="39"/>
      <c r="T741" s="39"/>
      <c r="Y741" s="39"/>
      <c r="AD741" s="39"/>
      <c r="AI741" s="39"/>
      <c r="AN741" s="39"/>
      <c r="AS741" s="39"/>
    </row>
    <row r="742">
      <c r="E742" s="39"/>
      <c r="J742" s="39"/>
      <c r="O742" s="39"/>
      <c r="T742" s="39"/>
      <c r="Y742" s="39"/>
      <c r="AD742" s="39"/>
      <c r="AI742" s="39"/>
      <c r="AN742" s="39"/>
      <c r="AS742" s="39"/>
    </row>
    <row r="743">
      <c r="E743" s="39"/>
      <c r="J743" s="39"/>
      <c r="O743" s="39"/>
      <c r="T743" s="39"/>
      <c r="Y743" s="39"/>
      <c r="AD743" s="39"/>
      <c r="AI743" s="39"/>
      <c r="AN743" s="39"/>
      <c r="AS743" s="39"/>
    </row>
    <row r="744">
      <c r="E744" s="39"/>
      <c r="J744" s="39"/>
      <c r="O744" s="39"/>
      <c r="T744" s="39"/>
      <c r="Y744" s="39"/>
      <c r="AD744" s="39"/>
      <c r="AI744" s="39"/>
      <c r="AN744" s="39"/>
      <c r="AS744" s="39"/>
    </row>
    <row r="745">
      <c r="E745" s="39"/>
      <c r="J745" s="39"/>
      <c r="O745" s="39"/>
      <c r="T745" s="39"/>
      <c r="Y745" s="39"/>
      <c r="AD745" s="39"/>
      <c r="AI745" s="39"/>
      <c r="AN745" s="39"/>
      <c r="AS745" s="39"/>
    </row>
    <row r="746">
      <c r="E746" s="39"/>
      <c r="J746" s="39"/>
      <c r="O746" s="39"/>
      <c r="T746" s="39"/>
      <c r="Y746" s="39"/>
      <c r="AD746" s="39"/>
      <c r="AI746" s="39"/>
      <c r="AN746" s="39"/>
      <c r="AS746" s="39"/>
    </row>
    <row r="747">
      <c r="E747" s="39"/>
      <c r="J747" s="39"/>
      <c r="O747" s="39"/>
      <c r="T747" s="39"/>
      <c r="Y747" s="39"/>
      <c r="AD747" s="39"/>
      <c r="AI747" s="39"/>
      <c r="AN747" s="39"/>
      <c r="AS747" s="39"/>
    </row>
    <row r="748">
      <c r="E748" s="39"/>
      <c r="J748" s="39"/>
      <c r="O748" s="39"/>
      <c r="T748" s="39"/>
      <c r="Y748" s="39"/>
      <c r="AD748" s="39"/>
      <c r="AI748" s="39"/>
      <c r="AN748" s="39"/>
      <c r="AS748" s="39"/>
    </row>
    <row r="749">
      <c r="E749" s="39"/>
      <c r="J749" s="39"/>
      <c r="O749" s="39"/>
      <c r="T749" s="39"/>
      <c r="Y749" s="39"/>
      <c r="AD749" s="39"/>
      <c r="AI749" s="39"/>
      <c r="AN749" s="39"/>
      <c r="AS749" s="39"/>
    </row>
    <row r="750">
      <c r="E750" s="39"/>
      <c r="J750" s="39"/>
      <c r="O750" s="39"/>
      <c r="T750" s="39"/>
      <c r="Y750" s="39"/>
      <c r="AD750" s="39"/>
      <c r="AI750" s="39"/>
      <c r="AN750" s="39"/>
      <c r="AS750" s="39"/>
    </row>
    <row r="751">
      <c r="E751" s="39"/>
      <c r="J751" s="39"/>
      <c r="O751" s="39"/>
      <c r="T751" s="39"/>
      <c r="Y751" s="39"/>
      <c r="AD751" s="39"/>
      <c r="AI751" s="39"/>
      <c r="AN751" s="39"/>
      <c r="AS751" s="39"/>
    </row>
    <row r="752">
      <c r="E752" s="39"/>
      <c r="J752" s="39"/>
      <c r="O752" s="39"/>
      <c r="T752" s="39"/>
      <c r="Y752" s="39"/>
      <c r="AD752" s="39"/>
      <c r="AI752" s="39"/>
      <c r="AN752" s="39"/>
      <c r="AS752" s="39"/>
    </row>
    <row r="753">
      <c r="E753" s="39"/>
      <c r="J753" s="39"/>
      <c r="O753" s="39"/>
      <c r="T753" s="39"/>
      <c r="Y753" s="39"/>
      <c r="AD753" s="39"/>
      <c r="AI753" s="39"/>
      <c r="AN753" s="39"/>
      <c r="AS753" s="39"/>
    </row>
    <row r="754">
      <c r="E754" s="39"/>
      <c r="J754" s="39"/>
      <c r="O754" s="39"/>
      <c r="T754" s="39"/>
      <c r="Y754" s="39"/>
      <c r="AD754" s="39"/>
      <c r="AI754" s="39"/>
      <c r="AN754" s="39"/>
      <c r="AS754" s="39"/>
    </row>
    <row r="755">
      <c r="E755" s="39"/>
      <c r="J755" s="39"/>
      <c r="O755" s="39"/>
      <c r="T755" s="39"/>
      <c r="Y755" s="39"/>
      <c r="AD755" s="39"/>
      <c r="AI755" s="39"/>
      <c r="AN755" s="39"/>
      <c r="AS755" s="39"/>
    </row>
    <row r="756">
      <c r="E756" s="39"/>
      <c r="J756" s="39"/>
      <c r="O756" s="39"/>
      <c r="T756" s="39"/>
      <c r="Y756" s="39"/>
      <c r="AD756" s="39"/>
      <c r="AI756" s="39"/>
      <c r="AN756" s="39"/>
      <c r="AS756" s="39"/>
    </row>
    <row r="757">
      <c r="E757" s="39"/>
      <c r="J757" s="39"/>
      <c r="O757" s="39"/>
      <c r="T757" s="39"/>
      <c r="Y757" s="39"/>
      <c r="AD757" s="39"/>
      <c r="AI757" s="39"/>
      <c r="AN757" s="39"/>
      <c r="AS757" s="39"/>
    </row>
    <row r="758">
      <c r="E758" s="39"/>
      <c r="J758" s="39"/>
      <c r="O758" s="39"/>
      <c r="T758" s="39"/>
      <c r="Y758" s="39"/>
      <c r="AD758" s="39"/>
      <c r="AI758" s="39"/>
      <c r="AN758" s="39"/>
      <c r="AS758" s="39"/>
    </row>
    <row r="759">
      <c r="E759" s="39"/>
      <c r="J759" s="39"/>
      <c r="O759" s="39"/>
      <c r="T759" s="39"/>
      <c r="Y759" s="39"/>
      <c r="AD759" s="39"/>
      <c r="AI759" s="39"/>
      <c r="AN759" s="39"/>
      <c r="AS759" s="39"/>
    </row>
    <row r="760">
      <c r="E760" s="39"/>
      <c r="J760" s="39"/>
      <c r="O760" s="39"/>
      <c r="T760" s="39"/>
      <c r="Y760" s="39"/>
      <c r="AD760" s="39"/>
      <c r="AI760" s="39"/>
      <c r="AN760" s="39"/>
      <c r="AS760" s="39"/>
    </row>
    <row r="761">
      <c r="E761" s="39"/>
      <c r="J761" s="39"/>
      <c r="O761" s="39"/>
      <c r="T761" s="39"/>
      <c r="Y761" s="39"/>
      <c r="AD761" s="39"/>
      <c r="AI761" s="39"/>
      <c r="AN761" s="39"/>
      <c r="AS761" s="39"/>
    </row>
    <row r="762">
      <c r="E762" s="39"/>
      <c r="J762" s="39"/>
      <c r="O762" s="39"/>
      <c r="T762" s="39"/>
      <c r="Y762" s="39"/>
      <c r="AD762" s="39"/>
      <c r="AI762" s="39"/>
      <c r="AN762" s="39"/>
      <c r="AS762" s="39"/>
    </row>
    <row r="763">
      <c r="E763" s="39"/>
      <c r="J763" s="39"/>
      <c r="O763" s="39"/>
      <c r="T763" s="39"/>
      <c r="Y763" s="39"/>
      <c r="AD763" s="39"/>
      <c r="AI763" s="39"/>
      <c r="AN763" s="39"/>
      <c r="AS763" s="39"/>
    </row>
    <row r="764">
      <c r="E764" s="39"/>
      <c r="J764" s="39"/>
      <c r="O764" s="39"/>
      <c r="T764" s="39"/>
      <c r="Y764" s="39"/>
      <c r="AD764" s="39"/>
      <c r="AI764" s="39"/>
      <c r="AN764" s="39"/>
      <c r="AS764" s="39"/>
    </row>
    <row r="765">
      <c r="E765" s="39"/>
      <c r="J765" s="39"/>
      <c r="O765" s="39"/>
      <c r="T765" s="39"/>
      <c r="Y765" s="39"/>
      <c r="AD765" s="39"/>
      <c r="AI765" s="39"/>
      <c r="AN765" s="39"/>
      <c r="AS765" s="39"/>
    </row>
    <row r="766">
      <c r="E766" s="39"/>
      <c r="J766" s="39"/>
      <c r="O766" s="39"/>
      <c r="T766" s="39"/>
      <c r="Y766" s="39"/>
      <c r="AD766" s="39"/>
      <c r="AI766" s="39"/>
      <c r="AN766" s="39"/>
      <c r="AS766" s="39"/>
    </row>
    <row r="767">
      <c r="E767" s="39"/>
      <c r="J767" s="39"/>
      <c r="O767" s="39"/>
      <c r="T767" s="39"/>
      <c r="Y767" s="39"/>
      <c r="AD767" s="39"/>
      <c r="AI767" s="39"/>
      <c r="AN767" s="39"/>
      <c r="AS767" s="39"/>
    </row>
    <row r="768">
      <c r="E768" s="39"/>
      <c r="J768" s="39"/>
      <c r="O768" s="39"/>
      <c r="T768" s="39"/>
      <c r="Y768" s="39"/>
      <c r="AD768" s="39"/>
      <c r="AI768" s="39"/>
      <c r="AN768" s="39"/>
      <c r="AS768" s="39"/>
    </row>
    <row r="769">
      <c r="E769" s="39"/>
      <c r="J769" s="39"/>
      <c r="O769" s="39"/>
      <c r="T769" s="39"/>
      <c r="Y769" s="39"/>
      <c r="AD769" s="39"/>
      <c r="AI769" s="39"/>
      <c r="AN769" s="39"/>
      <c r="AS769" s="39"/>
    </row>
    <row r="770">
      <c r="E770" s="39"/>
      <c r="J770" s="39"/>
      <c r="O770" s="39"/>
      <c r="T770" s="39"/>
      <c r="Y770" s="39"/>
      <c r="AD770" s="39"/>
      <c r="AI770" s="39"/>
      <c r="AN770" s="39"/>
      <c r="AS770" s="39"/>
    </row>
    <row r="771">
      <c r="E771" s="39"/>
      <c r="J771" s="39"/>
      <c r="O771" s="39"/>
      <c r="T771" s="39"/>
      <c r="Y771" s="39"/>
      <c r="AD771" s="39"/>
      <c r="AI771" s="39"/>
      <c r="AN771" s="39"/>
      <c r="AS771" s="39"/>
    </row>
    <row r="772">
      <c r="E772" s="39"/>
      <c r="J772" s="39"/>
      <c r="O772" s="39"/>
      <c r="T772" s="39"/>
      <c r="Y772" s="39"/>
      <c r="AD772" s="39"/>
      <c r="AI772" s="39"/>
      <c r="AN772" s="39"/>
      <c r="AS772" s="39"/>
    </row>
    <row r="773">
      <c r="E773" s="39"/>
      <c r="J773" s="39"/>
      <c r="O773" s="39"/>
      <c r="T773" s="39"/>
      <c r="Y773" s="39"/>
      <c r="AD773" s="39"/>
      <c r="AI773" s="39"/>
      <c r="AN773" s="39"/>
      <c r="AS773" s="39"/>
    </row>
    <row r="774">
      <c r="E774" s="39"/>
      <c r="J774" s="39"/>
      <c r="O774" s="39"/>
      <c r="T774" s="39"/>
      <c r="Y774" s="39"/>
      <c r="AD774" s="39"/>
      <c r="AI774" s="39"/>
      <c r="AN774" s="39"/>
      <c r="AS774" s="39"/>
    </row>
    <row r="775">
      <c r="E775" s="39"/>
      <c r="J775" s="39"/>
      <c r="O775" s="39"/>
      <c r="T775" s="39"/>
      <c r="Y775" s="39"/>
      <c r="AD775" s="39"/>
      <c r="AI775" s="39"/>
      <c r="AN775" s="39"/>
      <c r="AS775" s="39"/>
    </row>
    <row r="776">
      <c r="E776" s="39"/>
      <c r="J776" s="39"/>
      <c r="O776" s="39"/>
      <c r="T776" s="39"/>
      <c r="Y776" s="39"/>
      <c r="AD776" s="39"/>
      <c r="AI776" s="39"/>
      <c r="AN776" s="39"/>
      <c r="AS776" s="39"/>
    </row>
    <row r="777">
      <c r="E777" s="39"/>
      <c r="J777" s="39"/>
      <c r="O777" s="39"/>
      <c r="T777" s="39"/>
      <c r="Y777" s="39"/>
      <c r="AD777" s="39"/>
      <c r="AI777" s="39"/>
      <c r="AN777" s="39"/>
      <c r="AS777" s="39"/>
    </row>
    <row r="778">
      <c r="E778" s="39"/>
      <c r="J778" s="39"/>
      <c r="O778" s="39"/>
      <c r="T778" s="39"/>
      <c r="Y778" s="39"/>
      <c r="AD778" s="39"/>
      <c r="AI778" s="39"/>
      <c r="AN778" s="39"/>
      <c r="AS778" s="39"/>
    </row>
    <row r="779">
      <c r="E779" s="39"/>
      <c r="J779" s="39"/>
      <c r="O779" s="39"/>
      <c r="T779" s="39"/>
      <c r="Y779" s="39"/>
      <c r="AD779" s="39"/>
      <c r="AI779" s="39"/>
      <c r="AN779" s="39"/>
      <c r="AS779" s="39"/>
    </row>
    <row r="780">
      <c r="E780" s="39"/>
      <c r="J780" s="39"/>
      <c r="O780" s="39"/>
      <c r="T780" s="39"/>
      <c r="Y780" s="39"/>
      <c r="AD780" s="39"/>
      <c r="AI780" s="39"/>
      <c r="AN780" s="39"/>
      <c r="AS780" s="39"/>
    </row>
    <row r="781">
      <c r="E781" s="39"/>
      <c r="J781" s="39"/>
      <c r="O781" s="39"/>
      <c r="T781" s="39"/>
      <c r="Y781" s="39"/>
      <c r="AD781" s="39"/>
      <c r="AI781" s="39"/>
      <c r="AN781" s="39"/>
      <c r="AS781" s="39"/>
    </row>
    <row r="782">
      <c r="E782" s="39"/>
      <c r="J782" s="39"/>
      <c r="O782" s="39"/>
      <c r="T782" s="39"/>
      <c r="Y782" s="39"/>
      <c r="AD782" s="39"/>
      <c r="AI782" s="39"/>
      <c r="AN782" s="39"/>
      <c r="AS782" s="39"/>
    </row>
    <row r="783">
      <c r="E783" s="39"/>
      <c r="J783" s="39"/>
      <c r="O783" s="39"/>
      <c r="T783" s="39"/>
      <c r="Y783" s="39"/>
      <c r="AD783" s="39"/>
      <c r="AI783" s="39"/>
      <c r="AN783" s="39"/>
      <c r="AS783" s="39"/>
    </row>
    <row r="784">
      <c r="E784" s="39"/>
      <c r="J784" s="39"/>
      <c r="O784" s="39"/>
      <c r="T784" s="39"/>
      <c r="Y784" s="39"/>
      <c r="AD784" s="39"/>
      <c r="AI784" s="39"/>
      <c r="AN784" s="39"/>
      <c r="AS784" s="39"/>
    </row>
    <row r="785">
      <c r="E785" s="39"/>
      <c r="J785" s="39"/>
      <c r="O785" s="39"/>
      <c r="T785" s="39"/>
      <c r="Y785" s="39"/>
      <c r="AD785" s="39"/>
      <c r="AI785" s="39"/>
      <c r="AN785" s="39"/>
      <c r="AS785" s="39"/>
    </row>
    <row r="786">
      <c r="E786" s="39"/>
      <c r="J786" s="39"/>
      <c r="O786" s="39"/>
      <c r="T786" s="39"/>
      <c r="Y786" s="39"/>
      <c r="AD786" s="39"/>
      <c r="AI786" s="39"/>
      <c r="AN786" s="39"/>
      <c r="AS786" s="39"/>
    </row>
    <row r="787">
      <c r="E787" s="39"/>
      <c r="J787" s="39"/>
      <c r="O787" s="39"/>
      <c r="T787" s="39"/>
      <c r="Y787" s="39"/>
      <c r="AD787" s="39"/>
      <c r="AI787" s="39"/>
      <c r="AN787" s="39"/>
      <c r="AS787" s="39"/>
    </row>
    <row r="788">
      <c r="E788" s="39"/>
      <c r="J788" s="39"/>
      <c r="O788" s="39"/>
      <c r="T788" s="39"/>
      <c r="Y788" s="39"/>
      <c r="AD788" s="39"/>
      <c r="AI788" s="39"/>
      <c r="AN788" s="39"/>
      <c r="AS788" s="39"/>
    </row>
    <row r="789">
      <c r="E789" s="39"/>
      <c r="J789" s="39"/>
      <c r="O789" s="39"/>
      <c r="T789" s="39"/>
      <c r="Y789" s="39"/>
      <c r="AD789" s="39"/>
      <c r="AI789" s="39"/>
      <c r="AN789" s="39"/>
      <c r="AS789" s="39"/>
    </row>
    <row r="790">
      <c r="E790" s="39"/>
      <c r="J790" s="39"/>
      <c r="O790" s="39"/>
      <c r="T790" s="39"/>
      <c r="Y790" s="39"/>
      <c r="AD790" s="39"/>
      <c r="AI790" s="39"/>
      <c r="AN790" s="39"/>
      <c r="AS790" s="39"/>
    </row>
    <row r="791">
      <c r="E791" s="39"/>
      <c r="J791" s="39"/>
      <c r="O791" s="39"/>
      <c r="T791" s="39"/>
      <c r="Y791" s="39"/>
      <c r="AD791" s="39"/>
      <c r="AI791" s="39"/>
      <c r="AN791" s="39"/>
      <c r="AS791" s="39"/>
    </row>
    <row r="792">
      <c r="E792" s="39"/>
      <c r="J792" s="39"/>
      <c r="O792" s="39"/>
      <c r="T792" s="39"/>
      <c r="Y792" s="39"/>
      <c r="AD792" s="39"/>
      <c r="AI792" s="39"/>
      <c r="AN792" s="39"/>
      <c r="AS792" s="39"/>
    </row>
    <row r="793">
      <c r="E793" s="39"/>
      <c r="J793" s="39"/>
      <c r="O793" s="39"/>
      <c r="T793" s="39"/>
      <c r="Y793" s="39"/>
      <c r="AD793" s="39"/>
      <c r="AI793" s="39"/>
      <c r="AN793" s="39"/>
      <c r="AS793" s="39"/>
    </row>
    <row r="794">
      <c r="E794" s="39"/>
      <c r="J794" s="39"/>
      <c r="O794" s="39"/>
      <c r="T794" s="39"/>
      <c r="Y794" s="39"/>
      <c r="AD794" s="39"/>
      <c r="AI794" s="39"/>
      <c r="AN794" s="39"/>
      <c r="AS794" s="39"/>
    </row>
    <row r="795">
      <c r="E795" s="39"/>
      <c r="J795" s="39"/>
      <c r="O795" s="39"/>
      <c r="T795" s="39"/>
      <c r="Y795" s="39"/>
      <c r="AD795" s="39"/>
      <c r="AI795" s="39"/>
      <c r="AN795" s="39"/>
      <c r="AS795" s="39"/>
    </row>
    <row r="796">
      <c r="E796" s="39"/>
      <c r="J796" s="39"/>
      <c r="O796" s="39"/>
      <c r="T796" s="39"/>
      <c r="Y796" s="39"/>
      <c r="AD796" s="39"/>
      <c r="AI796" s="39"/>
      <c r="AN796" s="39"/>
      <c r="AS796" s="39"/>
    </row>
    <row r="797">
      <c r="E797" s="39"/>
      <c r="J797" s="39"/>
      <c r="O797" s="39"/>
      <c r="T797" s="39"/>
      <c r="Y797" s="39"/>
      <c r="AD797" s="39"/>
      <c r="AI797" s="39"/>
      <c r="AN797" s="39"/>
      <c r="AS797" s="39"/>
    </row>
    <row r="798">
      <c r="E798" s="39"/>
      <c r="J798" s="39"/>
      <c r="O798" s="39"/>
      <c r="T798" s="39"/>
      <c r="Y798" s="39"/>
      <c r="AD798" s="39"/>
      <c r="AI798" s="39"/>
      <c r="AN798" s="39"/>
      <c r="AS798" s="39"/>
    </row>
    <row r="799">
      <c r="E799" s="39"/>
      <c r="J799" s="39"/>
      <c r="O799" s="39"/>
      <c r="T799" s="39"/>
      <c r="Y799" s="39"/>
      <c r="AD799" s="39"/>
      <c r="AI799" s="39"/>
      <c r="AN799" s="39"/>
      <c r="AS799" s="39"/>
    </row>
    <row r="800">
      <c r="E800" s="39"/>
      <c r="J800" s="39"/>
      <c r="O800" s="39"/>
      <c r="T800" s="39"/>
      <c r="Y800" s="39"/>
      <c r="AD800" s="39"/>
      <c r="AI800" s="39"/>
      <c r="AN800" s="39"/>
      <c r="AS800" s="39"/>
    </row>
    <row r="801">
      <c r="E801" s="39"/>
      <c r="J801" s="39"/>
      <c r="O801" s="39"/>
      <c r="T801" s="39"/>
      <c r="Y801" s="39"/>
      <c r="AD801" s="39"/>
      <c r="AI801" s="39"/>
      <c r="AN801" s="39"/>
      <c r="AS801" s="39"/>
    </row>
    <row r="802">
      <c r="E802" s="39"/>
      <c r="J802" s="39"/>
      <c r="O802" s="39"/>
      <c r="T802" s="39"/>
      <c r="Y802" s="39"/>
      <c r="AD802" s="39"/>
      <c r="AI802" s="39"/>
      <c r="AN802" s="39"/>
      <c r="AS802" s="39"/>
    </row>
    <row r="803">
      <c r="E803" s="39"/>
      <c r="J803" s="39"/>
      <c r="O803" s="39"/>
      <c r="T803" s="39"/>
      <c r="Y803" s="39"/>
      <c r="AD803" s="39"/>
      <c r="AI803" s="39"/>
      <c r="AN803" s="39"/>
      <c r="AS803" s="39"/>
    </row>
    <row r="804">
      <c r="E804" s="39"/>
      <c r="J804" s="39"/>
      <c r="O804" s="39"/>
      <c r="T804" s="39"/>
      <c r="Y804" s="39"/>
      <c r="AD804" s="39"/>
      <c r="AI804" s="39"/>
      <c r="AN804" s="39"/>
      <c r="AS804" s="39"/>
    </row>
    <row r="805">
      <c r="E805" s="39"/>
      <c r="J805" s="39"/>
      <c r="O805" s="39"/>
      <c r="T805" s="39"/>
      <c r="Y805" s="39"/>
      <c r="AD805" s="39"/>
      <c r="AI805" s="39"/>
      <c r="AN805" s="39"/>
      <c r="AS805" s="39"/>
    </row>
    <row r="806">
      <c r="E806" s="39"/>
      <c r="J806" s="39"/>
      <c r="O806" s="39"/>
      <c r="T806" s="39"/>
      <c r="Y806" s="39"/>
      <c r="AD806" s="39"/>
      <c r="AI806" s="39"/>
      <c r="AN806" s="39"/>
      <c r="AS806" s="39"/>
    </row>
    <row r="807">
      <c r="E807" s="39"/>
      <c r="J807" s="39"/>
      <c r="O807" s="39"/>
      <c r="T807" s="39"/>
      <c r="Y807" s="39"/>
      <c r="AD807" s="39"/>
      <c r="AI807" s="39"/>
      <c r="AN807" s="39"/>
      <c r="AS807" s="39"/>
    </row>
    <row r="808">
      <c r="E808" s="39"/>
      <c r="J808" s="39"/>
      <c r="O808" s="39"/>
      <c r="T808" s="39"/>
      <c r="Y808" s="39"/>
      <c r="AD808" s="39"/>
      <c r="AI808" s="39"/>
      <c r="AN808" s="39"/>
      <c r="AS808" s="39"/>
    </row>
    <row r="809">
      <c r="E809" s="39"/>
      <c r="J809" s="39"/>
      <c r="O809" s="39"/>
      <c r="T809" s="39"/>
      <c r="Y809" s="39"/>
      <c r="AD809" s="39"/>
      <c r="AI809" s="39"/>
      <c r="AN809" s="39"/>
      <c r="AS809" s="39"/>
    </row>
    <row r="810">
      <c r="E810" s="39"/>
      <c r="J810" s="39"/>
      <c r="O810" s="39"/>
      <c r="T810" s="39"/>
      <c r="Y810" s="39"/>
      <c r="AD810" s="39"/>
      <c r="AI810" s="39"/>
      <c r="AN810" s="39"/>
      <c r="AS810" s="39"/>
    </row>
    <row r="811">
      <c r="E811" s="39"/>
      <c r="J811" s="39"/>
      <c r="O811" s="39"/>
      <c r="T811" s="39"/>
      <c r="Y811" s="39"/>
      <c r="AD811" s="39"/>
      <c r="AI811" s="39"/>
      <c r="AN811" s="39"/>
      <c r="AS811" s="39"/>
    </row>
    <row r="812">
      <c r="E812" s="39"/>
      <c r="J812" s="39"/>
      <c r="O812" s="39"/>
      <c r="T812" s="39"/>
      <c r="Y812" s="39"/>
      <c r="AD812" s="39"/>
      <c r="AI812" s="39"/>
      <c r="AN812" s="39"/>
      <c r="AS812" s="39"/>
    </row>
    <row r="813">
      <c r="E813" s="39"/>
      <c r="J813" s="39"/>
      <c r="O813" s="39"/>
      <c r="T813" s="39"/>
      <c r="Y813" s="39"/>
      <c r="AD813" s="39"/>
      <c r="AI813" s="39"/>
      <c r="AN813" s="39"/>
      <c r="AS813" s="39"/>
    </row>
    <row r="814">
      <c r="E814" s="39"/>
      <c r="J814" s="39"/>
      <c r="O814" s="39"/>
      <c r="T814" s="39"/>
      <c r="Y814" s="39"/>
      <c r="AD814" s="39"/>
      <c r="AI814" s="39"/>
      <c r="AN814" s="39"/>
      <c r="AS814" s="39"/>
    </row>
    <row r="815">
      <c r="E815" s="39"/>
      <c r="J815" s="39"/>
      <c r="O815" s="39"/>
      <c r="T815" s="39"/>
      <c r="Y815" s="39"/>
      <c r="AD815" s="39"/>
      <c r="AI815" s="39"/>
      <c r="AN815" s="39"/>
      <c r="AS815" s="39"/>
    </row>
    <row r="816">
      <c r="E816" s="39"/>
      <c r="J816" s="39"/>
      <c r="O816" s="39"/>
      <c r="T816" s="39"/>
      <c r="Y816" s="39"/>
      <c r="AD816" s="39"/>
      <c r="AI816" s="39"/>
      <c r="AN816" s="39"/>
      <c r="AS816" s="39"/>
    </row>
    <row r="817">
      <c r="E817" s="39"/>
      <c r="J817" s="39"/>
      <c r="O817" s="39"/>
      <c r="T817" s="39"/>
      <c r="Y817" s="39"/>
      <c r="AD817" s="39"/>
      <c r="AI817" s="39"/>
      <c r="AN817" s="39"/>
      <c r="AS817" s="39"/>
    </row>
    <row r="818">
      <c r="E818" s="39"/>
      <c r="J818" s="39"/>
      <c r="O818" s="39"/>
      <c r="T818" s="39"/>
      <c r="Y818" s="39"/>
      <c r="AD818" s="39"/>
      <c r="AI818" s="39"/>
      <c r="AN818" s="39"/>
      <c r="AS818" s="39"/>
    </row>
    <row r="819">
      <c r="E819" s="39"/>
      <c r="J819" s="39"/>
      <c r="O819" s="39"/>
      <c r="T819" s="39"/>
      <c r="Y819" s="39"/>
      <c r="AD819" s="39"/>
      <c r="AI819" s="39"/>
      <c r="AN819" s="39"/>
      <c r="AS819" s="39"/>
    </row>
    <row r="820">
      <c r="E820" s="39"/>
      <c r="J820" s="39"/>
      <c r="O820" s="39"/>
      <c r="T820" s="39"/>
      <c r="Y820" s="39"/>
      <c r="AD820" s="39"/>
      <c r="AI820" s="39"/>
      <c r="AN820" s="39"/>
      <c r="AS820" s="39"/>
    </row>
    <row r="821">
      <c r="E821" s="39"/>
      <c r="J821" s="39"/>
      <c r="O821" s="39"/>
      <c r="T821" s="39"/>
      <c r="Y821" s="39"/>
      <c r="AD821" s="39"/>
      <c r="AI821" s="39"/>
      <c r="AN821" s="39"/>
      <c r="AS821" s="39"/>
    </row>
    <row r="822">
      <c r="E822" s="39"/>
      <c r="J822" s="39"/>
      <c r="O822" s="39"/>
      <c r="T822" s="39"/>
      <c r="Y822" s="39"/>
      <c r="AD822" s="39"/>
      <c r="AI822" s="39"/>
      <c r="AN822" s="39"/>
      <c r="AS822" s="39"/>
    </row>
    <row r="823">
      <c r="E823" s="39"/>
      <c r="J823" s="39"/>
      <c r="O823" s="39"/>
      <c r="T823" s="39"/>
      <c r="Y823" s="39"/>
      <c r="AD823" s="39"/>
      <c r="AI823" s="39"/>
      <c r="AN823" s="39"/>
      <c r="AS823" s="39"/>
    </row>
    <row r="824">
      <c r="E824" s="39"/>
      <c r="J824" s="39"/>
      <c r="O824" s="39"/>
      <c r="T824" s="39"/>
      <c r="Y824" s="39"/>
      <c r="AD824" s="39"/>
      <c r="AI824" s="39"/>
      <c r="AN824" s="39"/>
      <c r="AS824" s="39"/>
    </row>
    <row r="825">
      <c r="E825" s="39"/>
      <c r="J825" s="39"/>
      <c r="O825" s="39"/>
      <c r="T825" s="39"/>
      <c r="Y825" s="39"/>
      <c r="AD825" s="39"/>
      <c r="AI825" s="39"/>
      <c r="AN825" s="39"/>
      <c r="AS825" s="39"/>
    </row>
    <row r="826">
      <c r="E826" s="39"/>
      <c r="J826" s="39"/>
      <c r="O826" s="39"/>
      <c r="T826" s="39"/>
      <c r="Y826" s="39"/>
      <c r="AD826" s="39"/>
      <c r="AI826" s="39"/>
      <c r="AN826" s="39"/>
      <c r="AS826" s="39"/>
    </row>
    <row r="827">
      <c r="E827" s="39"/>
      <c r="J827" s="39"/>
      <c r="O827" s="39"/>
      <c r="T827" s="39"/>
      <c r="Y827" s="39"/>
      <c r="AD827" s="39"/>
      <c r="AI827" s="39"/>
      <c r="AN827" s="39"/>
      <c r="AS827" s="39"/>
    </row>
    <row r="828">
      <c r="E828" s="39"/>
      <c r="J828" s="39"/>
      <c r="O828" s="39"/>
      <c r="T828" s="39"/>
      <c r="Y828" s="39"/>
      <c r="AD828" s="39"/>
      <c r="AI828" s="39"/>
      <c r="AN828" s="39"/>
      <c r="AS828" s="39"/>
    </row>
    <row r="829">
      <c r="E829" s="39"/>
      <c r="J829" s="39"/>
      <c r="O829" s="39"/>
      <c r="T829" s="39"/>
      <c r="Y829" s="39"/>
      <c r="AD829" s="39"/>
      <c r="AI829" s="39"/>
      <c r="AN829" s="39"/>
      <c r="AS829" s="39"/>
    </row>
    <row r="830">
      <c r="E830" s="39"/>
      <c r="J830" s="39"/>
      <c r="O830" s="39"/>
      <c r="T830" s="39"/>
      <c r="Y830" s="39"/>
      <c r="AD830" s="39"/>
      <c r="AI830" s="39"/>
      <c r="AN830" s="39"/>
      <c r="AS830" s="39"/>
    </row>
    <row r="831">
      <c r="E831" s="39"/>
      <c r="J831" s="39"/>
      <c r="O831" s="39"/>
      <c r="T831" s="39"/>
      <c r="Y831" s="39"/>
      <c r="AD831" s="39"/>
      <c r="AI831" s="39"/>
      <c r="AN831" s="39"/>
      <c r="AS831" s="39"/>
    </row>
    <row r="832">
      <c r="E832" s="39"/>
      <c r="J832" s="39"/>
      <c r="O832" s="39"/>
      <c r="T832" s="39"/>
      <c r="Y832" s="39"/>
      <c r="AD832" s="39"/>
      <c r="AI832" s="39"/>
      <c r="AN832" s="39"/>
      <c r="AS832" s="39"/>
    </row>
    <row r="833">
      <c r="E833" s="39"/>
      <c r="J833" s="39"/>
      <c r="O833" s="39"/>
      <c r="T833" s="39"/>
      <c r="Y833" s="39"/>
      <c r="AD833" s="39"/>
      <c r="AI833" s="39"/>
      <c r="AN833" s="39"/>
      <c r="AS833" s="39"/>
    </row>
    <row r="834">
      <c r="E834" s="39"/>
      <c r="J834" s="39"/>
      <c r="O834" s="39"/>
      <c r="T834" s="39"/>
      <c r="Y834" s="39"/>
      <c r="AD834" s="39"/>
      <c r="AI834" s="39"/>
      <c r="AN834" s="39"/>
      <c r="AS834" s="39"/>
    </row>
    <row r="835">
      <c r="E835" s="39"/>
      <c r="J835" s="39"/>
      <c r="O835" s="39"/>
      <c r="T835" s="39"/>
      <c r="Y835" s="39"/>
      <c r="AD835" s="39"/>
      <c r="AI835" s="39"/>
      <c r="AN835" s="39"/>
      <c r="AS835" s="39"/>
    </row>
    <row r="836">
      <c r="E836" s="39"/>
      <c r="J836" s="39"/>
      <c r="O836" s="39"/>
      <c r="T836" s="39"/>
      <c r="Y836" s="39"/>
      <c r="AD836" s="39"/>
      <c r="AI836" s="39"/>
      <c r="AN836" s="39"/>
      <c r="AS836" s="39"/>
    </row>
    <row r="837">
      <c r="E837" s="39"/>
      <c r="J837" s="39"/>
      <c r="O837" s="39"/>
      <c r="T837" s="39"/>
      <c r="Y837" s="39"/>
      <c r="AD837" s="39"/>
      <c r="AI837" s="39"/>
      <c r="AN837" s="39"/>
      <c r="AS837" s="39"/>
    </row>
    <row r="838">
      <c r="E838" s="39"/>
      <c r="J838" s="39"/>
      <c r="O838" s="39"/>
      <c r="T838" s="39"/>
      <c r="Y838" s="39"/>
      <c r="AD838" s="39"/>
      <c r="AI838" s="39"/>
      <c r="AN838" s="39"/>
      <c r="AS838" s="39"/>
    </row>
    <row r="839">
      <c r="E839" s="39"/>
      <c r="J839" s="39"/>
      <c r="O839" s="39"/>
      <c r="T839" s="39"/>
      <c r="Y839" s="39"/>
      <c r="AD839" s="39"/>
      <c r="AI839" s="39"/>
      <c r="AN839" s="39"/>
      <c r="AS839" s="39"/>
    </row>
    <row r="840">
      <c r="E840" s="39"/>
      <c r="J840" s="39"/>
      <c r="O840" s="39"/>
      <c r="T840" s="39"/>
      <c r="Y840" s="39"/>
      <c r="AD840" s="39"/>
      <c r="AI840" s="39"/>
      <c r="AN840" s="39"/>
      <c r="AS840" s="39"/>
    </row>
    <row r="841">
      <c r="E841" s="39"/>
      <c r="J841" s="39"/>
      <c r="O841" s="39"/>
      <c r="T841" s="39"/>
      <c r="Y841" s="39"/>
      <c r="AD841" s="39"/>
      <c r="AI841" s="39"/>
      <c r="AN841" s="39"/>
      <c r="AS841" s="39"/>
    </row>
    <row r="842">
      <c r="E842" s="39"/>
      <c r="J842" s="39"/>
      <c r="O842" s="39"/>
      <c r="T842" s="39"/>
      <c r="Y842" s="39"/>
      <c r="AD842" s="39"/>
      <c r="AI842" s="39"/>
      <c r="AN842" s="39"/>
      <c r="AS842" s="39"/>
    </row>
    <row r="843">
      <c r="E843" s="39"/>
      <c r="J843" s="39"/>
      <c r="O843" s="39"/>
      <c r="T843" s="39"/>
      <c r="Y843" s="39"/>
      <c r="AD843" s="39"/>
      <c r="AI843" s="39"/>
      <c r="AN843" s="39"/>
      <c r="AS843" s="39"/>
    </row>
    <row r="844">
      <c r="E844" s="39"/>
      <c r="J844" s="39"/>
      <c r="O844" s="39"/>
      <c r="T844" s="39"/>
      <c r="Y844" s="39"/>
      <c r="AD844" s="39"/>
      <c r="AI844" s="39"/>
      <c r="AN844" s="39"/>
      <c r="AS844" s="39"/>
    </row>
    <row r="845">
      <c r="E845" s="39"/>
      <c r="J845" s="39"/>
      <c r="O845" s="39"/>
      <c r="T845" s="39"/>
      <c r="Y845" s="39"/>
      <c r="AD845" s="39"/>
      <c r="AI845" s="39"/>
      <c r="AN845" s="39"/>
      <c r="AS845" s="39"/>
    </row>
    <row r="846">
      <c r="E846" s="39"/>
      <c r="J846" s="39"/>
      <c r="O846" s="39"/>
      <c r="T846" s="39"/>
      <c r="Y846" s="39"/>
      <c r="AD846" s="39"/>
      <c r="AI846" s="39"/>
      <c r="AN846" s="39"/>
      <c r="AS846" s="39"/>
    </row>
    <row r="847">
      <c r="E847" s="39"/>
      <c r="J847" s="39"/>
      <c r="O847" s="39"/>
      <c r="T847" s="39"/>
      <c r="Y847" s="39"/>
      <c r="AD847" s="39"/>
      <c r="AI847" s="39"/>
      <c r="AN847" s="39"/>
      <c r="AS847" s="39"/>
    </row>
    <row r="848">
      <c r="E848" s="39"/>
      <c r="J848" s="39"/>
      <c r="O848" s="39"/>
      <c r="T848" s="39"/>
      <c r="Y848" s="39"/>
      <c r="AD848" s="39"/>
      <c r="AI848" s="39"/>
      <c r="AN848" s="39"/>
      <c r="AS848" s="39"/>
    </row>
    <row r="849">
      <c r="E849" s="39"/>
      <c r="J849" s="39"/>
      <c r="O849" s="39"/>
      <c r="T849" s="39"/>
      <c r="Y849" s="39"/>
      <c r="AD849" s="39"/>
      <c r="AI849" s="39"/>
      <c r="AN849" s="39"/>
      <c r="AS849" s="39"/>
    </row>
    <row r="850">
      <c r="E850" s="39"/>
      <c r="J850" s="39"/>
      <c r="O850" s="39"/>
      <c r="T850" s="39"/>
      <c r="Y850" s="39"/>
      <c r="AD850" s="39"/>
      <c r="AI850" s="39"/>
      <c r="AN850" s="39"/>
      <c r="AS850" s="39"/>
    </row>
    <row r="851">
      <c r="E851" s="39"/>
      <c r="J851" s="39"/>
      <c r="O851" s="39"/>
      <c r="T851" s="39"/>
      <c r="Y851" s="39"/>
      <c r="AD851" s="39"/>
      <c r="AI851" s="39"/>
      <c r="AN851" s="39"/>
      <c r="AS851" s="39"/>
    </row>
    <row r="852">
      <c r="E852" s="39"/>
      <c r="J852" s="39"/>
      <c r="O852" s="39"/>
      <c r="T852" s="39"/>
      <c r="Y852" s="39"/>
      <c r="AD852" s="39"/>
      <c r="AI852" s="39"/>
      <c r="AN852" s="39"/>
      <c r="AS852" s="39"/>
    </row>
    <row r="853">
      <c r="E853" s="39"/>
      <c r="J853" s="39"/>
      <c r="O853" s="39"/>
      <c r="T853" s="39"/>
      <c r="Y853" s="39"/>
      <c r="AD853" s="39"/>
      <c r="AI853" s="39"/>
      <c r="AN853" s="39"/>
      <c r="AS853" s="39"/>
    </row>
    <row r="854">
      <c r="E854" s="39"/>
      <c r="J854" s="39"/>
      <c r="O854" s="39"/>
      <c r="T854" s="39"/>
      <c r="Y854" s="39"/>
      <c r="AD854" s="39"/>
      <c r="AI854" s="39"/>
      <c r="AN854" s="39"/>
      <c r="AS854" s="39"/>
    </row>
    <row r="855">
      <c r="E855" s="39"/>
      <c r="J855" s="39"/>
      <c r="O855" s="39"/>
      <c r="T855" s="39"/>
      <c r="Y855" s="39"/>
      <c r="AD855" s="39"/>
      <c r="AI855" s="39"/>
      <c r="AN855" s="39"/>
      <c r="AS855" s="39"/>
    </row>
    <row r="856">
      <c r="E856" s="39"/>
      <c r="J856" s="39"/>
      <c r="O856" s="39"/>
      <c r="T856" s="39"/>
      <c r="Y856" s="39"/>
      <c r="AD856" s="39"/>
      <c r="AI856" s="39"/>
      <c r="AN856" s="39"/>
      <c r="AS856" s="39"/>
    </row>
    <row r="857">
      <c r="E857" s="39"/>
      <c r="J857" s="39"/>
      <c r="O857" s="39"/>
      <c r="T857" s="39"/>
      <c r="Y857" s="39"/>
      <c r="AD857" s="39"/>
      <c r="AI857" s="39"/>
      <c r="AN857" s="39"/>
      <c r="AS857" s="39"/>
    </row>
    <row r="858">
      <c r="E858" s="39"/>
      <c r="J858" s="39"/>
      <c r="O858" s="39"/>
      <c r="T858" s="39"/>
      <c r="Y858" s="39"/>
      <c r="AD858" s="39"/>
      <c r="AI858" s="39"/>
      <c r="AN858" s="39"/>
      <c r="AS858" s="39"/>
    </row>
    <row r="859">
      <c r="E859" s="39"/>
      <c r="J859" s="39"/>
      <c r="O859" s="39"/>
      <c r="T859" s="39"/>
      <c r="Y859" s="39"/>
      <c r="AD859" s="39"/>
      <c r="AI859" s="39"/>
      <c r="AN859" s="39"/>
      <c r="AS859" s="39"/>
    </row>
    <row r="860">
      <c r="E860" s="39"/>
      <c r="J860" s="39"/>
      <c r="O860" s="39"/>
      <c r="T860" s="39"/>
      <c r="Y860" s="39"/>
      <c r="AD860" s="39"/>
      <c r="AI860" s="39"/>
      <c r="AN860" s="39"/>
      <c r="AS860" s="39"/>
    </row>
    <row r="861">
      <c r="E861" s="39"/>
      <c r="J861" s="39"/>
      <c r="O861" s="39"/>
      <c r="T861" s="39"/>
      <c r="Y861" s="39"/>
      <c r="AD861" s="39"/>
      <c r="AI861" s="39"/>
      <c r="AN861" s="39"/>
      <c r="AS861" s="39"/>
    </row>
    <row r="862">
      <c r="E862" s="39"/>
      <c r="J862" s="39"/>
      <c r="O862" s="39"/>
      <c r="T862" s="39"/>
      <c r="Y862" s="39"/>
      <c r="AD862" s="39"/>
      <c r="AI862" s="39"/>
      <c r="AN862" s="39"/>
      <c r="AS862" s="39"/>
    </row>
    <row r="863">
      <c r="E863" s="39"/>
      <c r="J863" s="39"/>
      <c r="O863" s="39"/>
      <c r="T863" s="39"/>
      <c r="Y863" s="39"/>
      <c r="AD863" s="39"/>
      <c r="AI863" s="39"/>
      <c r="AN863" s="39"/>
      <c r="AS863" s="39"/>
    </row>
    <row r="864">
      <c r="E864" s="39"/>
      <c r="J864" s="39"/>
      <c r="O864" s="39"/>
      <c r="T864" s="39"/>
      <c r="Y864" s="39"/>
      <c r="AD864" s="39"/>
      <c r="AI864" s="39"/>
      <c r="AN864" s="39"/>
      <c r="AS864" s="39"/>
    </row>
    <row r="865">
      <c r="E865" s="39"/>
      <c r="J865" s="39"/>
      <c r="O865" s="39"/>
      <c r="T865" s="39"/>
      <c r="Y865" s="39"/>
      <c r="AD865" s="39"/>
      <c r="AI865" s="39"/>
      <c r="AN865" s="39"/>
      <c r="AS865" s="39"/>
    </row>
    <row r="866">
      <c r="E866" s="39"/>
      <c r="J866" s="39"/>
      <c r="O866" s="39"/>
      <c r="T866" s="39"/>
      <c r="Y866" s="39"/>
      <c r="AD866" s="39"/>
      <c r="AI866" s="39"/>
      <c r="AN866" s="39"/>
      <c r="AS866" s="39"/>
    </row>
    <row r="867">
      <c r="E867" s="39"/>
      <c r="J867" s="39"/>
      <c r="O867" s="39"/>
      <c r="T867" s="39"/>
      <c r="Y867" s="39"/>
      <c r="AD867" s="39"/>
      <c r="AI867" s="39"/>
      <c r="AN867" s="39"/>
      <c r="AS867" s="39"/>
    </row>
    <row r="868">
      <c r="E868" s="39"/>
      <c r="J868" s="39"/>
      <c r="O868" s="39"/>
      <c r="T868" s="39"/>
      <c r="Y868" s="39"/>
      <c r="AD868" s="39"/>
      <c r="AI868" s="39"/>
      <c r="AN868" s="39"/>
      <c r="AS868" s="39"/>
    </row>
    <row r="869">
      <c r="E869" s="39"/>
      <c r="J869" s="39"/>
      <c r="O869" s="39"/>
      <c r="T869" s="39"/>
      <c r="Y869" s="39"/>
      <c r="AD869" s="39"/>
      <c r="AI869" s="39"/>
      <c r="AN869" s="39"/>
      <c r="AS869" s="39"/>
    </row>
    <row r="870">
      <c r="E870" s="39"/>
      <c r="J870" s="39"/>
      <c r="O870" s="39"/>
      <c r="T870" s="39"/>
      <c r="Y870" s="39"/>
      <c r="AD870" s="39"/>
      <c r="AI870" s="39"/>
      <c r="AN870" s="39"/>
      <c r="AS870" s="39"/>
    </row>
    <row r="871">
      <c r="E871" s="39"/>
      <c r="J871" s="39"/>
      <c r="O871" s="39"/>
      <c r="T871" s="39"/>
      <c r="Y871" s="39"/>
      <c r="AD871" s="39"/>
      <c r="AI871" s="39"/>
      <c r="AN871" s="39"/>
      <c r="AS871" s="39"/>
    </row>
    <row r="872">
      <c r="E872" s="39"/>
      <c r="J872" s="39"/>
      <c r="O872" s="39"/>
      <c r="T872" s="39"/>
      <c r="Y872" s="39"/>
      <c r="AD872" s="39"/>
      <c r="AI872" s="39"/>
      <c r="AN872" s="39"/>
      <c r="AS872" s="39"/>
    </row>
    <row r="873">
      <c r="E873" s="39"/>
      <c r="J873" s="39"/>
      <c r="O873" s="39"/>
      <c r="T873" s="39"/>
      <c r="Y873" s="39"/>
      <c r="AD873" s="39"/>
      <c r="AI873" s="39"/>
      <c r="AN873" s="39"/>
      <c r="AS873" s="39"/>
    </row>
    <row r="874">
      <c r="E874" s="39"/>
      <c r="J874" s="39"/>
      <c r="O874" s="39"/>
      <c r="T874" s="39"/>
      <c r="Y874" s="39"/>
      <c r="AD874" s="39"/>
      <c r="AI874" s="39"/>
      <c r="AN874" s="39"/>
      <c r="AS874" s="39"/>
    </row>
    <row r="875">
      <c r="E875" s="39"/>
      <c r="J875" s="39"/>
      <c r="O875" s="39"/>
      <c r="T875" s="39"/>
      <c r="Y875" s="39"/>
      <c r="AD875" s="39"/>
      <c r="AI875" s="39"/>
      <c r="AN875" s="39"/>
      <c r="AS875" s="39"/>
    </row>
    <row r="876">
      <c r="E876" s="39"/>
      <c r="J876" s="39"/>
      <c r="O876" s="39"/>
      <c r="T876" s="39"/>
      <c r="Y876" s="39"/>
      <c r="AD876" s="39"/>
      <c r="AI876" s="39"/>
      <c r="AN876" s="39"/>
      <c r="AS876" s="39"/>
    </row>
    <row r="877">
      <c r="E877" s="39"/>
      <c r="J877" s="39"/>
      <c r="O877" s="39"/>
      <c r="T877" s="39"/>
      <c r="Y877" s="39"/>
      <c r="AD877" s="39"/>
      <c r="AI877" s="39"/>
      <c r="AN877" s="39"/>
      <c r="AS877" s="39"/>
    </row>
    <row r="878">
      <c r="E878" s="39"/>
      <c r="J878" s="39"/>
      <c r="O878" s="39"/>
      <c r="T878" s="39"/>
      <c r="Y878" s="39"/>
      <c r="AD878" s="39"/>
      <c r="AI878" s="39"/>
      <c r="AN878" s="39"/>
      <c r="AS878" s="39"/>
    </row>
    <row r="879">
      <c r="E879" s="39"/>
      <c r="J879" s="39"/>
      <c r="O879" s="39"/>
      <c r="T879" s="39"/>
      <c r="Y879" s="39"/>
      <c r="AD879" s="39"/>
      <c r="AI879" s="39"/>
      <c r="AN879" s="39"/>
      <c r="AS879" s="39"/>
    </row>
    <row r="880">
      <c r="E880" s="39"/>
      <c r="J880" s="39"/>
      <c r="O880" s="39"/>
      <c r="T880" s="39"/>
      <c r="Y880" s="39"/>
      <c r="AD880" s="39"/>
      <c r="AI880" s="39"/>
      <c r="AN880" s="39"/>
      <c r="AS880" s="39"/>
    </row>
    <row r="881">
      <c r="E881" s="39"/>
      <c r="J881" s="39"/>
      <c r="O881" s="39"/>
      <c r="T881" s="39"/>
      <c r="Y881" s="39"/>
      <c r="AD881" s="39"/>
      <c r="AI881" s="39"/>
      <c r="AN881" s="39"/>
      <c r="AS881" s="39"/>
    </row>
    <row r="882">
      <c r="E882" s="39"/>
      <c r="J882" s="39"/>
      <c r="O882" s="39"/>
      <c r="T882" s="39"/>
      <c r="Y882" s="39"/>
      <c r="AD882" s="39"/>
      <c r="AI882" s="39"/>
      <c r="AN882" s="39"/>
      <c r="AS882" s="39"/>
    </row>
    <row r="883">
      <c r="E883" s="39"/>
      <c r="J883" s="39"/>
      <c r="O883" s="39"/>
      <c r="T883" s="39"/>
      <c r="Y883" s="39"/>
      <c r="AD883" s="39"/>
      <c r="AI883" s="39"/>
      <c r="AN883" s="39"/>
      <c r="AS883" s="39"/>
    </row>
    <row r="884">
      <c r="E884" s="39"/>
      <c r="J884" s="39"/>
      <c r="O884" s="39"/>
      <c r="T884" s="39"/>
      <c r="Y884" s="39"/>
      <c r="AD884" s="39"/>
      <c r="AI884" s="39"/>
      <c r="AN884" s="39"/>
      <c r="AS884" s="39"/>
    </row>
    <row r="885">
      <c r="E885" s="39"/>
      <c r="J885" s="39"/>
      <c r="O885" s="39"/>
      <c r="T885" s="39"/>
      <c r="Y885" s="39"/>
      <c r="AD885" s="39"/>
      <c r="AI885" s="39"/>
      <c r="AN885" s="39"/>
      <c r="AS885" s="39"/>
    </row>
    <row r="886">
      <c r="E886" s="39"/>
      <c r="J886" s="39"/>
      <c r="O886" s="39"/>
      <c r="T886" s="39"/>
      <c r="Y886" s="39"/>
      <c r="AD886" s="39"/>
      <c r="AI886" s="39"/>
      <c r="AN886" s="39"/>
      <c r="AS886" s="39"/>
    </row>
    <row r="887">
      <c r="E887" s="39"/>
      <c r="J887" s="39"/>
      <c r="O887" s="39"/>
      <c r="T887" s="39"/>
      <c r="Y887" s="39"/>
      <c r="AD887" s="39"/>
      <c r="AI887" s="39"/>
      <c r="AN887" s="39"/>
      <c r="AS887" s="39"/>
    </row>
    <row r="888">
      <c r="E888" s="39"/>
      <c r="J888" s="39"/>
      <c r="O888" s="39"/>
      <c r="T888" s="39"/>
      <c r="Y888" s="39"/>
      <c r="AD888" s="39"/>
      <c r="AI888" s="39"/>
      <c r="AN888" s="39"/>
      <c r="AS888" s="39"/>
    </row>
    <row r="889">
      <c r="E889" s="39"/>
      <c r="J889" s="39"/>
      <c r="O889" s="39"/>
      <c r="T889" s="39"/>
      <c r="Y889" s="39"/>
      <c r="AD889" s="39"/>
      <c r="AI889" s="39"/>
      <c r="AN889" s="39"/>
      <c r="AS889" s="39"/>
    </row>
    <row r="890">
      <c r="E890" s="39"/>
      <c r="J890" s="39"/>
      <c r="O890" s="39"/>
      <c r="T890" s="39"/>
      <c r="Y890" s="39"/>
      <c r="AD890" s="39"/>
      <c r="AI890" s="39"/>
      <c r="AN890" s="39"/>
      <c r="AS890" s="39"/>
    </row>
    <row r="891">
      <c r="E891" s="39"/>
      <c r="J891" s="39"/>
      <c r="O891" s="39"/>
      <c r="T891" s="39"/>
      <c r="Y891" s="39"/>
      <c r="AD891" s="39"/>
      <c r="AI891" s="39"/>
      <c r="AN891" s="39"/>
      <c r="AS891" s="39"/>
    </row>
    <row r="892">
      <c r="E892" s="39"/>
      <c r="J892" s="39"/>
      <c r="O892" s="39"/>
      <c r="T892" s="39"/>
      <c r="Y892" s="39"/>
      <c r="AD892" s="39"/>
      <c r="AI892" s="39"/>
      <c r="AN892" s="39"/>
      <c r="AS892" s="39"/>
    </row>
    <row r="893">
      <c r="E893" s="39"/>
      <c r="J893" s="39"/>
      <c r="O893" s="39"/>
      <c r="T893" s="39"/>
      <c r="Y893" s="39"/>
      <c r="AD893" s="39"/>
      <c r="AI893" s="39"/>
      <c r="AN893" s="39"/>
      <c r="AS893" s="39"/>
    </row>
    <row r="894">
      <c r="E894" s="39"/>
      <c r="J894" s="39"/>
      <c r="O894" s="39"/>
      <c r="T894" s="39"/>
      <c r="Y894" s="39"/>
      <c r="AD894" s="39"/>
      <c r="AI894" s="39"/>
      <c r="AN894" s="39"/>
      <c r="AS894" s="39"/>
    </row>
    <row r="895">
      <c r="E895" s="39"/>
      <c r="J895" s="39"/>
      <c r="O895" s="39"/>
      <c r="T895" s="39"/>
      <c r="Y895" s="39"/>
      <c r="AD895" s="39"/>
      <c r="AI895" s="39"/>
      <c r="AN895" s="39"/>
      <c r="AS895" s="39"/>
    </row>
    <row r="896">
      <c r="E896" s="39"/>
      <c r="J896" s="39"/>
      <c r="O896" s="39"/>
      <c r="T896" s="39"/>
      <c r="Y896" s="39"/>
      <c r="AD896" s="39"/>
      <c r="AI896" s="39"/>
      <c r="AN896" s="39"/>
      <c r="AS896" s="39"/>
    </row>
    <row r="897">
      <c r="E897" s="39"/>
      <c r="J897" s="39"/>
      <c r="O897" s="39"/>
      <c r="T897" s="39"/>
      <c r="Y897" s="39"/>
      <c r="AD897" s="39"/>
      <c r="AI897" s="39"/>
      <c r="AN897" s="39"/>
      <c r="AS897" s="39"/>
    </row>
    <row r="898">
      <c r="E898" s="39"/>
      <c r="J898" s="39"/>
      <c r="O898" s="39"/>
      <c r="T898" s="39"/>
      <c r="Y898" s="39"/>
      <c r="AD898" s="39"/>
      <c r="AI898" s="39"/>
      <c r="AN898" s="39"/>
      <c r="AS898" s="39"/>
    </row>
    <row r="899">
      <c r="E899" s="39"/>
      <c r="J899" s="39"/>
      <c r="O899" s="39"/>
      <c r="T899" s="39"/>
      <c r="Y899" s="39"/>
      <c r="AD899" s="39"/>
      <c r="AI899" s="39"/>
      <c r="AN899" s="39"/>
      <c r="AS899" s="39"/>
    </row>
    <row r="900">
      <c r="E900" s="39"/>
      <c r="J900" s="39"/>
      <c r="O900" s="39"/>
      <c r="T900" s="39"/>
      <c r="Y900" s="39"/>
      <c r="AD900" s="39"/>
      <c r="AI900" s="39"/>
      <c r="AN900" s="39"/>
      <c r="AS900" s="39"/>
    </row>
    <row r="901">
      <c r="E901" s="39"/>
      <c r="J901" s="39"/>
      <c r="O901" s="39"/>
      <c r="T901" s="39"/>
      <c r="Y901" s="39"/>
      <c r="AD901" s="39"/>
      <c r="AI901" s="39"/>
      <c r="AN901" s="39"/>
      <c r="AS901" s="39"/>
    </row>
    <row r="902">
      <c r="E902" s="39"/>
      <c r="J902" s="39"/>
      <c r="O902" s="39"/>
      <c r="T902" s="39"/>
      <c r="Y902" s="39"/>
      <c r="AD902" s="39"/>
      <c r="AI902" s="39"/>
      <c r="AN902" s="39"/>
      <c r="AS902" s="39"/>
    </row>
    <row r="903">
      <c r="E903" s="39"/>
      <c r="J903" s="39"/>
      <c r="O903" s="39"/>
      <c r="T903" s="39"/>
      <c r="Y903" s="39"/>
      <c r="AD903" s="39"/>
      <c r="AI903" s="39"/>
      <c r="AN903" s="39"/>
      <c r="AS903" s="39"/>
    </row>
    <row r="904">
      <c r="E904" s="39"/>
      <c r="J904" s="39"/>
      <c r="O904" s="39"/>
      <c r="T904" s="39"/>
      <c r="Y904" s="39"/>
      <c r="AD904" s="39"/>
      <c r="AI904" s="39"/>
      <c r="AN904" s="39"/>
      <c r="AS904" s="39"/>
    </row>
    <row r="905">
      <c r="E905" s="39"/>
      <c r="J905" s="39"/>
      <c r="O905" s="39"/>
      <c r="T905" s="39"/>
      <c r="Y905" s="39"/>
      <c r="AD905" s="39"/>
      <c r="AI905" s="39"/>
      <c r="AN905" s="39"/>
      <c r="AS905" s="39"/>
    </row>
    <row r="906">
      <c r="E906" s="39"/>
      <c r="J906" s="39"/>
      <c r="O906" s="39"/>
      <c r="T906" s="39"/>
      <c r="Y906" s="39"/>
      <c r="AD906" s="39"/>
      <c r="AI906" s="39"/>
      <c r="AN906" s="39"/>
      <c r="AS906" s="39"/>
    </row>
    <row r="907">
      <c r="E907" s="39"/>
      <c r="J907" s="39"/>
      <c r="O907" s="39"/>
      <c r="T907" s="39"/>
      <c r="Y907" s="39"/>
      <c r="AD907" s="39"/>
      <c r="AI907" s="39"/>
      <c r="AN907" s="39"/>
      <c r="AS907" s="39"/>
    </row>
    <row r="908">
      <c r="E908" s="39"/>
      <c r="J908" s="39"/>
      <c r="O908" s="39"/>
      <c r="T908" s="39"/>
      <c r="Y908" s="39"/>
      <c r="AD908" s="39"/>
      <c r="AI908" s="39"/>
      <c r="AN908" s="39"/>
      <c r="AS908" s="39"/>
    </row>
    <row r="909">
      <c r="E909" s="39"/>
      <c r="J909" s="39"/>
      <c r="O909" s="39"/>
      <c r="T909" s="39"/>
      <c r="Y909" s="39"/>
      <c r="AD909" s="39"/>
      <c r="AI909" s="39"/>
      <c r="AN909" s="39"/>
      <c r="AS909" s="39"/>
    </row>
    <row r="910">
      <c r="E910" s="39"/>
      <c r="J910" s="39"/>
      <c r="O910" s="39"/>
      <c r="T910" s="39"/>
      <c r="Y910" s="39"/>
      <c r="AD910" s="39"/>
      <c r="AI910" s="39"/>
      <c r="AN910" s="39"/>
      <c r="AS910" s="39"/>
    </row>
    <row r="911">
      <c r="E911" s="39"/>
      <c r="J911" s="39"/>
      <c r="O911" s="39"/>
      <c r="T911" s="39"/>
      <c r="Y911" s="39"/>
      <c r="AD911" s="39"/>
      <c r="AI911" s="39"/>
      <c r="AN911" s="39"/>
      <c r="AS911" s="39"/>
    </row>
    <row r="912">
      <c r="E912" s="39"/>
      <c r="J912" s="39"/>
      <c r="O912" s="39"/>
      <c r="T912" s="39"/>
      <c r="Y912" s="39"/>
      <c r="AD912" s="39"/>
      <c r="AI912" s="39"/>
      <c r="AN912" s="39"/>
      <c r="AS912" s="39"/>
    </row>
    <row r="913">
      <c r="E913" s="39"/>
      <c r="J913" s="39"/>
      <c r="O913" s="39"/>
      <c r="T913" s="39"/>
      <c r="Y913" s="39"/>
      <c r="AD913" s="39"/>
      <c r="AI913" s="39"/>
      <c r="AN913" s="39"/>
      <c r="AS913" s="39"/>
    </row>
    <row r="914">
      <c r="E914" s="39"/>
      <c r="J914" s="39"/>
      <c r="O914" s="39"/>
      <c r="T914" s="39"/>
      <c r="Y914" s="39"/>
      <c r="AD914" s="39"/>
      <c r="AI914" s="39"/>
      <c r="AN914" s="39"/>
      <c r="AS914" s="39"/>
    </row>
    <row r="915">
      <c r="E915" s="39"/>
      <c r="J915" s="39"/>
      <c r="O915" s="39"/>
      <c r="T915" s="39"/>
      <c r="Y915" s="39"/>
      <c r="AD915" s="39"/>
      <c r="AI915" s="39"/>
      <c r="AN915" s="39"/>
      <c r="AS915" s="39"/>
    </row>
    <row r="916">
      <c r="E916" s="39"/>
      <c r="J916" s="39"/>
      <c r="O916" s="39"/>
      <c r="T916" s="39"/>
      <c r="Y916" s="39"/>
      <c r="AD916" s="39"/>
      <c r="AI916" s="39"/>
      <c r="AN916" s="39"/>
      <c r="AS916" s="39"/>
    </row>
    <row r="917">
      <c r="E917" s="39"/>
      <c r="J917" s="39"/>
      <c r="O917" s="39"/>
      <c r="T917" s="39"/>
      <c r="Y917" s="39"/>
      <c r="AD917" s="39"/>
      <c r="AI917" s="39"/>
      <c r="AN917" s="39"/>
      <c r="AS917" s="39"/>
    </row>
    <row r="918">
      <c r="E918" s="39"/>
      <c r="J918" s="39"/>
      <c r="O918" s="39"/>
      <c r="T918" s="39"/>
      <c r="Y918" s="39"/>
      <c r="AD918" s="39"/>
      <c r="AI918" s="39"/>
      <c r="AN918" s="39"/>
      <c r="AS918" s="39"/>
    </row>
    <row r="919">
      <c r="E919" s="39"/>
      <c r="J919" s="39"/>
      <c r="O919" s="39"/>
      <c r="T919" s="39"/>
      <c r="Y919" s="39"/>
      <c r="AD919" s="39"/>
      <c r="AI919" s="39"/>
      <c r="AN919" s="39"/>
      <c r="AS919" s="39"/>
    </row>
    <row r="920">
      <c r="E920" s="39"/>
      <c r="J920" s="39"/>
      <c r="O920" s="39"/>
      <c r="T920" s="39"/>
      <c r="Y920" s="39"/>
      <c r="AD920" s="39"/>
      <c r="AI920" s="39"/>
      <c r="AN920" s="39"/>
      <c r="AS920" s="39"/>
    </row>
    <row r="921">
      <c r="E921" s="39"/>
      <c r="J921" s="39"/>
      <c r="O921" s="39"/>
      <c r="T921" s="39"/>
      <c r="Y921" s="39"/>
      <c r="AD921" s="39"/>
      <c r="AI921" s="39"/>
      <c r="AN921" s="39"/>
      <c r="AS921" s="39"/>
    </row>
    <row r="922">
      <c r="E922" s="39"/>
      <c r="J922" s="39"/>
      <c r="O922" s="39"/>
      <c r="T922" s="39"/>
      <c r="Y922" s="39"/>
      <c r="AD922" s="39"/>
      <c r="AI922" s="39"/>
      <c r="AN922" s="39"/>
      <c r="AS922" s="39"/>
    </row>
    <row r="923">
      <c r="E923" s="39"/>
      <c r="J923" s="39"/>
      <c r="O923" s="39"/>
      <c r="T923" s="39"/>
      <c r="Y923" s="39"/>
      <c r="AD923" s="39"/>
      <c r="AI923" s="39"/>
      <c r="AN923" s="39"/>
      <c r="AS923" s="39"/>
    </row>
    <row r="924">
      <c r="E924" s="39"/>
      <c r="J924" s="39"/>
      <c r="O924" s="39"/>
      <c r="T924" s="39"/>
      <c r="Y924" s="39"/>
      <c r="AD924" s="39"/>
      <c r="AI924" s="39"/>
      <c r="AN924" s="39"/>
      <c r="AS924" s="39"/>
    </row>
    <row r="925">
      <c r="E925" s="39"/>
      <c r="J925" s="39"/>
      <c r="O925" s="39"/>
      <c r="T925" s="39"/>
      <c r="Y925" s="39"/>
      <c r="AD925" s="39"/>
      <c r="AI925" s="39"/>
      <c r="AN925" s="39"/>
      <c r="AS925" s="39"/>
    </row>
    <row r="926">
      <c r="E926" s="39"/>
      <c r="J926" s="39"/>
      <c r="O926" s="39"/>
      <c r="T926" s="39"/>
      <c r="Y926" s="39"/>
      <c r="AD926" s="39"/>
      <c r="AI926" s="39"/>
      <c r="AN926" s="39"/>
      <c r="AS926" s="39"/>
    </row>
    <row r="927">
      <c r="E927" s="39"/>
      <c r="J927" s="39"/>
      <c r="O927" s="39"/>
      <c r="T927" s="39"/>
      <c r="Y927" s="39"/>
      <c r="AD927" s="39"/>
      <c r="AI927" s="39"/>
      <c r="AN927" s="39"/>
      <c r="AS927" s="39"/>
    </row>
    <row r="928">
      <c r="E928" s="39"/>
      <c r="J928" s="39"/>
      <c r="O928" s="39"/>
      <c r="T928" s="39"/>
      <c r="Y928" s="39"/>
      <c r="AD928" s="39"/>
      <c r="AI928" s="39"/>
      <c r="AN928" s="39"/>
      <c r="AS928" s="39"/>
    </row>
    <row r="929">
      <c r="E929" s="39"/>
      <c r="J929" s="39"/>
      <c r="O929" s="39"/>
      <c r="T929" s="39"/>
      <c r="Y929" s="39"/>
      <c r="AD929" s="39"/>
      <c r="AI929" s="39"/>
      <c r="AN929" s="39"/>
      <c r="AS929" s="39"/>
    </row>
    <row r="930">
      <c r="E930" s="39"/>
      <c r="J930" s="39"/>
      <c r="O930" s="39"/>
      <c r="T930" s="39"/>
      <c r="Y930" s="39"/>
      <c r="AD930" s="39"/>
      <c r="AI930" s="39"/>
      <c r="AN930" s="39"/>
      <c r="AS930" s="39"/>
    </row>
    <row r="931">
      <c r="E931" s="39"/>
      <c r="J931" s="39"/>
      <c r="O931" s="39"/>
      <c r="T931" s="39"/>
      <c r="Y931" s="39"/>
      <c r="AD931" s="39"/>
      <c r="AI931" s="39"/>
      <c r="AN931" s="39"/>
      <c r="AS931" s="39"/>
    </row>
    <row r="932">
      <c r="E932" s="39"/>
      <c r="J932" s="39"/>
      <c r="O932" s="39"/>
      <c r="T932" s="39"/>
      <c r="Y932" s="39"/>
      <c r="AD932" s="39"/>
      <c r="AI932" s="39"/>
      <c r="AN932" s="39"/>
      <c r="AS932" s="39"/>
    </row>
    <row r="933">
      <c r="E933" s="39"/>
      <c r="J933" s="39"/>
      <c r="O933" s="39"/>
      <c r="T933" s="39"/>
      <c r="Y933" s="39"/>
      <c r="AD933" s="39"/>
      <c r="AI933" s="39"/>
      <c r="AN933" s="39"/>
      <c r="AS933" s="39"/>
    </row>
    <row r="934">
      <c r="E934" s="39"/>
      <c r="J934" s="39"/>
      <c r="O934" s="39"/>
      <c r="T934" s="39"/>
      <c r="Y934" s="39"/>
      <c r="AD934" s="39"/>
      <c r="AI934" s="39"/>
      <c r="AN934" s="39"/>
      <c r="AS934" s="39"/>
    </row>
    <row r="935">
      <c r="E935" s="39"/>
      <c r="J935" s="39"/>
      <c r="O935" s="39"/>
      <c r="T935" s="39"/>
      <c r="Y935" s="39"/>
      <c r="AD935" s="39"/>
      <c r="AI935" s="39"/>
      <c r="AN935" s="39"/>
      <c r="AS935" s="39"/>
    </row>
    <row r="936">
      <c r="E936" s="39"/>
      <c r="J936" s="39"/>
      <c r="O936" s="39"/>
      <c r="T936" s="39"/>
      <c r="Y936" s="39"/>
      <c r="AD936" s="39"/>
      <c r="AI936" s="39"/>
      <c r="AN936" s="39"/>
      <c r="AS936" s="39"/>
    </row>
    <row r="937">
      <c r="E937" s="39"/>
      <c r="J937" s="39"/>
      <c r="O937" s="39"/>
      <c r="T937" s="39"/>
      <c r="Y937" s="39"/>
      <c r="AD937" s="39"/>
      <c r="AI937" s="39"/>
      <c r="AN937" s="39"/>
      <c r="AS937" s="39"/>
    </row>
    <row r="938">
      <c r="E938" s="39"/>
      <c r="J938" s="39"/>
      <c r="O938" s="39"/>
      <c r="T938" s="39"/>
      <c r="Y938" s="39"/>
      <c r="AD938" s="39"/>
      <c r="AI938" s="39"/>
      <c r="AN938" s="39"/>
      <c r="AS938" s="39"/>
    </row>
    <row r="939">
      <c r="E939" s="39"/>
      <c r="J939" s="39"/>
      <c r="O939" s="39"/>
      <c r="T939" s="39"/>
      <c r="Y939" s="39"/>
      <c r="AD939" s="39"/>
      <c r="AI939" s="39"/>
      <c r="AN939" s="39"/>
      <c r="AS939" s="39"/>
    </row>
    <row r="940">
      <c r="E940" s="39"/>
      <c r="J940" s="39"/>
      <c r="O940" s="39"/>
      <c r="T940" s="39"/>
      <c r="Y940" s="39"/>
      <c r="AD940" s="39"/>
      <c r="AI940" s="39"/>
      <c r="AN940" s="39"/>
      <c r="AS940" s="39"/>
    </row>
    <row r="941">
      <c r="E941" s="39"/>
      <c r="J941" s="39"/>
      <c r="O941" s="39"/>
      <c r="T941" s="39"/>
      <c r="Y941" s="39"/>
      <c r="AD941" s="39"/>
      <c r="AI941" s="39"/>
      <c r="AN941" s="39"/>
      <c r="AS941" s="39"/>
    </row>
    <row r="942">
      <c r="E942" s="39"/>
      <c r="J942" s="39"/>
      <c r="O942" s="39"/>
      <c r="T942" s="39"/>
      <c r="Y942" s="39"/>
      <c r="AD942" s="39"/>
      <c r="AI942" s="39"/>
      <c r="AN942" s="39"/>
      <c r="AS942" s="39"/>
    </row>
    <row r="943">
      <c r="E943" s="39"/>
      <c r="J943" s="39"/>
      <c r="O943" s="39"/>
      <c r="T943" s="39"/>
      <c r="Y943" s="39"/>
      <c r="AD943" s="39"/>
      <c r="AI943" s="39"/>
      <c r="AN943" s="39"/>
      <c r="AS943" s="39"/>
    </row>
    <row r="944">
      <c r="E944" s="39"/>
      <c r="J944" s="39"/>
      <c r="O944" s="39"/>
      <c r="T944" s="39"/>
      <c r="Y944" s="39"/>
      <c r="AD944" s="39"/>
      <c r="AI944" s="39"/>
      <c r="AN944" s="39"/>
      <c r="AS944" s="39"/>
    </row>
    <row r="945">
      <c r="E945" s="39"/>
      <c r="J945" s="39"/>
      <c r="O945" s="39"/>
      <c r="T945" s="39"/>
      <c r="Y945" s="39"/>
      <c r="AD945" s="39"/>
      <c r="AI945" s="39"/>
      <c r="AN945" s="39"/>
      <c r="AS945" s="39"/>
    </row>
    <row r="946">
      <c r="E946" s="39"/>
      <c r="J946" s="39"/>
      <c r="O946" s="39"/>
      <c r="T946" s="39"/>
      <c r="Y946" s="39"/>
      <c r="AD946" s="39"/>
      <c r="AI946" s="39"/>
      <c r="AN946" s="39"/>
      <c r="AS946" s="39"/>
    </row>
    <row r="947">
      <c r="E947" s="39"/>
      <c r="J947" s="39"/>
      <c r="O947" s="39"/>
      <c r="T947" s="39"/>
      <c r="Y947" s="39"/>
      <c r="AD947" s="39"/>
      <c r="AI947" s="39"/>
      <c r="AN947" s="39"/>
      <c r="AS947" s="39"/>
    </row>
    <row r="948">
      <c r="E948" s="39"/>
      <c r="J948" s="39"/>
      <c r="O948" s="39"/>
      <c r="T948" s="39"/>
      <c r="Y948" s="39"/>
      <c r="AD948" s="39"/>
      <c r="AI948" s="39"/>
      <c r="AN948" s="39"/>
      <c r="AS948" s="39"/>
    </row>
    <row r="949">
      <c r="E949" s="39"/>
      <c r="J949" s="39"/>
      <c r="O949" s="39"/>
      <c r="T949" s="39"/>
      <c r="Y949" s="39"/>
      <c r="AD949" s="39"/>
      <c r="AI949" s="39"/>
      <c r="AN949" s="39"/>
      <c r="AS949" s="39"/>
    </row>
    <row r="950">
      <c r="E950" s="39"/>
      <c r="J950" s="39"/>
      <c r="O950" s="39"/>
      <c r="T950" s="39"/>
      <c r="Y950" s="39"/>
      <c r="AD950" s="39"/>
      <c r="AI950" s="39"/>
      <c r="AN950" s="39"/>
      <c r="AS950" s="39"/>
    </row>
    <row r="951">
      <c r="E951" s="39"/>
      <c r="J951" s="39"/>
      <c r="O951" s="39"/>
      <c r="T951" s="39"/>
      <c r="Y951" s="39"/>
      <c r="AD951" s="39"/>
      <c r="AI951" s="39"/>
      <c r="AN951" s="39"/>
      <c r="AS951" s="39"/>
    </row>
    <row r="952">
      <c r="E952" s="39"/>
      <c r="J952" s="39"/>
      <c r="O952" s="39"/>
      <c r="T952" s="39"/>
      <c r="Y952" s="39"/>
      <c r="AD952" s="39"/>
      <c r="AI952" s="39"/>
      <c r="AN952" s="39"/>
      <c r="AS952" s="39"/>
    </row>
    <row r="953">
      <c r="E953" s="39"/>
      <c r="J953" s="39"/>
      <c r="O953" s="39"/>
      <c r="T953" s="39"/>
      <c r="Y953" s="39"/>
      <c r="AD953" s="39"/>
      <c r="AI953" s="39"/>
      <c r="AN953" s="39"/>
      <c r="AS953" s="39"/>
    </row>
    <row r="954">
      <c r="E954" s="39"/>
      <c r="J954" s="39"/>
      <c r="O954" s="39"/>
      <c r="T954" s="39"/>
      <c r="Y954" s="39"/>
      <c r="AD954" s="39"/>
      <c r="AI954" s="39"/>
      <c r="AN954" s="39"/>
      <c r="AS954" s="39"/>
    </row>
    <row r="955">
      <c r="E955" s="39"/>
      <c r="J955" s="39"/>
      <c r="O955" s="39"/>
      <c r="T955" s="39"/>
      <c r="Y955" s="39"/>
      <c r="AD955" s="39"/>
      <c r="AI955" s="39"/>
      <c r="AN955" s="39"/>
      <c r="AS955" s="39"/>
    </row>
    <row r="956">
      <c r="E956" s="39"/>
      <c r="J956" s="39"/>
      <c r="O956" s="39"/>
      <c r="T956" s="39"/>
      <c r="Y956" s="39"/>
      <c r="AD956" s="39"/>
      <c r="AI956" s="39"/>
      <c r="AN956" s="39"/>
      <c r="AS956" s="39"/>
    </row>
    <row r="957">
      <c r="E957" s="39"/>
      <c r="J957" s="39"/>
      <c r="O957" s="39"/>
      <c r="T957" s="39"/>
      <c r="Y957" s="39"/>
      <c r="AD957" s="39"/>
      <c r="AI957" s="39"/>
      <c r="AN957" s="39"/>
      <c r="AS957" s="39"/>
    </row>
    <row r="958">
      <c r="E958" s="39"/>
      <c r="J958" s="39"/>
      <c r="O958" s="39"/>
      <c r="T958" s="39"/>
      <c r="Y958" s="39"/>
      <c r="AD958" s="39"/>
      <c r="AI958" s="39"/>
      <c r="AN958" s="39"/>
      <c r="AS958" s="39"/>
    </row>
    <row r="959">
      <c r="E959" s="39"/>
      <c r="J959" s="39"/>
      <c r="O959" s="39"/>
      <c r="T959" s="39"/>
      <c r="Y959" s="39"/>
      <c r="AD959" s="39"/>
      <c r="AI959" s="39"/>
      <c r="AN959" s="39"/>
      <c r="AS959" s="39"/>
    </row>
    <row r="960">
      <c r="E960" s="39"/>
      <c r="J960" s="39"/>
      <c r="O960" s="39"/>
      <c r="T960" s="39"/>
      <c r="Y960" s="39"/>
      <c r="AD960" s="39"/>
      <c r="AI960" s="39"/>
      <c r="AN960" s="39"/>
      <c r="AS960" s="39"/>
    </row>
    <row r="961">
      <c r="E961" s="39"/>
      <c r="J961" s="39"/>
      <c r="O961" s="39"/>
      <c r="T961" s="39"/>
      <c r="Y961" s="39"/>
      <c r="AD961" s="39"/>
      <c r="AI961" s="39"/>
      <c r="AN961" s="39"/>
      <c r="AS961" s="39"/>
    </row>
    <row r="962">
      <c r="E962" s="39"/>
      <c r="J962" s="39"/>
      <c r="O962" s="39"/>
      <c r="T962" s="39"/>
      <c r="Y962" s="39"/>
      <c r="AD962" s="39"/>
      <c r="AI962" s="39"/>
      <c r="AN962" s="39"/>
      <c r="AS962" s="39"/>
    </row>
    <row r="963">
      <c r="E963" s="39"/>
      <c r="J963" s="39"/>
      <c r="O963" s="39"/>
      <c r="T963" s="39"/>
      <c r="Y963" s="39"/>
      <c r="AD963" s="39"/>
      <c r="AI963" s="39"/>
      <c r="AN963" s="39"/>
      <c r="AS963" s="39"/>
    </row>
    <row r="964">
      <c r="E964" s="39"/>
      <c r="J964" s="39"/>
      <c r="O964" s="39"/>
      <c r="T964" s="39"/>
      <c r="Y964" s="39"/>
      <c r="AD964" s="39"/>
      <c r="AI964" s="39"/>
      <c r="AN964" s="39"/>
      <c r="AS964" s="39"/>
    </row>
    <row r="965">
      <c r="E965" s="39"/>
      <c r="J965" s="39"/>
      <c r="O965" s="39"/>
      <c r="T965" s="39"/>
      <c r="Y965" s="39"/>
      <c r="AD965" s="39"/>
      <c r="AI965" s="39"/>
      <c r="AN965" s="39"/>
      <c r="AS965" s="39"/>
    </row>
    <row r="966">
      <c r="E966" s="39"/>
      <c r="J966" s="39"/>
      <c r="O966" s="39"/>
      <c r="T966" s="39"/>
      <c r="Y966" s="39"/>
      <c r="AD966" s="39"/>
      <c r="AI966" s="39"/>
      <c r="AN966" s="39"/>
      <c r="AS966" s="39"/>
    </row>
    <row r="967">
      <c r="E967" s="39"/>
      <c r="J967" s="39"/>
      <c r="O967" s="39"/>
      <c r="T967" s="39"/>
      <c r="Y967" s="39"/>
      <c r="AD967" s="39"/>
      <c r="AI967" s="39"/>
      <c r="AN967" s="39"/>
      <c r="AS967" s="39"/>
    </row>
    <row r="968">
      <c r="E968" s="39"/>
      <c r="J968" s="39"/>
      <c r="O968" s="39"/>
      <c r="T968" s="39"/>
      <c r="Y968" s="39"/>
      <c r="AD968" s="39"/>
      <c r="AI968" s="39"/>
      <c r="AN968" s="39"/>
      <c r="AS968" s="39"/>
    </row>
    <row r="969">
      <c r="E969" s="39"/>
      <c r="J969" s="39"/>
      <c r="O969" s="39"/>
      <c r="T969" s="39"/>
      <c r="Y969" s="39"/>
      <c r="AD969" s="39"/>
      <c r="AI969" s="39"/>
      <c r="AN969" s="39"/>
      <c r="AS969" s="39"/>
    </row>
    <row r="970">
      <c r="E970" s="39"/>
      <c r="J970" s="39"/>
      <c r="O970" s="39"/>
      <c r="T970" s="39"/>
      <c r="Y970" s="39"/>
      <c r="AD970" s="39"/>
      <c r="AI970" s="39"/>
      <c r="AN970" s="39"/>
      <c r="AS970" s="39"/>
    </row>
    <row r="971">
      <c r="E971" s="39"/>
      <c r="J971" s="39"/>
      <c r="O971" s="39"/>
      <c r="T971" s="39"/>
      <c r="Y971" s="39"/>
      <c r="AD971" s="39"/>
      <c r="AI971" s="39"/>
      <c r="AN971" s="39"/>
      <c r="AS971" s="39"/>
    </row>
    <row r="972">
      <c r="E972" s="39"/>
      <c r="J972" s="39"/>
      <c r="O972" s="39"/>
      <c r="T972" s="39"/>
      <c r="Y972" s="39"/>
      <c r="AD972" s="39"/>
      <c r="AI972" s="39"/>
      <c r="AN972" s="39"/>
      <c r="AS972" s="39"/>
    </row>
    <row r="973">
      <c r="E973" s="39"/>
      <c r="J973" s="39"/>
      <c r="O973" s="39"/>
      <c r="T973" s="39"/>
      <c r="Y973" s="39"/>
      <c r="AD973" s="39"/>
      <c r="AI973" s="39"/>
      <c r="AN973" s="39"/>
      <c r="AS973" s="39"/>
    </row>
    <row r="974">
      <c r="E974" s="39"/>
      <c r="J974" s="39"/>
      <c r="O974" s="39"/>
      <c r="T974" s="39"/>
      <c r="Y974" s="39"/>
      <c r="AD974" s="39"/>
      <c r="AI974" s="39"/>
      <c r="AN974" s="39"/>
      <c r="AS974" s="39"/>
    </row>
    <row r="975">
      <c r="E975" s="39"/>
      <c r="J975" s="39"/>
      <c r="O975" s="39"/>
      <c r="T975" s="39"/>
      <c r="Y975" s="39"/>
      <c r="AD975" s="39"/>
      <c r="AI975" s="39"/>
      <c r="AN975" s="39"/>
      <c r="AS975" s="39"/>
    </row>
    <row r="976">
      <c r="E976" s="39"/>
      <c r="J976" s="39"/>
      <c r="O976" s="39"/>
      <c r="T976" s="39"/>
      <c r="Y976" s="39"/>
      <c r="AD976" s="39"/>
      <c r="AI976" s="39"/>
      <c r="AN976" s="39"/>
      <c r="AS976" s="39"/>
    </row>
    <row r="977">
      <c r="E977" s="39"/>
      <c r="J977" s="39"/>
      <c r="O977" s="39"/>
      <c r="T977" s="39"/>
      <c r="Y977" s="39"/>
      <c r="AD977" s="39"/>
      <c r="AI977" s="39"/>
      <c r="AN977" s="39"/>
      <c r="AS977" s="39"/>
    </row>
    <row r="978">
      <c r="E978" s="39"/>
      <c r="J978" s="39"/>
      <c r="O978" s="39"/>
      <c r="T978" s="39"/>
      <c r="Y978" s="39"/>
      <c r="AD978" s="39"/>
      <c r="AI978" s="39"/>
      <c r="AN978" s="39"/>
      <c r="AS978" s="39"/>
    </row>
    <row r="979">
      <c r="E979" s="39"/>
      <c r="J979" s="39"/>
      <c r="O979" s="39"/>
      <c r="T979" s="39"/>
      <c r="Y979" s="39"/>
      <c r="AD979" s="39"/>
      <c r="AI979" s="39"/>
      <c r="AN979" s="39"/>
      <c r="AS979" s="39"/>
    </row>
    <row r="980">
      <c r="E980" s="39"/>
      <c r="J980" s="39"/>
      <c r="O980" s="39"/>
      <c r="T980" s="39"/>
      <c r="Y980" s="39"/>
      <c r="AD980" s="39"/>
      <c r="AI980" s="39"/>
      <c r="AN980" s="39"/>
      <c r="AS980" s="39"/>
    </row>
    <row r="981">
      <c r="E981" s="39"/>
      <c r="J981" s="39"/>
      <c r="O981" s="39"/>
      <c r="T981" s="39"/>
      <c r="Y981" s="39"/>
      <c r="AD981" s="39"/>
      <c r="AI981" s="39"/>
      <c r="AN981" s="39"/>
      <c r="AS981" s="39"/>
    </row>
    <row r="982">
      <c r="E982" s="39"/>
      <c r="J982" s="39"/>
      <c r="O982" s="39"/>
      <c r="T982" s="39"/>
      <c r="Y982" s="39"/>
      <c r="AD982" s="39"/>
      <c r="AI982" s="39"/>
      <c r="AN982" s="39"/>
      <c r="AS982" s="39"/>
    </row>
    <row r="983">
      <c r="E983" s="39"/>
      <c r="J983" s="39"/>
      <c r="O983" s="39"/>
      <c r="T983" s="39"/>
      <c r="Y983" s="39"/>
      <c r="AD983" s="39"/>
      <c r="AI983" s="39"/>
      <c r="AN983" s="39"/>
      <c r="AS983" s="39"/>
    </row>
    <row r="984">
      <c r="E984" s="39"/>
      <c r="J984" s="39"/>
      <c r="O984" s="39"/>
      <c r="T984" s="39"/>
      <c r="Y984" s="39"/>
      <c r="AD984" s="39"/>
      <c r="AI984" s="39"/>
      <c r="AN984" s="39"/>
      <c r="AS984" s="39"/>
    </row>
    <row r="985">
      <c r="E985" s="39"/>
      <c r="J985" s="39"/>
      <c r="O985" s="39"/>
      <c r="T985" s="39"/>
      <c r="Y985" s="39"/>
      <c r="AD985" s="39"/>
      <c r="AI985" s="39"/>
      <c r="AN985" s="39"/>
      <c r="AS985" s="39"/>
    </row>
    <row r="986">
      <c r="E986" s="39"/>
      <c r="J986" s="39"/>
      <c r="O986" s="39"/>
      <c r="T986" s="39"/>
      <c r="Y986" s="39"/>
      <c r="AD986" s="39"/>
      <c r="AI986" s="39"/>
      <c r="AN986" s="39"/>
      <c r="AS986" s="39"/>
    </row>
    <row r="987">
      <c r="E987" s="39"/>
      <c r="J987" s="39"/>
      <c r="O987" s="39"/>
      <c r="T987" s="39"/>
      <c r="Y987" s="39"/>
      <c r="AD987" s="39"/>
      <c r="AI987" s="39"/>
      <c r="AN987" s="39"/>
      <c r="AS987" s="39"/>
    </row>
    <row r="988">
      <c r="E988" s="39"/>
      <c r="J988" s="39"/>
      <c r="O988" s="39"/>
      <c r="T988" s="39"/>
      <c r="Y988" s="39"/>
      <c r="AD988" s="39"/>
      <c r="AI988" s="39"/>
      <c r="AN988" s="39"/>
      <c r="AS988" s="39"/>
    </row>
    <row r="989">
      <c r="E989" s="39"/>
      <c r="J989" s="39"/>
      <c r="O989" s="39"/>
      <c r="T989" s="39"/>
      <c r="Y989" s="39"/>
      <c r="AD989" s="39"/>
      <c r="AI989" s="39"/>
      <c r="AN989" s="39"/>
      <c r="AS989" s="39"/>
    </row>
    <row r="990">
      <c r="E990" s="39"/>
      <c r="J990" s="39"/>
      <c r="O990" s="39"/>
      <c r="T990" s="39"/>
      <c r="Y990" s="39"/>
      <c r="AD990" s="39"/>
      <c r="AI990" s="39"/>
      <c r="AN990" s="39"/>
      <c r="AS990" s="39"/>
    </row>
    <row r="991">
      <c r="E991" s="39"/>
      <c r="J991" s="39"/>
      <c r="O991" s="39"/>
      <c r="T991" s="39"/>
      <c r="Y991" s="39"/>
      <c r="AD991" s="39"/>
      <c r="AI991" s="39"/>
      <c r="AN991" s="39"/>
      <c r="AS991" s="39"/>
    </row>
    <row r="992">
      <c r="E992" s="39"/>
      <c r="J992" s="39"/>
      <c r="O992" s="39"/>
      <c r="T992" s="39"/>
      <c r="Y992" s="39"/>
      <c r="AD992" s="39"/>
      <c r="AI992" s="39"/>
      <c r="AN992" s="39"/>
      <c r="AS992" s="39"/>
    </row>
    <row r="993">
      <c r="E993" s="39"/>
      <c r="J993" s="39"/>
      <c r="O993" s="39"/>
      <c r="T993" s="39"/>
      <c r="Y993" s="39"/>
      <c r="AD993" s="39"/>
      <c r="AI993" s="39"/>
      <c r="AN993" s="39"/>
      <c r="AS993" s="39"/>
    </row>
    <row r="994">
      <c r="E994" s="39"/>
      <c r="J994" s="39"/>
      <c r="O994" s="39"/>
      <c r="T994" s="39"/>
      <c r="Y994" s="39"/>
      <c r="AD994" s="39"/>
      <c r="AI994" s="39"/>
      <c r="AN994" s="39"/>
      <c r="AS994" s="39"/>
    </row>
    <row r="995">
      <c r="E995" s="39"/>
      <c r="J995" s="39"/>
      <c r="O995" s="39"/>
      <c r="T995" s="39"/>
      <c r="Y995" s="39"/>
      <c r="AD995" s="39"/>
      <c r="AI995" s="39"/>
      <c r="AN995" s="39"/>
      <c r="AS995" s="39"/>
    </row>
    <row r="996">
      <c r="E996" s="39"/>
      <c r="J996" s="39"/>
      <c r="O996" s="39"/>
      <c r="T996" s="39"/>
      <c r="Y996" s="39"/>
      <c r="AD996" s="39"/>
      <c r="AI996" s="39"/>
      <c r="AN996" s="39"/>
      <c r="AS996" s="39"/>
    </row>
    <row r="997">
      <c r="E997" s="39"/>
      <c r="J997" s="39"/>
      <c r="O997" s="39"/>
      <c r="T997" s="39"/>
      <c r="Y997" s="39"/>
      <c r="AD997" s="39"/>
      <c r="AI997" s="39"/>
      <c r="AN997" s="39"/>
      <c r="AS997" s="39"/>
    </row>
    <row r="998">
      <c r="E998" s="39"/>
      <c r="J998" s="39"/>
      <c r="O998" s="39"/>
      <c r="T998" s="39"/>
      <c r="Y998" s="39"/>
      <c r="AD998" s="39"/>
      <c r="AI998" s="39"/>
      <c r="AN998" s="39"/>
      <c r="AS998" s="39"/>
    </row>
    <row r="999">
      <c r="E999" s="39"/>
      <c r="J999" s="39"/>
      <c r="O999" s="39"/>
      <c r="T999" s="39"/>
      <c r="Y999" s="39"/>
      <c r="AD999" s="39"/>
      <c r="AI999" s="39"/>
      <c r="AN999" s="39"/>
      <c r="AS999" s="39"/>
    </row>
    <row r="1000">
      <c r="E1000" s="39"/>
      <c r="J1000" s="39"/>
      <c r="O1000" s="39"/>
      <c r="T1000" s="39"/>
      <c r="Y1000" s="39"/>
      <c r="AD1000" s="39"/>
      <c r="AI1000" s="39"/>
      <c r="AN1000" s="39"/>
      <c r="AS1000" s="39"/>
    </row>
    <row r="1001">
      <c r="E1001" s="39"/>
      <c r="J1001" s="39"/>
      <c r="O1001" s="39"/>
      <c r="T1001" s="39"/>
      <c r="Y1001" s="39"/>
      <c r="AD1001" s="39"/>
      <c r="AI1001" s="39"/>
      <c r="AN1001" s="39"/>
      <c r="AS1001" s="39"/>
    </row>
  </sheetData>
  <mergeCells count="9">
    <mergeCell ref="AK1:AN1"/>
    <mergeCell ref="AP1:AS1"/>
    <mergeCell ref="B1:E1"/>
    <mergeCell ref="G1:J1"/>
    <mergeCell ref="L1:O1"/>
    <mergeCell ref="Q1:T1"/>
    <mergeCell ref="V1:Y1"/>
    <mergeCell ref="AA1:AD1"/>
    <mergeCell ref="AF1:AI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30"/>
      <c r="B1" s="30" t="s">
        <v>203</v>
      </c>
      <c r="F1" s="30"/>
      <c r="G1" s="30" t="s">
        <v>130</v>
      </c>
      <c r="J1" s="31"/>
      <c r="K1" s="32"/>
      <c r="L1" s="30" t="s">
        <v>131</v>
      </c>
      <c r="O1" s="31"/>
      <c r="P1" s="32"/>
      <c r="Q1" s="30" t="s">
        <v>139</v>
      </c>
      <c r="T1" s="31"/>
      <c r="U1" s="32"/>
      <c r="V1" s="30" t="s">
        <v>140</v>
      </c>
      <c r="Y1" s="31"/>
      <c r="Z1" s="32"/>
      <c r="AA1" s="30" t="s">
        <v>141</v>
      </c>
      <c r="AD1" s="31"/>
      <c r="AE1" s="30"/>
      <c r="AF1" s="30" t="s">
        <v>142</v>
      </c>
      <c r="AJ1" s="30"/>
      <c r="AK1" s="30" t="s">
        <v>143</v>
      </c>
      <c r="AN1" s="31"/>
      <c r="AO1" s="32"/>
      <c r="AP1" s="30" t="s">
        <v>144</v>
      </c>
      <c r="AS1" s="31"/>
      <c r="AT1" s="11"/>
      <c r="AU1" s="11"/>
      <c r="AV1" s="11"/>
      <c r="AW1" s="11"/>
      <c r="AX1" s="11"/>
      <c r="AY1" s="11"/>
      <c r="AZ1" s="11"/>
      <c r="BA1" s="11"/>
    </row>
    <row r="2">
      <c r="A2" s="33"/>
      <c r="B2" s="33" t="s">
        <v>204</v>
      </c>
      <c r="C2" s="33" t="s">
        <v>205</v>
      </c>
      <c r="D2" s="33" t="s">
        <v>206</v>
      </c>
      <c r="E2" s="34" t="s">
        <v>207</v>
      </c>
      <c r="F2" s="33"/>
      <c r="G2" s="33" t="s">
        <v>204</v>
      </c>
      <c r="H2" s="33" t="s">
        <v>205</v>
      </c>
      <c r="I2" s="35" t="s">
        <v>206</v>
      </c>
      <c r="J2" s="34" t="s">
        <v>207</v>
      </c>
      <c r="K2" s="33"/>
      <c r="L2" s="33" t="s">
        <v>204</v>
      </c>
      <c r="M2" s="33" t="s">
        <v>205</v>
      </c>
      <c r="N2" s="35" t="s">
        <v>206</v>
      </c>
      <c r="O2" s="34" t="s">
        <v>207</v>
      </c>
      <c r="P2" s="33"/>
      <c r="Q2" s="33" t="s">
        <v>204</v>
      </c>
      <c r="R2" s="33" t="s">
        <v>205</v>
      </c>
      <c r="S2" s="35" t="s">
        <v>206</v>
      </c>
      <c r="T2" s="34" t="s">
        <v>207</v>
      </c>
      <c r="U2" s="33"/>
      <c r="V2" s="33" t="s">
        <v>204</v>
      </c>
      <c r="W2" s="33" t="s">
        <v>205</v>
      </c>
      <c r="X2" s="35" t="s">
        <v>206</v>
      </c>
      <c r="Y2" s="34" t="s">
        <v>207</v>
      </c>
      <c r="Z2" s="33"/>
      <c r="AA2" s="33" t="s">
        <v>204</v>
      </c>
      <c r="AB2" s="33" t="s">
        <v>205</v>
      </c>
      <c r="AC2" s="35" t="s">
        <v>206</v>
      </c>
      <c r="AD2" s="34" t="s">
        <v>207</v>
      </c>
      <c r="AE2" s="33"/>
      <c r="AF2" s="33" t="s">
        <v>204</v>
      </c>
      <c r="AG2" s="33" t="s">
        <v>205</v>
      </c>
      <c r="AH2" s="35" t="s">
        <v>206</v>
      </c>
      <c r="AI2" s="34" t="s">
        <v>207</v>
      </c>
      <c r="AJ2" s="33"/>
      <c r="AK2" s="33" t="s">
        <v>204</v>
      </c>
      <c r="AL2" s="33" t="s">
        <v>205</v>
      </c>
      <c r="AM2" s="35" t="s">
        <v>206</v>
      </c>
      <c r="AN2" s="34" t="s">
        <v>207</v>
      </c>
      <c r="AO2" s="33"/>
      <c r="AP2" s="33" t="s">
        <v>204</v>
      </c>
      <c r="AQ2" s="33" t="s">
        <v>205</v>
      </c>
      <c r="AR2" s="35" t="s">
        <v>206</v>
      </c>
      <c r="AS2" s="34" t="s">
        <v>207</v>
      </c>
      <c r="AT2" s="11"/>
      <c r="AU2" s="11"/>
      <c r="AV2" s="11"/>
      <c r="AW2" s="11"/>
      <c r="AX2" s="11"/>
      <c r="AY2" s="11"/>
      <c r="AZ2" s="11"/>
      <c r="BA2" s="11"/>
    </row>
    <row r="3">
      <c r="A3" s="2" t="b">
        <f t="shared" ref="A3:A72" si="1"> EXACT(B3, LOWER(B3))</f>
        <v>0</v>
      </c>
      <c r="B3" s="55" t="s">
        <v>208</v>
      </c>
      <c r="C3" s="56">
        <v>11384.0</v>
      </c>
      <c r="D3" s="57" t="s">
        <v>730</v>
      </c>
      <c r="E3" s="56">
        <v>1.629610135452E12</v>
      </c>
      <c r="F3" s="2" t="b">
        <f t="shared" ref="F3:F62" si="2"> EXACT(G3, LOWER(G3))</f>
        <v>0</v>
      </c>
      <c r="G3" s="55" t="s">
        <v>208</v>
      </c>
      <c r="H3" s="56">
        <v>11382.0</v>
      </c>
      <c r="I3" s="57" t="s">
        <v>731</v>
      </c>
      <c r="J3" s="56">
        <v>1.629610566714E12</v>
      </c>
      <c r="K3" s="2" t="b">
        <f t="shared" ref="K3:K70" si="3"> EXACT(L3, LOWER(L3))</f>
        <v>0</v>
      </c>
      <c r="L3" s="55" t="s">
        <v>208</v>
      </c>
      <c r="M3" s="56">
        <v>10110.0</v>
      </c>
      <c r="N3" s="57" t="s">
        <v>732</v>
      </c>
      <c r="O3" s="56">
        <v>1.629610964272E12</v>
      </c>
      <c r="P3" s="2" t="b">
        <f t="shared" ref="P3:P82" si="4"> EXACT(Q3, LOWER(Q3))</f>
        <v>0</v>
      </c>
      <c r="Q3" s="55" t="s">
        <v>208</v>
      </c>
      <c r="R3" s="56">
        <v>12483.0</v>
      </c>
      <c r="S3" s="57" t="s">
        <v>733</v>
      </c>
      <c r="T3" s="56">
        <v>1.629617801007E12</v>
      </c>
      <c r="U3" s="2" t="b">
        <f t="shared" ref="U3:U76" si="5"> EXACT(V3, LOWER(V3))</f>
        <v>0</v>
      </c>
      <c r="V3" s="55" t="s">
        <v>208</v>
      </c>
      <c r="W3" s="56">
        <v>14261.0</v>
      </c>
      <c r="X3" s="57" t="s">
        <v>734</v>
      </c>
      <c r="Y3" s="56">
        <v>1.629618243086E12</v>
      </c>
      <c r="Z3" s="2" t="b">
        <f t="shared" ref="Z3:Z86" si="6"> EXACT(AA3, LOWER(AA3))</f>
        <v>0</v>
      </c>
      <c r="AA3" s="55" t="s">
        <v>208</v>
      </c>
      <c r="AB3" s="56">
        <v>12235.0</v>
      </c>
      <c r="AC3" s="57" t="s">
        <v>735</v>
      </c>
      <c r="AD3" s="56">
        <v>1.629618648892E12</v>
      </c>
      <c r="AE3" s="2" t="b">
        <f t="shared" ref="AE3:AE88" si="7"> EXACT(AF3, LOWER(AF3))</f>
        <v>0</v>
      </c>
      <c r="AF3" s="55" t="s">
        <v>208</v>
      </c>
      <c r="AG3" s="56">
        <v>809.0</v>
      </c>
      <c r="AH3" s="57" t="s">
        <v>736</v>
      </c>
      <c r="AI3" s="56">
        <v>1.629623151888E12</v>
      </c>
      <c r="AJ3" s="2" t="b">
        <f t="shared" ref="AJ3:AJ88" si="8"> EXACT(AK3, LOWER(AK3))</f>
        <v>0</v>
      </c>
      <c r="AK3" s="55" t="s">
        <v>208</v>
      </c>
      <c r="AL3" s="56">
        <v>13005.0</v>
      </c>
      <c r="AM3" s="57" t="s">
        <v>737</v>
      </c>
      <c r="AN3" s="56">
        <v>1.629623940377E12</v>
      </c>
      <c r="AO3" s="2" t="b">
        <f t="shared" ref="AO3:AO107" si="9"> EXACT(AP3, LOWER(AP3))</f>
        <v>0</v>
      </c>
      <c r="AP3" s="55" t="s">
        <v>208</v>
      </c>
      <c r="AQ3" s="56">
        <v>11701.0</v>
      </c>
      <c r="AR3" s="57" t="s">
        <v>738</v>
      </c>
      <c r="AS3" s="56">
        <v>1.62962431502E12</v>
      </c>
    </row>
    <row r="4">
      <c r="A4" s="2" t="b">
        <f t="shared" si="1"/>
        <v>1</v>
      </c>
      <c r="B4" s="55" t="s">
        <v>218</v>
      </c>
      <c r="C4" s="56">
        <v>137.0</v>
      </c>
      <c r="D4" s="57" t="s">
        <v>730</v>
      </c>
      <c r="E4" s="56">
        <v>1.629610135585E12</v>
      </c>
      <c r="F4" s="2" t="b">
        <f t="shared" si="2"/>
        <v>1</v>
      </c>
      <c r="G4" s="55" t="s">
        <v>218</v>
      </c>
      <c r="H4" s="56">
        <v>146.0</v>
      </c>
      <c r="I4" s="57" t="s">
        <v>731</v>
      </c>
      <c r="J4" s="56">
        <v>1.629610566855E12</v>
      </c>
      <c r="K4" s="2" t="b">
        <f t="shared" si="3"/>
        <v>1</v>
      </c>
      <c r="L4" s="55" t="s">
        <v>218</v>
      </c>
      <c r="M4" s="56">
        <v>153.0</v>
      </c>
      <c r="N4" s="57" t="s">
        <v>732</v>
      </c>
      <c r="O4" s="56">
        <v>1.629610964419E12</v>
      </c>
      <c r="P4" s="2" t="b">
        <f t="shared" si="4"/>
        <v>1</v>
      </c>
      <c r="Q4" s="55" t="s">
        <v>218</v>
      </c>
      <c r="R4" s="56">
        <v>146.0</v>
      </c>
      <c r="S4" s="57" t="s">
        <v>733</v>
      </c>
      <c r="T4" s="56">
        <v>1.629617801148E12</v>
      </c>
      <c r="U4" s="2" t="b">
        <f t="shared" si="5"/>
        <v>1</v>
      </c>
      <c r="V4" s="55" t="s">
        <v>218</v>
      </c>
      <c r="W4" s="56">
        <v>189.0</v>
      </c>
      <c r="X4" s="57" t="s">
        <v>734</v>
      </c>
      <c r="Y4" s="56">
        <v>1.629618243271E12</v>
      </c>
      <c r="Z4" s="2" t="b">
        <f t="shared" si="6"/>
        <v>1</v>
      </c>
      <c r="AA4" s="55" t="s">
        <v>218</v>
      </c>
      <c r="AB4" s="56">
        <v>111.0</v>
      </c>
      <c r="AC4" s="57" t="s">
        <v>739</v>
      </c>
      <c r="AD4" s="56">
        <v>1.629618649015E12</v>
      </c>
      <c r="AE4" s="2" t="b">
        <f t="shared" si="7"/>
        <v>1</v>
      </c>
      <c r="AF4" s="55" t="s">
        <v>218</v>
      </c>
      <c r="AG4" s="56">
        <v>176.0</v>
      </c>
      <c r="AH4" s="57" t="s">
        <v>740</v>
      </c>
      <c r="AI4" s="56">
        <v>1.629623152055E12</v>
      </c>
      <c r="AJ4" s="2" t="b">
        <f t="shared" si="8"/>
        <v>1</v>
      </c>
      <c r="AK4" s="55" t="s">
        <v>218</v>
      </c>
      <c r="AL4" s="56">
        <v>176.0</v>
      </c>
      <c r="AM4" s="57" t="s">
        <v>737</v>
      </c>
      <c r="AN4" s="56">
        <v>1.629623940548E12</v>
      </c>
      <c r="AO4" s="2" t="b">
        <f t="shared" si="9"/>
        <v>1</v>
      </c>
      <c r="AP4" s="55" t="s">
        <v>741</v>
      </c>
      <c r="AQ4" s="56">
        <v>80.0</v>
      </c>
      <c r="AR4" s="57" t="s">
        <v>738</v>
      </c>
      <c r="AS4" s="56">
        <v>1.629624315118E12</v>
      </c>
    </row>
    <row r="5">
      <c r="A5" s="2" t="b">
        <f t="shared" si="1"/>
        <v>1</v>
      </c>
      <c r="B5" s="55" t="s">
        <v>219</v>
      </c>
      <c r="C5" s="56">
        <v>144.0</v>
      </c>
      <c r="D5" s="57" t="s">
        <v>730</v>
      </c>
      <c r="E5" s="56">
        <v>1.629610135732E12</v>
      </c>
      <c r="F5" s="2" t="b">
        <f t="shared" si="2"/>
        <v>1</v>
      </c>
      <c r="G5" s="55" t="s">
        <v>219</v>
      </c>
      <c r="H5" s="56">
        <v>118.0</v>
      </c>
      <c r="I5" s="57" t="s">
        <v>731</v>
      </c>
      <c r="J5" s="56">
        <v>1.629610566974E12</v>
      </c>
      <c r="K5" s="2" t="b">
        <f t="shared" si="3"/>
        <v>1</v>
      </c>
      <c r="L5" s="55" t="s">
        <v>219</v>
      </c>
      <c r="M5" s="56">
        <v>134.0</v>
      </c>
      <c r="N5" s="57" t="s">
        <v>732</v>
      </c>
      <c r="O5" s="56">
        <v>1.629610964562E12</v>
      </c>
      <c r="P5" s="2" t="b">
        <f t="shared" si="4"/>
        <v>1</v>
      </c>
      <c r="Q5" s="55" t="s">
        <v>219</v>
      </c>
      <c r="R5" s="56">
        <v>163.0</v>
      </c>
      <c r="S5" s="57" t="s">
        <v>733</v>
      </c>
      <c r="T5" s="56">
        <v>1.629617801311E12</v>
      </c>
      <c r="U5" s="2" t="b">
        <f t="shared" si="5"/>
        <v>1</v>
      </c>
      <c r="V5" s="55" t="s">
        <v>219</v>
      </c>
      <c r="W5" s="56">
        <v>395.0</v>
      </c>
      <c r="X5" s="57" t="s">
        <v>734</v>
      </c>
      <c r="Y5" s="56">
        <v>1.629618243664E12</v>
      </c>
      <c r="Z5" s="2" t="b">
        <f t="shared" si="6"/>
        <v>1</v>
      </c>
      <c r="AA5" s="55" t="s">
        <v>219</v>
      </c>
      <c r="AB5" s="56">
        <v>135.0</v>
      </c>
      <c r="AC5" s="57" t="s">
        <v>739</v>
      </c>
      <c r="AD5" s="56">
        <v>1.629618649129E12</v>
      </c>
      <c r="AE5" s="2" t="b">
        <f t="shared" si="7"/>
        <v>1</v>
      </c>
      <c r="AF5" s="55" t="s">
        <v>219</v>
      </c>
      <c r="AG5" s="56">
        <v>125.0</v>
      </c>
      <c r="AH5" s="57" t="s">
        <v>740</v>
      </c>
      <c r="AI5" s="56">
        <v>1.629623152184E12</v>
      </c>
      <c r="AJ5" s="2" t="b">
        <f t="shared" si="8"/>
        <v>1</v>
      </c>
      <c r="AK5" s="55" t="s">
        <v>219</v>
      </c>
      <c r="AL5" s="56">
        <v>155.0</v>
      </c>
      <c r="AM5" s="57" t="s">
        <v>737</v>
      </c>
      <c r="AN5" s="56">
        <v>1.629623940706E12</v>
      </c>
      <c r="AO5" s="2" t="b">
        <f t="shared" si="9"/>
        <v>0</v>
      </c>
      <c r="AP5" s="55" t="s">
        <v>742</v>
      </c>
      <c r="AQ5" s="56">
        <v>267.0</v>
      </c>
      <c r="AR5" s="57" t="s">
        <v>738</v>
      </c>
      <c r="AS5" s="56">
        <v>1.629624315365E12</v>
      </c>
    </row>
    <row r="6">
      <c r="A6" s="2" t="b">
        <f t="shared" si="1"/>
        <v>1</v>
      </c>
      <c r="B6" s="55" t="s">
        <v>224</v>
      </c>
      <c r="C6" s="56">
        <v>123.0</v>
      </c>
      <c r="D6" s="57" t="s">
        <v>730</v>
      </c>
      <c r="E6" s="56">
        <v>1.629610135853E12</v>
      </c>
      <c r="F6" s="2" t="b">
        <f t="shared" si="2"/>
        <v>1</v>
      </c>
      <c r="G6" s="55" t="s">
        <v>224</v>
      </c>
      <c r="H6" s="56">
        <v>126.0</v>
      </c>
      <c r="I6" s="57" t="s">
        <v>743</v>
      </c>
      <c r="J6" s="56">
        <v>1.629610567103E12</v>
      </c>
      <c r="K6" s="2" t="b">
        <f t="shared" si="3"/>
        <v>1</v>
      </c>
      <c r="L6" s="55" t="s">
        <v>224</v>
      </c>
      <c r="M6" s="56">
        <v>125.0</v>
      </c>
      <c r="N6" s="57" t="s">
        <v>732</v>
      </c>
      <c r="O6" s="56">
        <v>1.629610964682E12</v>
      </c>
      <c r="P6" s="2" t="b">
        <f t="shared" si="4"/>
        <v>1</v>
      </c>
      <c r="Q6" s="55" t="s">
        <v>224</v>
      </c>
      <c r="R6" s="56">
        <v>162.0</v>
      </c>
      <c r="S6" s="57" t="s">
        <v>733</v>
      </c>
      <c r="T6" s="56">
        <v>1.629617801475E12</v>
      </c>
      <c r="U6" s="2" t="b">
        <f t="shared" si="5"/>
        <v>1</v>
      </c>
      <c r="V6" s="55" t="s">
        <v>224</v>
      </c>
      <c r="W6" s="56">
        <v>124.0</v>
      </c>
      <c r="X6" s="57" t="s">
        <v>734</v>
      </c>
      <c r="Y6" s="56">
        <v>1.62961824379E12</v>
      </c>
      <c r="Z6" s="2" t="b">
        <f t="shared" si="6"/>
        <v>1</v>
      </c>
      <c r="AA6" s="55" t="s">
        <v>224</v>
      </c>
      <c r="AB6" s="56">
        <v>127.0</v>
      </c>
      <c r="AC6" s="57" t="s">
        <v>739</v>
      </c>
      <c r="AD6" s="56">
        <v>1.629618649253E12</v>
      </c>
      <c r="AE6" s="2" t="b">
        <f t="shared" si="7"/>
        <v>1</v>
      </c>
      <c r="AF6" s="55" t="s">
        <v>224</v>
      </c>
      <c r="AG6" s="56">
        <v>128.0</v>
      </c>
      <c r="AH6" s="57" t="s">
        <v>740</v>
      </c>
      <c r="AI6" s="56">
        <v>1.629623152315E12</v>
      </c>
      <c r="AJ6" s="2" t="b">
        <f t="shared" si="8"/>
        <v>1</v>
      </c>
      <c r="AK6" s="55" t="s">
        <v>224</v>
      </c>
      <c r="AL6" s="56">
        <v>126.0</v>
      </c>
      <c r="AM6" s="57" t="s">
        <v>737</v>
      </c>
      <c r="AN6" s="56">
        <v>1.629623940832E12</v>
      </c>
      <c r="AO6" s="2" t="b">
        <f t="shared" si="9"/>
        <v>1</v>
      </c>
      <c r="AP6" s="55" t="s">
        <v>224</v>
      </c>
      <c r="AQ6" s="56">
        <v>192.0</v>
      </c>
      <c r="AR6" s="57" t="s">
        <v>738</v>
      </c>
      <c r="AS6" s="56">
        <v>1.629624315562E12</v>
      </c>
    </row>
    <row r="7">
      <c r="A7" s="2" t="b">
        <f t="shared" si="1"/>
        <v>1</v>
      </c>
      <c r="B7" s="55" t="s">
        <v>226</v>
      </c>
      <c r="C7" s="56">
        <v>73.0</v>
      </c>
      <c r="D7" s="57" t="s">
        <v>730</v>
      </c>
      <c r="E7" s="56">
        <v>1.629610135926E12</v>
      </c>
      <c r="F7" s="2" t="b">
        <f t="shared" si="2"/>
        <v>1</v>
      </c>
      <c r="G7" s="55" t="s">
        <v>226</v>
      </c>
      <c r="H7" s="56">
        <v>66.0</v>
      </c>
      <c r="I7" s="57" t="s">
        <v>743</v>
      </c>
      <c r="J7" s="56">
        <v>1.629610567165E12</v>
      </c>
      <c r="K7" s="2" t="b">
        <f t="shared" si="3"/>
        <v>1</v>
      </c>
      <c r="L7" s="55" t="s">
        <v>226</v>
      </c>
      <c r="M7" s="56">
        <v>61.0</v>
      </c>
      <c r="N7" s="57" t="s">
        <v>732</v>
      </c>
      <c r="O7" s="56">
        <v>1.629610964739E12</v>
      </c>
      <c r="P7" s="2" t="b">
        <f t="shared" si="4"/>
        <v>1</v>
      </c>
      <c r="Q7" s="55" t="s">
        <v>226</v>
      </c>
      <c r="R7" s="56">
        <v>110.0</v>
      </c>
      <c r="S7" s="57" t="s">
        <v>733</v>
      </c>
      <c r="T7" s="56">
        <v>1.629617801582E12</v>
      </c>
      <c r="U7" s="2" t="b">
        <f t="shared" si="5"/>
        <v>1</v>
      </c>
      <c r="V7" s="55" t="s">
        <v>226</v>
      </c>
      <c r="W7" s="56">
        <v>117.0</v>
      </c>
      <c r="X7" s="57" t="s">
        <v>734</v>
      </c>
      <c r="Y7" s="56">
        <v>1.629618243909E12</v>
      </c>
      <c r="Z7" s="2" t="b">
        <f t="shared" si="6"/>
        <v>1</v>
      </c>
      <c r="AA7" s="55" t="s">
        <v>226</v>
      </c>
      <c r="AB7" s="56">
        <v>118.0</v>
      </c>
      <c r="AC7" s="57" t="s">
        <v>739</v>
      </c>
      <c r="AD7" s="56">
        <v>1.629618649368E12</v>
      </c>
      <c r="AE7" s="2" t="b">
        <f t="shared" si="7"/>
        <v>1</v>
      </c>
      <c r="AF7" s="55" t="s">
        <v>226</v>
      </c>
      <c r="AG7" s="56">
        <v>158.0</v>
      </c>
      <c r="AH7" s="57" t="s">
        <v>740</v>
      </c>
      <c r="AI7" s="56">
        <v>1.629623152471E12</v>
      </c>
      <c r="AJ7" s="2" t="b">
        <f t="shared" si="8"/>
        <v>1</v>
      </c>
      <c r="AK7" s="55" t="s">
        <v>227</v>
      </c>
      <c r="AL7" s="56">
        <v>116.0</v>
      </c>
      <c r="AM7" s="57" t="s">
        <v>737</v>
      </c>
      <c r="AN7" s="56">
        <v>1.629623940949E12</v>
      </c>
      <c r="AO7" s="2" t="b">
        <f t="shared" si="9"/>
        <v>1</v>
      </c>
      <c r="AP7" s="55" t="s">
        <v>226</v>
      </c>
      <c r="AQ7" s="56">
        <v>101.0</v>
      </c>
      <c r="AR7" s="57" t="s">
        <v>738</v>
      </c>
      <c r="AS7" s="56">
        <v>1.629624315661E12</v>
      </c>
    </row>
    <row r="8">
      <c r="A8" s="2" t="b">
        <f t="shared" si="1"/>
        <v>1</v>
      </c>
      <c r="B8" s="55" t="s">
        <v>230</v>
      </c>
      <c r="C8" s="56">
        <v>146.0</v>
      </c>
      <c r="D8" s="57" t="s">
        <v>744</v>
      </c>
      <c r="E8" s="56">
        <v>1.629610136073E12</v>
      </c>
      <c r="F8" s="2" t="b">
        <f t="shared" si="2"/>
        <v>1</v>
      </c>
      <c r="G8" s="55" t="s">
        <v>230</v>
      </c>
      <c r="H8" s="56">
        <v>143.0</v>
      </c>
      <c r="I8" s="57" t="s">
        <v>743</v>
      </c>
      <c r="J8" s="56">
        <v>1.629610567309E12</v>
      </c>
      <c r="K8" s="2" t="b">
        <f t="shared" si="3"/>
        <v>1</v>
      </c>
      <c r="L8" s="55" t="s">
        <v>230</v>
      </c>
      <c r="M8" s="56">
        <v>186.0</v>
      </c>
      <c r="N8" s="57" t="s">
        <v>732</v>
      </c>
      <c r="O8" s="56">
        <v>1.629610964928E12</v>
      </c>
      <c r="P8" s="2" t="b">
        <f t="shared" si="4"/>
        <v>1</v>
      </c>
      <c r="Q8" s="55" t="s">
        <v>230</v>
      </c>
      <c r="R8" s="56">
        <v>197.0</v>
      </c>
      <c r="S8" s="57" t="s">
        <v>733</v>
      </c>
      <c r="T8" s="56">
        <v>1.6296178018E12</v>
      </c>
      <c r="U8" s="2" t="b">
        <f t="shared" si="5"/>
        <v>1</v>
      </c>
      <c r="V8" s="55" t="s">
        <v>230</v>
      </c>
      <c r="W8" s="56">
        <v>124.0</v>
      </c>
      <c r="X8" s="57" t="s">
        <v>745</v>
      </c>
      <c r="Y8" s="56">
        <v>1.629618244028E12</v>
      </c>
      <c r="Z8" s="2" t="b">
        <f t="shared" si="6"/>
        <v>1</v>
      </c>
      <c r="AA8" s="55" t="s">
        <v>230</v>
      </c>
      <c r="AB8" s="56">
        <v>185.0</v>
      </c>
      <c r="AC8" s="57" t="s">
        <v>739</v>
      </c>
      <c r="AD8" s="56">
        <v>1.629618649555E12</v>
      </c>
      <c r="AE8" s="2" t="b">
        <f t="shared" si="7"/>
        <v>1</v>
      </c>
      <c r="AF8" s="55" t="s">
        <v>230</v>
      </c>
      <c r="AG8" s="56">
        <v>132.0</v>
      </c>
      <c r="AH8" s="57" t="s">
        <v>740</v>
      </c>
      <c r="AI8" s="56">
        <v>1.629623152603E12</v>
      </c>
      <c r="AJ8" s="2" t="b">
        <f t="shared" si="8"/>
        <v>1</v>
      </c>
      <c r="AK8" s="55" t="s">
        <v>230</v>
      </c>
      <c r="AL8" s="56">
        <v>133.0</v>
      </c>
      <c r="AM8" s="57" t="s">
        <v>746</v>
      </c>
      <c r="AN8" s="56">
        <v>1.629623941082E12</v>
      </c>
      <c r="AO8" s="2" t="b">
        <f t="shared" si="9"/>
        <v>1</v>
      </c>
      <c r="AP8" s="55" t="s">
        <v>230</v>
      </c>
      <c r="AQ8" s="56">
        <v>185.0</v>
      </c>
      <c r="AR8" s="57" t="s">
        <v>738</v>
      </c>
      <c r="AS8" s="56">
        <v>1.629624315847E12</v>
      </c>
    </row>
    <row r="9">
      <c r="A9" s="2" t="b">
        <f t="shared" si="1"/>
        <v>1</v>
      </c>
      <c r="B9" s="55" t="s">
        <v>232</v>
      </c>
      <c r="C9" s="56">
        <v>133.0</v>
      </c>
      <c r="D9" s="57" t="s">
        <v>744</v>
      </c>
      <c r="E9" s="56">
        <v>1.629610136207E12</v>
      </c>
      <c r="F9" s="2" t="b">
        <f t="shared" si="2"/>
        <v>1</v>
      </c>
      <c r="G9" s="55" t="s">
        <v>232</v>
      </c>
      <c r="H9" s="56">
        <v>117.0</v>
      </c>
      <c r="I9" s="57" t="s">
        <v>743</v>
      </c>
      <c r="J9" s="56">
        <v>1.629610567427E12</v>
      </c>
      <c r="K9" s="2" t="b">
        <f t="shared" si="3"/>
        <v>1</v>
      </c>
      <c r="L9" s="55" t="s">
        <v>232</v>
      </c>
      <c r="M9" s="56">
        <v>121.0</v>
      </c>
      <c r="N9" s="57" t="s">
        <v>747</v>
      </c>
      <c r="O9" s="56">
        <v>1.629610965047E12</v>
      </c>
      <c r="P9" s="2" t="b">
        <f t="shared" si="4"/>
        <v>1</v>
      </c>
      <c r="Q9" s="55" t="s">
        <v>232</v>
      </c>
      <c r="R9" s="56">
        <v>138.0</v>
      </c>
      <c r="S9" s="57" t="s">
        <v>733</v>
      </c>
      <c r="T9" s="56">
        <v>1.629617801918E12</v>
      </c>
      <c r="U9" s="2" t="b">
        <f t="shared" si="5"/>
        <v>1</v>
      </c>
      <c r="V9" s="55" t="s">
        <v>232</v>
      </c>
      <c r="W9" s="56">
        <v>110.0</v>
      </c>
      <c r="X9" s="57" t="s">
        <v>745</v>
      </c>
      <c r="Y9" s="56">
        <v>1.629618244144E12</v>
      </c>
      <c r="Z9" s="2" t="b">
        <f t="shared" si="6"/>
        <v>1</v>
      </c>
      <c r="AA9" s="55" t="s">
        <v>232</v>
      </c>
      <c r="AB9" s="56">
        <v>159.0</v>
      </c>
      <c r="AC9" s="57" t="s">
        <v>739</v>
      </c>
      <c r="AD9" s="56">
        <v>1.629618649717E12</v>
      </c>
      <c r="AE9" s="2" t="b">
        <f t="shared" si="7"/>
        <v>1</v>
      </c>
      <c r="AF9" s="55" t="s">
        <v>232</v>
      </c>
      <c r="AG9" s="56">
        <v>134.0</v>
      </c>
      <c r="AH9" s="57" t="s">
        <v>740</v>
      </c>
      <c r="AI9" s="56">
        <v>1.629623152739E12</v>
      </c>
      <c r="AJ9" s="2" t="b">
        <f t="shared" si="8"/>
        <v>1</v>
      </c>
      <c r="AK9" s="55" t="s">
        <v>232</v>
      </c>
      <c r="AL9" s="56">
        <v>118.0</v>
      </c>
      <c r="AM9" s="57" t="s">
        <v>746</v>
      </c>
      <c r="AN9" s="56">
        <v>1.629623941199E12</v>
      </c>
      <c r="AO9" s="2" t="b">
        <f t="shared" si="9"/>
        <v>1</v>
      </c>
      <c r="AP9" s="55" t="s">
        <v>226</v>
      </c>
      <c r="AQ9" s="56">
        <v>184.0</v>
      </c>
      <c r="AR9" s="57" t="s">
        <v>748</v>
      </c>
      <c r="AS9" s="56">
        <v>1.629624316042E12</v>
      </c>
    </row>
    <row r="10">
      <c r="A10" s="2" t="b">
        <f t="shared" si="1"/>
        <v>1</v>
      </c>
      <c r="B10" s="55" t="s">
        <v>236</v>
      </c>
      <c r="C10" s="56">
        <v>1151.0</v>
      </c>
      <c r="D10" s="57" t="s">
        <v>749</v>
      </c>
      <c r="E10" s="56">
        <v>1.629610137357E12</v>
      </c>
      <c r="F10" s="2" t="b">
        <f t="shared" si="2"/>
        <v>1</v>
      </c>
      <c r="G10" s="55" t="s">
        <v>236</v>
      </c>
      <c r="H10" s="56">
        <v>662.0</v>
      </c>
      <c r="I10" s="57" t="s">
        <v>750</v>
      </c>
      <c r="J10" s="56">
        <v>1.629610568089E12</v>
      </c>
      <c r="K10" s="2" t="b">
        <f t="shared" si="3"/>
        <v>1</v>
      </c>
      <c r="L10" s="55" t="s">
        <v>236</v>
      </c>
      <c r="M10" s="56">
        <v>491.0</v>
      </c>
      <c r="N10" s="57" t="s">
        <v>747</v>
      </c>
      <c r="O10" s="56">
        <v>1.629610965538E12</v>
      </c>
      <c r="P10" s="2" t="b">
        <f t="shared" si="4"/>
        <v>1</v>
      </c>
      <c r="Q10" s="55" t="s">
        <v>236</v>
      </c>
      <c r="R10" s="56">
        <v>673.0</v>
      </c>
      <c r="S10" s="57" t="s">
        <v>751</v>
      </c>
      <c r="T10" s="56">
        <v>1.629617802595E12</v>
      </c>
      <c r="U10" s="2" t="b">
        <f t="shared" si="5"/>
        <v>1</v>
      </c>
      <c r="V10" s="55" t="s">
        <v>236</v>
      </c>
      <c r="W10" s="56">
        <v>522.0</v>
      </c>
      <c r="X10" s="57" t="s">
        <v>745</v>
      </c>
      <c r="Y10" s="56">
        <v>1.629618244663E12</v>
      </c>
      <c r="Z10" s="2" t="b">
        <f t="shared" si="6"/>
        <v>1</v>
      </c>
      <c r="AA10" s="55" t="s">
        <v>236</v>
      </c>
      <c r="AB10" s="56">
        <v>505.0</v>
      </c>
      <c r="AC10" s="57" t="s">
        <v>752</v>
      </c>
      <c r="AD10" s="56">
        <v>1.62961865022E12</v>
      </c>
      <c r="AE10" s="2" t="b">
        <f t="shared" si="7"/>
        <v>1</v>
      </c>
      <c r="AF10" s="55" t="s">
        <v>753</v>
      </c>
      <c r="AG10" s="56">
        <v>652.0</v>
      </c>
      <c r="AH10" s="57" t="s">
        <v>754</v>
      </c>
      <c r="AI10" s="56">
        <v>1.629623153402E12</v>
      </c>
      <c r="AJ10" s="2" t="b">
        <f t="shared" si="8"/>
        <v>1</v>
      </c>
      <c r="AK10" s="55" t="s">
        <v>230</v>
      </c>
      <c r="AL10" s="56">
        <v>387.0</v>
      </c>
      <c r="AM10" s="57" t="s">
        <v>746</v>
      </c>
      <c r="AN10" s="56">
        <v>1.629623941589E12</v>
      </c>
      <c r="AO10" s="2" t="b">
        <f t="shared" si="9"/>
        <v>1</v>
      </c>
      <c r="AP10" s="55" t="s">
        <v>224</v>
      </c>
      <c r="AQ10" s="56">
        <v>160.0</v>
      </c>
      <c r="AR10" s="57" t="s">
        <v>748</v>
      </c>
      <c r="AS10" s="56">
        <v>1.629624316192E12</v>
      </c>
    </row>
    <row r="11">
      <c r="A11" s="2" t="b">
        <f t="shared" si="1"/>
        <v>1</v>
      </c>
      <c r="B11" s="55" t="s">
        <v>242</v>
      </c>
      <c r="C11" s="56">
        <v>439.0</v>
      </c>
      <c r="D11" s="57" t="s">
        <v>749</v>
      </c>
      <c r="E11" s="56">
        <v>1.629610137796E12</v>
      </c>
      <c r="F11" s="2" t="b">
        <f t="shared" si="2"/>
        <v>1</v>
      </c>
      <c r="G11" s="55" t="s">
        <v>242</v>
      </c>
      <c r="H11" s="56">
        <v>191.0</v>
      </c>
      <c r="I11" s="57" t="s">
        <v>750</v>
      </c>
      <c r="J11" s="56">
        <v>1.629610568283E12</v>
      </c>
      <c r="K11" s="2" t="b">
        <f t="shared" si="3"/>
        <v>1</v>
      </c>
      <c r="L11" s="55" t="s">
        <v>242</v>
      </c>
      <c r="M11" s="56">
        <v>179.0</v>
      </c>
      <c r="N11" s="57" t="s">
        <v>747</v>
      </c>
      <c r="O11" s="56">
        <v>1.629610965719E12</v>
      </c>
      <c r="P11" s="2" t="b">
        <f t="shared" si="4"/>
        <v>1</v>
      </c>
      <c r="Q11" s="55" t="s">
        <v>242</v>
      </c>
      <c r="R11" s="56">
        <v>192.0</v>
      </c>
      <c r="S11" s="57" t="s">
        <v>751</v>
      </c>
      <c r="T11" s="56">
        <v>1.629617802795E12</v>
      </c>
      <c r="U11" s="2" t="b">
        <f t="shared" si="5"/>
        <v>1</v>
      </c>
      <c r="V11" s="55" t="s">
        <v>242</v>
      </c>
      <c r="W11" s="56">
        <v>202.0</v>
      </c>
      <c r="X11" s="57" t="s">
        <v>745</v>
      </c>
      <c r="Y11" s="56">
        <v>1.629618244891E12</v>
      </c>
      <c r="Z11" s="2" t="b">
        <f t="shared" si="6"/>
        <v>1</v>
      </c>
      <c r="AA11" s="55" t="s">
        <v>242</v>
      </c>
      <c r="AB11" s="56">
        <v>163.0</v>
      </c>
      <c r="AC11" s="57" t="s">
        <v>752</v>
      </c>
      <c r="AD11" s="56">
        <v>1.629618650385E12</v>
      </c>
      <c r="AE11" s="2" t="b">
        <f t="shared" si="7"/>
        <v>1</v>
      </c>
      <c r="AF11" s="55" t="s">
        <v>232</v>
      </c>
      <c r="AG11" s="56">
        <v>241.0</v>
      </c>
      <c r="AH11" s="57" t="s">
        <v>754</v>
      </c>
      <c r="AI11" s="56">
        <v>1.629623153652E12</v>
      </c>
      <c r="AJ11" s="2" t="b">
        <f t="shared" si="8"/>
        <v>1</v>
      </c>
      <c r="AK11" s="55" t="s">
        <v>227</v>
      </c>
      <c r="AL11" s="56">
        <v>151.0</v>
      </c>
      <c r="AM11" s="57" t="s">
        <v>746</v>
      </c>
      <c r="AN11" s="56">
        <v>1.629623941737E12</v>
      </c>
      <c r="AO11" s="2" t="b">
        <f t="shared" si="9"/>
        <v>0</v>
      </c>
      <c r="AP11" s="55" t="s">
        <v>742</v>
      </c>
      <c r="AQ11" s="56">
        <v>142.0</v>
      </c>
      <c r="AR11" s="57" t="s">
        <v>748</v>
      </c>
      <c r="AS11" s="56">
        <v>1.629624316332E12</v>
      </c>
    </row>
    <row r="12">
      <c r="A12" s="2" t="b">
        <f t="shared" si="1"/>
        <v>1</v>
      </c>
      <c r="B12" s="55" t="s">
        <v>232</v>
      </c>
      <c r="C12" s="56">
        <v>553.0</v>
      </c>
      <c r="D12" s="57" t="s">
        <v>755</v>
      </c>
      <c r="E12" s="56">
        <v>1.62961013835E12</v>
      </c>
      <c r="F12" s="2" t="b">
        <f t="shared" si="2"/>
        <v>1</v>
      </c>
      <c r="G12" s="55" t="s">
        <v>232</v>
      </c>
      <c r="H12" s="56">
        <v>238.0</v>
      </c>
      <c r="I12" s="57" t="s">
        <v>750</v>
      </c>
      <c r="J12" s="56">
        <v>1.629610568528E12</v>
      </c>
      <c r="K12" s="2" t="b">
        <f t="shared" si="3"/>
        <v>1</v>
      </c>
      <c r="L12" s="55" t="s">
        <v>232</v>
      </c>
      <c r="M12" s="56">
        <v>321.0</v>
      </c>
      <c r="N12" s="57" t="s">
        <v>756</v>
      </c>
      <c r="O12" s="56">
        <v>1.629610966051E12</v>
      </c>
      <c r="P12" s="2" t="b">
        <f t="shared" si="4"/>
        <v>1</v>
      </c>
      <c r="Q12" s="55" t="s">
        <v>218</v>
      </c>
      <c r="R12" s="56">
        <v>858.0</v>
      </c>
      <c r="S12" s="57" t="s">
        <v>757</v>
      </c>
      <c r="T12" s="56">
        <v>1.62961780364E12</v>
      </c>
      <c r="U12" s="2" t="b">
        <f t="shared" si="5"/>
        <v>1</v>
      </c>
      <c r="V12" s="55" t="s">
        <v>232</v>
      </c>
      <c r="W12" s="56">
        <v>722.0</v>
      </c>
      <c r="X12" s="57" t="s">
        <v>758</v>
      </c>
      <c r="Y12" s="56">
        <v>1.629618245587E12</v>
      </c>
      <c r="Z12" s="2" t="b">
        <f t="shared" si="6"/>
        <v>0</v>
      </c>
      <c r="AA12" s="55" t="s">
        <v>326</v>
      </c>
      <c r="AB12" s="56">
        <v>836.0</v>
      </c>
      <c r="AC12" s="57" t="s">
        <v>759</v>
      </c>
      <c r="AD12" s="56">
        <v>1.62961865122E12</v>
      </c>
      <c r="AE12" s="2" t="b">
        <f t="shared" si="7"/>
        <v>1</v>
      </c>
      <c r="AF12" s="55" t="s">
        <v>236</v>
      </c>
      <c r="AG12" s="56">
        <v>257.0</v>
      </c>
      <c r="AH12" s="57" t="s">
        <v>754</v>
      </c>
      <c r="AI12" s="56">
        <v>1.629623153887E12</v>
      </c>
      <c r="AJ12" s="2" t="b">
        <f t="shared" si="8"/>
        <v>1</v>
      </c>
      <c r="AK12" s="55" t="s">
        <v>224</v>
      </c>
      <c r="AL12" s="56">
        <v>160.0</v>
      </c>
      <c r="AM12" s="57" t="s">
        <v>746</v>
      </c>
      <c r="AN12" s="56">
        <v>1.629623941896E12</v>
      </c>
      <c r="AO12" s="2" t="b">
        <f t="shared" si="9"/>
        <v>1</v>
      </c>
      <c r="AP12" s="55" t="s">
        <v>741</v>
      </c>
      <c r="AQ12" s="56">
        <v>152.0</v>
      </c>
      <c r="AR12" s="57" t="s">
        <v>748</v>
      </c>
      <c r="AS12" s="56">
        <v>1.629624316484E12</v>
      </c>
    </row>
    <row r="13">
      <c r="A13" s="2" t="b">
        <f t="shared" si="1"/>
        <v>1</v>
      </c>
      <c r="B13" s="55" t="s">
        <v>230</v>
      </c>
      <c r="C13" s="56">
        <v>100.0</v>
      </c>
      <c r="D13" s="57" t="s">
        <v>755</v>
      </c>
      <c r="E13" s="56">
        <v>1.629610138451E12</v>
      </c>
      <c r="F13" s="2" t="b">
        <f t="shared" si="2"/>
        <v>1</v>
      </c>
      <c r="G13" s="55" t="s">
        <v>230</v>
      </c>
      <c r="H13" s="56">
        <v>246.0</v>
      </c>
      <c r="I13" s="57" t="s">
        <v>750</v>
      </c>
      <c r="J13" s="56">
        <v>1.629610568779E12</v>
      </c>
      <c r="K13" s="2" t="b">
        <f t="shared" si="3"/>
        <v>1</v>
      </c>
      <c r="L13" s="55" t="s">
        <v>230</v>
      </c>
      <c r="M13" s="56">
        <v>118.0</v>
      </c>
      <c r="N13" s="57" t="s">
        <v>756</v>
      </c>
      <c r="O13" s="56">
        <v>1.629610966158E12</v>
      </c>
      <c r="P13" s="2" t="b">
        <f t="shared" si="4"/>
        <v>1</v>
      </c>
      <c r="Q13" s="55" t="s">
        <v>242</v>
      </c>
      <c r="R13" s="56">
        <v>253.0</v>
      </c>
      <c r="S13" s="57" t="s">
        <v>757</v>
      </c>
      <c r="T13" s="56">
        <v>1.629617803894E12</v>
      </c>
      <c r="U13" s="2" t="b">
        <f t="shared" si="5"/>
        <v>1</v>
      </c>
      <c r="V13" s="55" t="s">
        <v>230</v>
      </c>
      <c r="W13" s="56">
        <v>76.0</v>
      </c>
      <c r="X13" s="57" t="s">
        <v>758</v>
      </c>
      <c r="Y13" s="56">
        <v>1.629618245666E12</v>
      </c>
      <c r="Z13" s="2" t="b">
        <f t="shared" si="6"/>
        <v>0</v>
      </c>
      <c r="AA13" s="55" t="s">
        <v>760</v>
      </c>
      <c r="AB13" s="56">
        <v>135.0</v>
      </c>
      <c r="AC13" s="57" t="s">
        <v>759</v>
      </c>
      <c r="AD13" s="56">
        <v>1.629618651354E12</v>
      </c>
      <c r="AE13" s="2" t="b">
        <f t="shared" si="7"/>
        <v>1</v>
      </c>
      <c r="AF13" s="55" t="s">
        <v>242</v>
      </c>
      <c r="AG13" s="56">
        <v>549.0</v>
      </c>
      <c r="AH13" s="57" t="s">
        <v>761</v>
      </c>
      <c r="AI13" s="56">
        <v>1.629623154436E12</v>
      </c>
      <c r="AJ13" s="2" t="b">
        <f t="shared" si="8"/>
        <v>1</v>
      </c>
      <c r="AK13" s="55" t="s">
        <v>226</v>
      </c>
      <c r="AL13" s="56">
        <v>417.0</v>
      </c>
      <c r="AM13" s="57" t="s">
        <v>762</v>
      </c>
      <c r="AN13" s="56">
        <v>1.629623942313E12</v>
      </c>
      <c r="AO13" s="2" t="b">
        <f t="shared" si="9"/>
        <v>0</v>
      </c>
      <c r="AP13" s="55" t="s">
        <v>208</v>
      </c>
      <c r="AQ13" s="56">
        <v>307.0</v>
      </c>
      <c r="AR13" s="57" t="s">
        <v>748</v>
      </c>
      <c r="AS13" s="56">
        <v>1.629624316788E12</v>
      </c>
    </row>
    <row r="14">
      <c r="A14" s="2" t="b">
        <f t="shared" si="1"/>
        <v>1</v>
      </c>
      <c r="B14" s="55" t="s">
        <v>221</v>
      </c>
      <c r="C14" s="56">
        <v>144.0</v>
      </c>
      <c r="D14" s="57" t="s">
        <v>755</v>
      </c>
      <c r="E14" s="56">
        <v>1.629610138591E12</v>
      </c>
      <c r="F14" s="2" t="b">
        <f t="shared" si="2"/>
        <v>1</v>
      </c>
      <c r="G14" s="55" t="s">
        <v>221</v>
      </c>
      <c r="H14" s="56">
        <v>102.0</v>
      </c>
      <c r="I14" s="57" t="s">
        <v>750</v>
      </c>
      <c r="J14" s="56">
        <v>1.629610568865E12</v>
      </c>
      <c r="K14" s="2" t="b">
        <f t="shared" si="3"/>
        <v>1</v>
      </c>
      <c r="L14" s="55" t="s">
        <v>221</v>
      </c>
      <c r="M14" s="56">
        <v>79.0</v>
      </c>
      <c r="N14" s="57" t="s">
        <v>756</v>
      </c>
      <c r="O14" s="56">
        <v>1.629610966234E12</v>
      </c>
      <c r="P14" s="2" t="b">
        <f t="shared" si="4"/>
        <v>1</v>
      </c>
      <c r="Q14" s="55" t="s">
        <v>227</v>
      </c>
      <c r="R14" s="56">
        <v>377.0</v>
      </c>
      <c r="S14" s="57" t="s">
        <v>763</v>
      </c>
      <c r="T14" s="56">
        <v>1.629617804286E12</v>
      </c>
      <c r="U14" s="2" t="b">
        <f t="shared" si="5"/>
        <v>1</v>
      </c>
      <c r="V14" s="55" t="s">
        <v>221</v>
      </c>
      <c r="W14" s="56">
        <v>134.0</v>
      </c>
      <c r="X14" s="57" t="s">
        <v>758</v>
      </c>
      <c r="Y14" s="56">
        <v>1.629618245799E12</v>
      </c>
      <c r="Z14" s="2" t="b">
        <f t="shared" si="6"/>
        <v>0</v>
      </c>
      <c r="AA14" s="55" t="s">
        <v>329</v>
      </c>
      <c r="AB14" s="56">
        <v>117.0</v>
      </c>
      <c r="AC14" s="57" t="s">
        <v>759</v>
      </c>
      <c r="AD14" s="56">
        <v>1.629618651473E12</v>
      </c>
      <c r="AE14" s="2" t="b">
        <f t="shared" si="7"/>
        <v>0</v>
      </c>
      <c r="AF14" s="55" t="s">
        <v>326</v>
      </c>
      <c r="AG14" s="56">
        <v>1354.0</v>
      </c>
      <c r="AH14" s="57" t="s">
        <v>764</v>
      </c>
      <c r="AI14" s="56">
        <v>1.62962315579E12</v>
      </c>
      <c r="AJ14" s="2" t="b">
        <f t="shared" si="8"/>
        <v>1</v>
      </c>
      <c r="AK14" s="55" t="s">
        <v>230</v>
      </c>
      <c r="AL14" s="56">
        <v>182.0</v>
      </c>
      <c r="AM14" s="57" t="s">
        <v>762</v>
      </c>
      <c r="AN14" s="56">
        <v>1.629623942493E12</v>
      </c>
      <c r="AO14" s="2" t="b">
        <f t="shared" si="9"/>
        <v>1</v>
      </c>
      <c r="AP14" s="55" t="s">
        <v>218</v>
      </c>
      <c r="AQ14" s="56">
        <v>150.0</v>
      </c>
      <c r="AR14" s="57" t="s">
        <v>748</v>
      </c>
      <c r="AS14" s="56">
        <v>1.62962431696E12</v>
      </c>
    </row>
    <row r="15">
      <c r="A15" s="2" t="b">
        <f t="shared" si="1"/>
        <v>1</v>
      </c>
      <c r="B15" s="55" t="s">
        <v>255</v>
      </c>
      <c r="C15" s="56">
        <v>40.0</v>
      </c>
      <c r="D15" s="57" t="s">
        <v>755</v>
      </c>
      <c r="E15" s="56">
        <v>1.629610138629E12</v>
      </c>
      <c r="F15" s="2" t="b">
        <f t="shared" si="2"/>
        <v>1</v>
      </c>
      <c r="G15" s="55" t="s">
        <v>255</v>
      </c>
      <c r="H15" s="56">
        <v>119.0</v>
      </c>
      <c r="I15" s="57" t="s">
        <v>750</v>
      </c>
      <c r="J15" s="56">
        <v>1.629610568984E12</v>
      </c>
      <c r="K15" s="2" t="b">
        <f t="shared" si="3"/>
        <v>1</v>
      </c>
      <c r="L15" s="55" t="s">
        <v>255</v>
      </c>
      <c r="M15" s="56">
        <v>67.0</v>
      </c>
      <c r="N15" s="57" t="s">
        <v>756</v>
      </c>
      <c r="O15" s="56">
        <v>1.629610966317E12</v>
      </c>
      <c r="P15" s="2" t="b">
        <f t="shared" si="4"/>
        <v>1</v>
      </c>
      <c r="Q15" s="55" t="s">
        <v>230</v>
      </c>
      <c r="R15" s="56">
        <v>72.0</v>
      </c>
      <c r="S15" s="57" t="s">
        <v>763</v>
      </c>
      <c r="T15" s="56">
        <v>1.629617804341E12</v>
      </c>
      <c r="U15" s="2" t="b">
        <f t="shared" si="5"/>
        <v>1</v>
      </c>
      <c r="V15" s="55" t="s">
        <v>255</v>
      </c>
      <c r="W15" s="56">
        <v>49.0</v>
      </c>
      <c r="X15" s="57" t="s">
        <v>758</v>
      </c>
      <c r="Y15" s="56">
        <v>1.629618245849E12</v>
      </c>
      <c r="Z15" s="2" t="b">
        <f t="shared" si="6"/>
        <v>0</v>
      </c>
      <c r="AA15" s="55" t="s">
        <v>332</v>
      </c>
      <c r="AB15" s="56">
        <v>85.0</v>
      </c>
      <c r="AC15" s="57" t="s">
        <v>759</v>
      </c>
      <c r="AD15" s="56">
        <v>1.629618651556E12</v>
      </c>
      <c r="AE15" s="2" t="b">
        <f t="shared" si="7"/>
        <v>0</v>
      </c>
      <c r="AF15" s="55" t="s">
        <v>760</v>
      </c>
      <c r="AG15" s="56">
        <v>109.0</v>
      </c>
      <c r="AH15" s="57" t="s">
        <v>764</v>
      </c>
      <c r="AI15" s="56">
        <v>1.6296231559E12</v>
      </c>
      <c r="AJ15" s="2" t="b">
        <f t="shared" si="8"/>
        <v>1</v>
      </c>
      <c r="AK15" s="55" t="s">
        <v>232</v>
      </c>
      <c r="AL15" s="56">
        <v>125.0</v>
      </c>
      <c r="AM15" s="57" t="s">
        <v>762</v>
      </c>
      <c r="AN15" s="56">
        <v>1.62962394262E12</v>
      </c>
      <c r="AO15" s="2" t="b">
        <f t="shared" si="9"/>
        <v>0</v>
      </c>
      <c r="AP15" s="55" t="s">
        <v>208</v>
      </c>
      <c r="AQ15" s="56">
        <v>254.0</v>
      </c>
      <c r="AR15" s="57" t="s">
        <v>765</v>
      </c>
      <c r="AS15" s="56">
        <v>1.629624317193E12</v>
      </c>
    </row>
    <row r="16">
      <c r="A16" s="2" t="b">
        <f t="shared" si="1"/>
        <v>1</v>
      </c>
      <c r="B16" s="55" t="s">
        <v>242</v>
      </c>
      <c r="C16" s="56">
        <v>147.0</v>
      </c>
      <c r="D16" s="57" t="s">
        <v>755</v>
      </c>
      <c r="E16" s="56">
        <v>1.629610138778E12</v>
      </c>
      <c r="F16" s="2" t="b">
        <f t="shared" si="2"/>
        <v>1</v>
      </c>
      <c r="G16" s="55" t="s">
        <v>242</v>
      </c>
      <c r="H16" s="56">
        <v>219.0</v>
      </c>
      <c r="I16" s="57" t="s">
        <v>766</v>
      </c>
      <c r="J16" s="56">
        <v>1.629610569203E12</v>
      </c>
      <c r="K16" s="2" t="b">
        <f t="shared" si="3"/>
        <v>1</v>
      </c>
      <c r="L16" s="55" t="s">
        <v>242</v>
      </c>
      <c r="M16" s="56">
        <v>182.0</v>
      </c>
      <c r="N16" s="57" t="s">
        <v>756</v>
      </c>
      <c r="O16" s="56">
        <v>1.6296109665E12</v>
      </c>
      <c r="P16" s="2" t="b">
        <f t="shared" si="4"/>
        <v>1</v>
      </c>
      <c r="Q16" s="55" t="s">
        <v>221</v>
      </c>
      <c r="R16" s="56">
        <v>118.0</v>
      </c>
      <c r="S16" s="57" t="s">
        <v>763</v>
      </c>
      <c r="T16" s="56">
        <v>1.629617804463E12</v>
      </c>
      <c r="U16" s="2" t="b">
        <f t="shared" si="5"/>
        <v>1</v>
      </c>
      <c r="V16" s="55" t="s">
        <v>242</v>
      </c>
      <c r="W16" s="56">
        <v>174.0</v>
      </c>
      <c r="X16" s="57" t="s">
        <v>767</v>
      </c>
      <c r="Y16" s="56">
        <v>1.629618246018E12</v>
      </c>
      <c r="Z16" s="2" t="b">
        <f t="shared" si="6"/>
        <v>0</v>
      </c>
      <c r="AA16" s="55" t="s">
        <v>329</v>
      </c>
      <c r="AB16" s="56">
        <v>167.0</v>
      </c>
      <c r="AC16" s="57" t="s">
        <v>759</v>
      </c>
      <c r="AD16" s="56">
        <v>1.629618651724E12</v>
      </c>
      <c r="AE16" s="2" t="b">
        <f t="shared" si="7"/>
        <v>0</v>
      </c>
      <c r="AF16" s="55" t="s">
        <v>326</v>
      </c>
      <c r="AG16" s="56">
        <v>220.0</v>
      </c>
      <c r="AH16" s="57" t="s">
        <v>768</v>
      </c>
      <c r="AI16" s="56">
        <v>1.629623156119E12</v>
      </c>
      <c r="AJ16" s="2" t="b">
        <f t="shared" si="8"/>
        <v>1</v>
      </c>
      <c r="AK16" s="55" t="s">
        <v>236</v>
      </c>
      <c r="AL16" s="56">
        <v>733.0</v>
      </c>
      <c r="AM16" s="57" t="s">
        <v>769</v>
      </c>
      <c r="AN16" s="56">
        <v>1.629623943354E12</v>
      </c>
      <c r="AO16" s="2" t="b">
        <f t="shared" si="9"/>
        <v>1</v>
      </c>
      <c r="AP16" s="55" t="s">
        <v>219</v>
      </c>
      <c r="AQ16" s="56">
        <v>282.0</v>
      </c>
      <c r="AR16" s="57" t="s">
        <v>765</v>
      </c>
      <c r="AS16" s="56">
        <v>1.629624317474E12</v>
      </c>
    </row>
    <row r="17">
      <c r="A17" s="2" t="b">
        <f t="shared" si="1"/>
        <v>0</v>
      </c>
      <c r="B17" s="55" t="s">
        <v>244</v>
      </c>
      <c r="C17" s="56">
        <v>673.0</v>
      </c>
      <c r="D17" s="57" t="s">
        <v>770</v>
      </c>
      <c r="E17" s="56">
        <v>1.629610139467E12</v>
      </c>
      <c r="F17" s="2" t="b">
        <f t="shared" si="2"/>
        <v>0</v>
      </c>
      <c r="G17" s="55" t="s">
        <v>244</v>
      </c>
      <c r="H17" s="56">
        <v>407.0</v>
      </c>
      <c r="I17" s="57" t="s">
        <v>766</v>
      </c>
      <c r="J17" s="56">
        <v>1.629610569612E12</v>
      </c>
      <c r="K17" s="2" t="b">
        <f t="shared" si="3"/>
        <v>0</v>
      </c>
      <c r="L17" s="55" t="s">
        <v>244</v>
      </c>
      <c r="M17" s="56">
        <v>563.0</v>
      </c>
      <c r="N17" s="57" t="s">
        <v>771</v>
      </c>
      <c r="O17" s="56">
        <v>1.629610967047E12</v>
      </c>
      <c r="P17" s="2" t="b">
        <f t="shared" si="4"/>
        <v>1</v>
      </c>
      <c r="Q17" s="55" t="s">
        <v>255</v>
      </c>
      <c r="R17" s="56">
        <v>67.0</v>
      </c>
      <c r="S17" s="57" t="s">
        <v>763</v>
      </c>
      <c r="T17" s="56">
        <v>1.629617804527E12</v>
      </c>
      <c r="U17" s="2" t="b">
        <f t="shared" si="5"/>
        <v>0</v>
      </c>
      <c r="V17" s="55" t="s">
        <v>244</v>
      </c>
      <c r="W17" s="56">
        <v>278.0</v>
      </c>
      <c r="X17" s="57" t="s">
        <v>767</v>
      </c>
      <c r="Y17" s="56">
        <v>1.6296182463E12</v>
      </c>
      <c r="Z17" s="2" t="b">
        <f t="shared" si="6"/>
        <v>0</v>
      </c>
      <c r="AA17" s="55" t="s">
        <v>760</v>
      </c>
      <c r="AB17" s="56">
        <v>134.0</v>
      </c>
      <c r="AC17" s="57" t="s">
        <v>759</v>
      </c>
      <c r="AD17" s="56">
        <v>1.629618651857E12</v>
      </c>
      <c r="AE17" s="2" t="b">
        <f t="shared" si="7"/>
        <v>1</v>
      </c>
      <c r="AF17" s="55" t="s">
        <v>242</v>
      </c>
      <c r="AG17" s="56">
        <v>141.0</v>
      </c>
      <c r="AH17" s="57" t="s">
        <v>768</v>
      </c>
      <c r="AI17" s="56">
        <v>1.629623156258E12</v>
      </c>
      <c r="AJ17" s="2" t="b">
        <f t="shared" si="8"/>
        <v>1</v>
      </c>
      <c r="AK17" s="55" t="s">
        <v>242</v>
      </c>
      <c r="AL17" s="56">
        <v>467.0</v>
      </c>
      <c r="AM17" s="57" t="s">
        <v>769</v>
      </c>
      <c r="AN17" s="56">
        <v>1.629623943817E12</v>
      </c>
      <c r="AO17" s="2" t="b">
        <f t="shared" si="9"/>
        <v>0</v>
      </c>
      <c r="AP17" s="55" t="s">
        <v>208</v>
      </c>
      <c r="AQ17" s="56">
        <v>353.0</v>
      </c>
      <c r="AR17" s="57" t="s">
        <v>765</v>
      </c>
      <c r="AS17" s="56">
        <v>1.629624317828E12</v>
      </c>
    </row>
    <row r="18">
      <c r="A18" s="2" t="b">
        <f t="shared" si="1"/>
        <v>1</v>
      </c>
      <c r="B18" s="55" t="s">
        <v>250</v>
      </c>
      <c r="C18" s="56">
        <v>594.0</v>
      </c>
      <c r="D18" s="57" t="s">
        <v>772</v>
      </c>
      <c r="E18" s="56">
        <v>1.629610140044E12</v>
      </c>
      <c r="F18" s="2" t="b">
        <f t="shared" si="2"/>
        <v>1</v>
      </c>
      <c r="G18" s="55" t="s">
        <v>250</v>
      </c>
      <c r="H18" s="56">
        <v>820.0</v>
      </c>
      <c r="I18" s="57" t="s">
        <v>773</v>
      </c>
      <c r="J18" s="56">
        <v>1.629610570432E12</v>
      </c>
      <c r="K18" s="2" t="b">
        <f t="shared" si="3"/>
        <v>1</v>
      </c>
      <c r="L18" s="55" t="s">
        <v>250</v>
      </c>
      <c r="M18" s="56">
        <v>770.0</v>
      </c>
      <c r="N18" s="57" t="s">
        <v>771</v>
      </c>
      <c r="O18" s="56">
        <v>1.629610967825E12</v>
      </c>
      <c r="P18" s="2" t="b">
        <f t="shared" si="4"/>
        <v>1</v>
      </c>
      <c r="Q18" s="55" t="s">
        <v>242</v>
      </c>
      <c r="R18" s="56">
        <v>173.0</v>
      </c>
      <c r="S18" s="57" t="s">
        <v>763</v>
      </c>
      <c r="T18" s="56">
        <v>1.629617804703E12</v>
      </c>
      <c r="U18" s="2" t="b">
        <f t="shared" si="5"/>
        <v>1</v>
      </c>
      <c r="V18" s="55" t="s">
        <v>236</v>
      </c>
      <c r="W18" s="56">
        <v>497.0</v>
      </c>
      <c r="X18" s="57" t="s">
        <v>767</v>
      </c>
      <c r="Y18" s="56">
        <v>1.629618246796E12</v>
      </c>
      <c r="Z18" s="2" t="b">
        <f t="shared" si="6"/>
        <v>0</v>
      </c>
      <c r="AA18" s="55" t="s">
        <v>326</v>
      </c>
      <c r="AB18" s="56">
        <v>142.0</v>
      </c>
      <c r="AC18" s="57" t="s">
        <v>759</v>
      </c>
      <c r="AD18" s="56">
        <v>1.629618651999E12</v>
      </c>
      <c r="AE18" s="2" t="b">
        <f t="shared" si="7"/>
        <v>1</v>
      </c>
      <c r="AF18" s="55" t="s">
        <v>232</v>
      </c>
      <c r="AG18" s="56">
        <v>610.0</v>
      </c>
      <c r="AH18" s="57" t="s">
        <v>768</v>
      </c>
      <c r="AI18" s="56">
        <v>1.629623156869E12</v>
      </c>
      <c r="AJ18" s="2" t="b">
        <f t="shared" si="8"/>
        <v>1</v>
      </c>
      <c r="AK18" s="55" t="s">
        <v>232</v>
      </c>
      <c r="AL18" s="56">
        <v>231.0</v>
      </c>
      <c r="AM18" s="57" t="s">
        <v>774</v>
      </c>
      <c r="AN18" s="56">
        <v>1.629623944059E12</v>
      </c>
      <c r="AO18" s="2" t="b">
        <f t="shared" si="9"/>
        <v>1</v>
      </c>
      <c r="AP18" s="55" t="s">
        <v>218</v>
      </c>
      <c r="AQ18" s="56">
        <v>258.0</v>
      </c>
      <c r="AR18" s="57" t="s">
        <v>775</v>
      </c>
      <c r="AS18" s="56">
        <v>1.629624318088E12</v>
      </c>
    </row>
    <row r="19">
      <c r="A19" s="2" t="b">
        <f t="shared" si="1"/>
        <v>1</v>
      </c>
      <c r="B19" s="55" t="s">
        <v>218</v>
      </c>
      <c r="C19" s="56">
        <v>360.0</v>
      </c>
      <c r="D19" s="57" t="s">
        <v>772</v>
      </c>
      <c r="E19" s="56">
        <v>1.629610140407E12</v>
      </c>
      <c r="F19" s="2" t="b">
        <f t="shared" si="2"/>
        <v>1</v>
      </c>
      <c r="G19" s="55" t="s">
        <v>218</v>
      </c>
      <c r="H19" s="56">
        <v>443.0</v>
      </c>
      <c r="I19" s="57" t="s">
        <v>773</v>
      </c>
      <c r="J19" s="56">
        <v>1.629610570874E12</v>
      </c>
      <c r="K19" s="2" t="b">
        <f t="shared" si="3"/>
        <v>1</v>
      </c>
      <c r="L19" s="55" t="s">
        <v>218</v>
      </c>
      <c r="M19" s="56">
        <v>705.0</v>
      </c>
      <c r="N19" s="57" t="s">
        <v>776</v>
      </c>
      <c r="O19" s="56">
        <v>1.629610968521E12</v>
      </c>
      <c r="P19" s="2" t="b">
        <f t="shared" si="4"/>
        <v>1</v>
      </c>
      <c r="Q19" s="55" t="s">
        <v>255</v>
      </c>
      <c r="R19" s="56">
        <v>297.0</v>
      </c>
      <c r="S19" s="57" t="s">
        <v>763</v>
      </c>
      <c r="T19" s="56">
        <v>1.629617804999E12</v>
      </c>
      <c r="U19" s="2" t="b">
        <f t="shared" si="5"/>
        <v>0</v>
      </c>
      <c r="V19" s="55" t="s">
        <v>244</v>
      </c>
      <c r="W19" s="56">
        <v>501.0</v>
      </c>
      <c r="X19" s="57" t="s">
        <v>777</v>
      </c>
      <c r="Y19" s="56">
        <v>1.629618247296E12</v>
      </c>
      <c r="Z19" s="2" t="b">
        <f t="shared" si="6"/>
        <v>1</v>
      </c>
      <c r="AA19" s="55" t="s">
        <v>242</v>
      </c>
      <c r="AB19" s="56">
        <v>117.0</v>
      </c>
      <c r="AC19" s="57" t="s">
        <v>778</v>
      </c>
      <c r="AD19" s="56">
        <v>1.629618652118E12</v>
      </c>
      <c r="AE19" s="2" t="b">
        <f t="shared" si="7"/>
        <v>1</v>
      </c>
      <c r="AF19" s="55" t="s">
        <v>230</v>
      </c>
      <c r="AG19" s="56">
        <v>117.0</v>
      </c>
      <c r="AH19" s="57" t="s">
        <v>768</v>
      </c>
      <c r="AI19" s="56">
        <v>1.629623156987E12</v>
      </c>
      <c r="AJ19" s="2" t="b">
        <f t="shared" si="8"/>
        <v>1</v>
      </c>
      <c r="AK19" s="55" t="s">
        <v>230</v>
      </c>
      <c r="AL19" s="56">
        <v>100.0</v>
      </c>
      <c r="AM19" s="57" t="s">
        <v>774</v>
      </c>
      <c r="AN19" s="56">
        <v>1.62962394415E12</v>
      </c>
      <c r="AO19" s="2" t="b">
        <f t="shared" si="9"/>
        <v>1</v>
      </c>
      <c r="AP19" s="55" t="s">
        <v>219</v>
      </c>
      <c r="AQ19" s="56">
        <v>160.0</v>
      </c>
      <c r="AR19" s="57" t="s">
        <v>775</v>
      </c>
      <c r="AS19" s="56">
        <v>1.629624318262E12</v>
      </c>
    </row>
    <row r="20">
      <c r="A20" s="2" t="b">
        <f t="shared" si="1"/>
        <v>1</v>
      </c>
      <c r="B20" s="55" t="s">
        <v>218</v>
      </c>
      <c r="C20" s="56">
        <v>136.0</v>
      </c>
      <c r="D20" s="57" t="s">
        <v>772</v>
      </c>
      <c r="E20" s="56">
        <v>1.629610140544E12</v>
      </c>
      <c r="F20" s="2" t="b">
        <f t="shared" si="2"/>
        <v>1</v>
      </c>
      <c r="G20" s="55" t="s">
        <v>218</v>
      </c>
      <c r="H20" s="56">
        <v>149.0</v>
      </c>
      <c r="I20" s="57" t="s">
        <v>779</v>
      </c>
      <c r="J20" s="56">
        <v>1.629610571037E12</v>
      </c>
      <c r="K20" s="2" t="b">
        <f t="shared" si="3"/>
        <v>1</v>
      </c>
      <c r="L20" s="55" t="s">
        <v>218</v>
      </c>
      <c r="M20" s="56">
        <v>114.0</v>
      </c>
      <c r="N20" s="57" t="s">
        <v>776</v>
      </c>
      <c r="O20" s="56">
        <v>1.629610968634E12</v>
      </c>
      <c r="P20" s="2" t="b">
        <f t="shared" si="4"/>
        <v>1</v>
      </c>
      <c r="Q20" s="55" t="s">
        <v>221</v>
      </c>
      <c r="R20" s="56">
        <v>133.0</v>
      </c>
      <c r="S20" s="57" t="s">
        <v>780</v>
      </c>
      <c r="T20" s="56">
        <v>1.629617805131E12</v>
      </c>
      <c r="U20" s="2" t="b">
        <f t="shared" si="5"/>
        <v>1</v>
      </c>
      <c r="V20" s="55" t="s">
        <v>781</v>
      </c>
      <c r="W20" s="56">
        <v>446.0</v>
      </c>
      <c r="X20" s="57" t="s">
        <v>777</v>
      </c>
      <c r="Y20" s="56">
        <v>1.629618247754E12</v>
      </c>
      <c r="Z20" s="2" t="b">
        <f t="shared" si="6"/>
        <v>1</v>
      </c>
      <c r="AA20" s="55" t="s">
        <v>232</v>
      </c>
      <c r="AB20" s="56">
        <v>485.0</v>
      </c>
      <c r="AC20" s="57" t="s">
        <v>778</v>
      </c>
      <c r="AD20" s="56">
        <v>1.629618652606E12</v>
      </c>
      <c r="AE20" s="2" t="b">
        <f t="shared" si="7"/>
        <v>1</v>
      </c>
      <c r="AF20" s="55" t="s">
        <v>221</v>
      </c>
      <c r="AG20" s="56">
        <v>167.0</v>
      </c>
      <c r="AH20" s="57" t="s">
        <v>782</v>
      </c>
      <c r="AI20" s="56">
        <v>1.629623157154E12</v>
      </c>
      <c r="AJ20" s="2" t="b">
        <f t="shared" si="8"/>
        <v>1</v>
      </c>
      <c r="AK20" s="55" t="s">
        <v>221</v>
      </c>
      <c r="AL20" s="56">
        <v>193.0</v>
      </c>
      <c r="AM20" s="57" t="s">
        <v>774</v>
      </c>
      <c r="AN20" s="56">
        <v>1.629623944346E12</v>
      </c>
      <c r="AO20" s="2" t="b">
        <f t="shared" si="9"/>
        <v>1</v>
      </c>
      <c r="AP20" s="55" t="s">
        <v>224</v>
      </c>
      <c r="AQ20" s="56">
        <v>212.0</v>
      </c>
      <c r="AR20" s="57" t="s">
        <v>775</v>
      </c>
      <c r="AS20" s="56">
        <v>1.629624318472E12</v>
      </c>
    </row>
    <row r="21">
      <c r="A21" s="2" t="b">
        <f t="shared" si="1"/>
        <v>1</v>
      </c>
      <c r="B21" s="55" t="s">
        <v>242</v>
      </c>
      <c r="C21" s="56">
        <v>220.0</v>
      </c>
      <c r="D21" s="57" t="s">
        <v>772</v>
      </c>
      <c r="E21" s="56">
        <v>1.629610140778E12</v>
      </c>
      <c r="F21" s="2" t="b">
        <f t="shared" si="2"/>
        <v>1</v>
      </c>
      <c r="G21" s="55" t="s">
        <v>242</v>
      </c>
      <c r="H21" s="56">
        <v>195.0</v>
      </c>
      <c r="I21" s="57" t="s">
        <v>779</v>
      </c>
      <c r="J21" s="56">
        <v>1.629610571215E12</v>
      </c>
      <c r="K21" s="2" t="b">
        <f t="shared" si="3"/>
        <v>1</v>
      </c>
      <c r="L21" s="55" t="s">
        <v>242</v>
      </c>
      <c r="M21" s="56">
        <v>204.0</v>
      </c>
      <c r="N21" s="57" t="s">
        <v>776</v>
      </c>
      <c r="O21" s="56">
        <v>1.629610968839E12</v>
      </c>
      <c r="P21" s="2" t="b">
        <f t="shared" si="4"/>
        <v>1</v>
      </c>
      <c r="Q21" s="55" t="s">
        <v>230</v>
      </c>
      <c r="R21" s="56">
        <v>142.0</v>
      </c>
      <c r="S21" s="57" t="s">
        <v>780</v>
      </c>
      <c r="T21" s="56">
        <v>1.629617805274E12</v>
      </c>
      <c r="U21" s="2" t="b">
        <f t="shared" si="5"/>
        <v>0</v>
      </c>
      <c r="V21" s="55" t="s">
        <v>244</v>
      </c>
      <c r="W21" s="56">
        <v>224.0</v>
      </c>
      <c r="X21" s="57" t="s">
        <v>777</v>
      </c>
      <c r="Y21" s="56">
        <v>1.629618247965E12</v>
      </c>
      <c r="Z21" s="2" t="b">
        <f t="shared" si="6"/>
        <v>1</v>
      </c>
      <c r="AA21" s="55" t="s">
        <v>230</v>
      </c>
      <c r="AB21" s="56">
        <v>100.0</v>
      </c>
      <c r="AC21" s="57" t="s">
        <v>778</v>
      </c>
      <c r="AD21" s="56">
        <v>1.629618652701E12</v>
      </c>
      <c r="AE21" s="2" t="b">
        <f t="shared" si="7"/>
        <v>1</v>
      </c>
      <c r="AF21" s="55" t="s">
        <v>255</v>
      </c>
      <c r="AG21" s="56">
        <v>93.0</v>
      </c>
      <c r="AH21" s="57" t="s">
        <v>782</v>
      </c>
      <c r="AI21" s="56">
        <v>1.629623157245E12</v>
      </c>
      <c r="AJ21" s="2" t="b">
        <f t="shared" si="8"/>
        <v>1</v>
      </c>
      <c r="AK21" s="55" t="s">
        <v>255</v>
      </c>
      <c r="AL21" s="56">
        <v>43.0</v>
      </c>
      <c r="AM21" s="57" t="s">
        <v>774</v>
      </c>
      <c r="AN21" s="56">
        <v>1.629623944383E12</v>
      </c>
      <c r="AO21" s="2" t="b">
        <f t="shared" si="9"/>
        <v>1</v>
      </c>
      <c r="AP21" s="55" t="s">
        <v>226</v>
      </c>
      <c r="AQ21" s="56">
        <v>134.0</v>
      </c>
      <c r="AR21" s="57" t="s">
        <v>775</v>
      </c>
      <c r="AS21" s="56">
        <v>1.629624318604E12</v>
      </c>
    </row>
    <row r="22">
      <c r="A22" s="2" t="b">
        <f t="shared" si="1"/>
        <v>1</v>
      </c>
      <c r="B22" s="55" t="s">
        <v>257</v>
      </c>
      <c r="C22" s="56">
        <v>247.0</v>
      </c>
      <c r="D22" s="57" t="s">
        <v>783</v>
      </c>
      <c r="E22" s="56">
        <v>1.629610141011E12</v>
      </c>
      <c r="F22" s="2" t="b">
        <f t="shared" si="2"/>
        <v>1</v>
      </c>
      <c r="G22" s="55" t="s">
        <v>257</v>
      </c>
      <c r="H22" s="56">
        <v>157.0</v>
      </c>
      <c r="I22" s="57" t="s">
        <v>779</v>
      </c>
      <c r="J22" s="56">
        <v>1.629610571374E12</v>
      </c>
      <c r="K22" s="2" t="b">
        <f t="shared" si="3"/>
        <v>1</v>
      </c>
      <c r="L22" s="55" t="s">
        <v>257</v>
      </c>
      <c r="M22" s="56">
        <v>407.0</v>
      </c>
      <c r="N22" s="57" t="s">
        <v>784</v>
      </c>
      <c r="O22" s="56">
        <v>1.629610969249E12</v>
      </c>
      <c r="P22" s="2" t="b">
        <f t="shared" si="4"/>
        <v>1</v>
      </c>
      <c r="Q22" s="55" t="s">
        <v>227</v>
      </c>
      <c r="R22" s="56">
        <v>277.0</v>
      </c>
      <c r="S22" s="57" t="s">
        <v>780</v>
      </c>
      <c r="T22" s="56">
        <v>1.629617805551E12</v>
      </c>
      <c r="U22" s="2" t="b">
        <f t="shared" si="5"/>
        <v>1</v>
      </c>
      <c r="V22" s="55" t="s">
        <v>250</v>
      </c>
      <c r="W22" s="56">
        <v>613.0</v>
      </c>
      <c r="X22" s="57" t="s">
        <v>785</v>
      </c>
      <c r="Y22" s="56">
        <v>1.629618248592E12</v>
      </c>
      <c r="Z22" s="2" t="b">
        <f t="shared" si="6"/>
        <v>1</v>
      </c>
      <c r="AA22" s="55" t="s">
        <v>221</v>
      </c>
      <c r="AB22" s="56">
        <v>135.0</v>
      </c>
      <c r="AC22" s="57" t="s">
        <v>778</v>
      </c>
      <c r="AD22" s="56">
        <v>1.629618652836E12</v>
      </c>
      <c r="AE22" s="2" t="b">
        <f t="shared" si="7"/>
        <v>1</v>
      </c>
      <c r="AF22" s="55" t="s">
        <v>242</v>
      </c>
      <c r="AG22" s="56">
        <v>195.0</v>
      </c>
      <c r="AH22" s="57" t="s">
        <v>782</v>
      </c>
      <c r="AI22" s="56">
        <v>1.629623157442E12</v>
      </c>
      <c r="AJ22" s="2" t="b">
        <f t="shared" si="8"/>
        <v>1</v>
      </c>
      <c r="AK22" s="55" t="s">
        <v>242</v>
      </c>
      <c r="AL22" s="56">
        <v>178.0</v>
      </c>
      <c r="AM22" s="57" t="s">
        <v>774</v>
      </c>
      <c r="AN22" s="56">
        <v>1.629623944566E12</v>
      </c>
      <c r="AO22" s="2" t="b">
        <f t="shared" si="9"/>
        <v>1</v>
      </c>
      <c r="AP22" s="55" t="s">
        <v>230</v>
      </c>
      <c r="AQ22" s="56">
        <v>174.0</v>
      </c>
      <c r="AR22" s="57" t="s">
        <v>775</v>
      </c>
      <c r="AS22" s="56">
        <v>1.629624318772E12</v>
      </c>
    </row>
    <row r="23">
      <c r="A23" s="2" t="b">
        <f t="shared" si="1"/>
        <v>1</v>
      </c>
      <c r="B23" s="55" t="s">
        <v>221</v>
      </c>
      <c r="C23" s="56">
        <v>277.0</v>
      </c>
      <c r="D23" s="57" t="s">
        <v>783</v>
      </c>
      <c r="E23" s="56">
        <v>1.629610141286E12</v>
      </c>
      <c r="F23" s="2" t="b">
        <f t="shared" si="2"/>
        <v>1</v>
      </c>
      <c r="G23" s="55" t="s">
        <v>221</v>
      </c>
      <c r="H23" s="56">
        <v>59.0</v>
      </c>
      <c r="I23" s="57" t="s">
        <v>779</v>
      </c>
      <c r="J23" s="56">
        <v>1.62961057144E12</v>
      </c>
      <c r="K23" s="2" t="b">
        <f t="shared" si="3"/>
        <v>1</v>
      </c>
      <c r="L23" s="55" t="s">
        <v>221</v>
      </c>
      <c r="M23" s="56">
        <v>109.0</v>
      </c>
      <c r="N23" s="57" t="s">
        <v>784</v>
      </c>
      <c r="O23" s="56">
        <v>1.629610969357E12</v>
      </c>
      <c r="P23" s="2" t="b">
        <f t="shared" si="4"/>
        <v>1</v>
      </c>
      <c r="Q23" s="55" t="s">
        <v>242</v>
      </c>
      <c r="R23" s="56">
        <v>158.0</v>
      </c>
      <c r="S23" s="57" t="s">
        <v>780</v>
      </c>
      <c r="T23" s="56">
        <v>1.629617805713E12</v>
      </c>
      <c r="U23" s="2" t="b">
        <f t="shared" si="5"/>
        <v>1</v>
      </c>
      <c r="V23" s="55" t="s">
        <v>218</v>
      </c>
      <c r="W23" s="56">
        <v>397.0</v>
      </c>
      <c r="X23" s="57" t="s">
        <v>785</v>
      </c>
      <c r="Y23" s="56">
        <v>1.629618248992E12</v>
      </c>
      <c r="Z23" s="2" t="b">
        <f t="shared" si="6"/>
        <v>1</v>
      </c>
      <c r="AA23" s="55" t="s">
        <v>255</v>
      </c>
      <c r="AB23" s="56">
        <v>82.0</v>
      </c>
      <c r="AC23" s="57" t="s">
        <v>778</v>
      </c>
      <c r="AD23" s="56">
        <v>1.629618652919E12</v>
      </c>
      <c r="AE23" s="2" t="b">
        <f t="shared" si="7"/>
        <v>0</v>
      </c>
      <c r="AF23" s="55" t="s">
        <v>244</v>
      </c>
      <c r="AG23" s="56">
        <v>1523.0</v>
      </c>
      <c r="AH23" s="57" t="s">
        <v>786</v>
      </c>
      <c r="AI23" s="56">
        <v>1.62962315899E12</v>
      </c>
      <c r="AJ23" s="2" t="b">
        <f t="shared" si="8"/>
        <v>0</v>
      </c>
      <c r="AK23" s="55" t="s">
        <v>244</v>
      </c>
      <c r="AL23" s="56">
        <v>573.0</v>
      </c>
      <c r="AM23" s="57" t="s">
        <v>787</v>
      </c>
      <c r="AN23" s="56">
        <v>1.629623945137E12</v>
      </c>
      <c r="AO23" s="2" t="b">
        <f t="shared" si="9"/>
        <v>1</v>
      </c>
      <c r="AP23" s="55" t="s">
        <v>232</v>
      </c>
      <c r="AQ23" s="56">
        <v>117.0</v>
      </c>
      <c r="AR23" s="57" t="s">
        <v>775</v>
      </c>
      <c r="AS23" s="56">
        <v>1.629624318884E12</v>
      </c>
    </row>
    <row r="24">
      <c r="A24" s="2" t="b">
        <f t="shared" si="1"/>
        <v>1</v>
      </c>
      <c r="B24" s="55" t="s">
        <v>221</v>
      </c>
      <c r="C24" s="56">
        <v>191.0</v>
      </c>
      <c r="D24" s="57" t="s">
        <v>783</v>
      </c>
      <c r="E24" s="56">
        <v>1.629610141476E12</v>
      </c>
      <c r="F24" s="2" t="b">
        <f t="shared" si="2"/>
        <v>1</v>
      </c>
      <c r="G24" s="55" t="s">
        <v>221</v>
      </c>
      <c r="H24" s="56">
        <v>151.0</v>
      </c>
      <c r="I24" s="57" t="s">
        <v>779</v>
      </c>
      <c r="J24" s="56">
        <v>1.629610571582E12</v>
      </c>
      <c r="K24" s="2" t="b">
        <f t="shared" si="3"/>
        <v>1</v>
      </c>
      <c r="L24" s="55" t="s">
        <v>221</v>
      </c>
      <c r="M24" s="56">
        <v>117.0</v>
      </c>
      <c r="N24" s="57" t="s">
        <v>784</v>
      </c>
      <c r="O24" s="56">
        <v>1.629610969472E12</v>
      </c>
      <c r="P24" s="2" t="b">
        <f t="shared" si="4"/>
        <v>1</v>
      </c>
      <c r="Q24" s="55" t="s">
        <v>232</v>
      </c>
      <c r="R24" s="56">
        <v>594.0</v>
      </c>
      <c r="S24" s="57" t="s">
        <v>788</v>
      </c>
      <c r="T24" s="56">
        <v>1.629617806302E12</v>
      </c>
      <c r="U24" s="2" t="b">
        <f t="shared" si="5"/>
        <v>1</v>
      </c>
      <c r="V24" s="55" t="s">
        <v>218</v>
      </c>
      <c r="W24" s="56">
        <v>134.0</v>
      </c>
      <c r="X24" s="57" t="s">
        <v>789</v>
      </c>
      <c r="Y24" s="56">
        <v>1.62961824911E12</v>
      </c>
      <c r="Z24" s="2" t="b">
        <f t="shared" si="6"/>
        <v>1</v>
      </c>
      <c r="AA24" s="55" t="s">
        <v>242</v>
      </c>
      <c r="AB24" s="56">
        <v>182.0</v>
      </c>
      <c r="AC24" s="57" t="s">
        <v>790</v>
      </c>
      <c r="AD24" s="56">
        <v>1.6296186531E12</v>
      </c>
      <c r="AE24" s="2" t="b">
        <f t="shared" si="7"/>
        <v>1</v>
      </c>
      <c r="AF24" s="55" t="s">
        <v>250</v>
      </c>
      <c r="AG24" s="56">
        <v>501.0</v>
      </c>
      <c r="AH24" s="57" t="s">
        <v>791</v>
      </c>
      <c r="AI24" s="56">
        <v>1.629623159467E12</v>
      </c>
      <c r="AJ24" s="2" t="b">
        <f t="shared" si="8"/>
        <v>1</v>
      </c>
      <c r="AK24" s="55" t="s">
        <v>250</v>
      </c>
      <c r="AL24" s="56">
        <v>938.0</v>
      </c>
      <c r="AM24" s="57" t="s">
        <v>792</v>
      </c>
      <c r="AN24" s="56">
        <v>1.629623946078E12</v>
      </c>
      <c r="AO24" s="2" t="b">
        <f t="shared" si="9"/>
        <v>1</v>
      </c>
      <c r="AP24" s="55" t="s">
        <v>236</v>
      </c>
      <c r="AQ24" s="56">
        <v>582.0</v>
      </c>
      <c r="AR24" s="57" t="s">
        <v>793</v>
      </c>
      <c r="AS24" s="56">
        <v>1.629624319466E12</v>
      </c>
    </row>
    <row r="25">
      <c r="A25" s="2" t="b">
        <f t="shared" si="1"/>
        <v>1</v>
      </c>
      <c r="B25" s="55" t="s">
        <v>232</v>
      </c>
      <c r="C25" s="56">
        <v>244.0</v>
      </c>
      <c r="D25" s="57" t="s">
        <v>783</v>
      </c>
      <c r="E25" s="56">
        <v>1.62961014172E12</v>
      </c>
      <c r="F25" s="2" t="b">
        <f t="shared" si="2"/>
        <v>1</v>
      </c>
      <c r="G25" s="55" t="s">
        <v>232</v>
      </c>
      <c r="H25" s="56">
        <v>216.0</v>
      </c>
      <c r="I25" s="57" t="s">
        <v>779</v>
      </c>
      <c r="J25" s="56">
        <v>1.629610571799E12</v>
      </c>
      <c r="K25" s="2" t="b">
        <f t="shared" si="3"/>
        <v>1</v>
      </c>
      <c r="L25" s="55" t="s">
        <v>232</v>
      </c>
      <c r="M25" s="56">
        <v>152.0</v>
      </c>
      <c r="N25" s="57" t="s">
        <v>784</v>
      </c>
      <c r="O25" s="56">
        <v>1.629610969625E12</v>
      </c>
      <c r="P25" s="2" t="b">
        <f t="shared" si="4"/>
        <v>1</v>
      </c>
      <c r="Q25" s="55" t="s">
        <v>230</v>
      </c>
      <c r="R25" s="56">
        <v>116.0</v>
      </c>
      <c r="S25" s="57" t="s">
        <v>788</v>
      </c>
      <c r="T25" s="56">
        <v>1.629617806418E12</v>
      </c>
      <c r="U25" s="2" t="b">
        <f t="shared" si="5"/>
        <v>1</v>
      </c>
      <c r="V25" s="55" t="s">
        <v>242</v>
      </c>
      <c r="W25" s="56">
        <v>310.0</v>
      </c>
      <c r="X25" s="57" t="s">
        <v>789</v>
      </c>
      <c r="Y25" s="56">
        <v>1.629618249422E12</v>
      </c>
      <c r="Z25" s="2" t="b">
        <f t="shared" si="6"/>
        <v>0</v>
      </c>
      <c r="AA25" s="55" t="s">
        <v>244</v>
      </c>
      <c r="AB25" s="56">
        <v>456.0</v>
      </c>
      <c r="AC25" s="57" t="s">
        <v>790</v>
      </c>
      <c r="AD25" s="56">
        <v>1.629618653558E12</v>
      </c>
      <c r="AE25" s="2" t="b">
        <f t="shared" si="7"/>
        <v>1</v>
      </c>
      <c r="AF25" s="55" t="s">
        <v>218</v>
      </c>
      <c r="AG25" s="56">
        <v>415.0</v>
      </c>
      <c r="AH25" s="57" t="s">
        <v>791</v>
      </c>
      <c r="AI25" s="56">
        <v>1.629623159881E12</v>
      </c>
      <c r="AJ25" s="2" t="b">
        <f t="shared" si="8"/>
        <v>1</v>
      </c>
      <c r="AK25" s="55" t="s">
        <v>218</v>
      </c>
      <c r="AL25" s="56">
        <v>361.0</v>
      </c>
      <c r="AM25" s="57" t="s">
        <v>792</v>
      </c>
      <c r="AN25" s="56">
        <v>1.629623946438E12</v>
      </c>
      <c r="AO25" s="2" t="b">
        <f t="shared" si="9"/>
        <v>1</v>
      </c>
      <c r="AP25" s="55" t="s">
        <v>242</v>
      </c>
      <c r="AQ25" s="56">
        <v>262.0</v>
      </c>
      <c r="AR25" s="57" t="s">
        <v>793</v>
      </c>
      <c r="AS25" s="56">
        <v>1.629624319728E12</v>
      </c>
    </row>
    <row r="26">
      <c r="A26" s="2" t="b">
        <f t="shared" si="1"/>
        <v>1</v>
      </c>
      <c r="B26" s="55" t="s">
        <v>242</v>
      </c>
      <c r="C26" s="56">
        <v>62.0</v>
      </c>
      <c r="D26" s="57" t="s">
        <v>783</v>
      </c>
      <c r="E26" s="56">
        <v>1.629610141782E12</v>
      </c>
      <c r="F26" s="2" t="b">
        <f t="shared" si="2"/>
        <v>1</v>
      </c>
      <c r="G26" s="55" t="s">
        <v>242</v>
      </c>
      <c r="H26" s="56">
        <v>53.0</v>
      </c>
      <c r="I26" s="57" t="s">
        <v>779</v>
      </c>
      <c r="J26" s="56">
        <v>1.629610571854E12</v>
      </c>
      <c r="K26" s="2" t="b">
        <f t="shared" si="3"/>
        <v>1</v>
      </c>
      <c r="L26" s="55" t="s">
        <v>242</v>
      </c>
      <c r="M26" s="56">
        <v>79.0</v>
      </c>
      <c r="N26" s="57" t="s">
        <v>784</v>
      </c>
      <c r="O26" s="56">
        <v>1.629610969702E12</v>
      </c>
      <c r="P26" s="2" t="b">
        <f t="shared" si="4"/>
        <v>1</v>
      </c>
      <c r="Q26" s="55" t="s">
        <v>221</v>
      </c>
      <c r="R26" s="56">
        <v>117.0</v>
      </c>
      <c r="S26" s="57" t="s">
        <v>788</v>
      </c>
      <c r="T26" s="56">
        <v>1.629617806535E12</v>
      </c>
      <c r="U26" s="2" t="b">
        <f t="shared" si="5"/>
        <v>1</v>
      </c>
      <c r="V26" s="55" t="s">
        <v>257</v>
      </c>
      <c r="W26" s="56">
        <v>535.0</v>
      </c>
      <c r="X26" s="57" t="s">
        <v>789</v>
      </c>
      <c r="Y26" s="56">
        <v>1.629618249954E12</v>
      </c>
      <c r="Z26" s="2" t="b">
        <f t="shared" si="6"/>
        <v>1</v>
      </c>
      <c r="AA26" s="55" t="s">
        <v>753</v>
      </c>
      <c r="AB26" s="56">
        <v>1464.0</v>
      </c>
      <c r="AC26" s="57" t="s">
        <v>794</v>
      </c>
      <c r="AD26" s="56">
        <v>1.629618655023E12</v>
      </c>
      <c r="AE26" s="2" t="b">
        <f t="shared" si="7"/>
        <v>1</v>
      </c>
      <c r="AF26" s="55" t="s">
        <v>218</v>
      </c>
      <c r="AG26" s="56">
        <v>123.0</v>
      </c>
      <c r="AH26" s="57" t="s">
        <v>795</v>
      </c>
      <c r="AI26" s="56">
        <v>1.629623160019E12</v>
      </c>
      <c r="AJ26" s="2" t="b">
        <f t="shared" si="8"/>
        <v>1</v>
      </c>
      <c r="AK26" s="55" t="s">
        <v>218</v>
      </c>
      <c r="AL26" s="56">
        <v>140.0</v>
      </c>
      <c r="AM26" s="57" t="s">
        <v>792</v>
      </c>
      <c r="AN26" s="56">
        <v>1.629623946577E12</v>
      </c>
      <c r="AO26" s="2" t="b">
        <f t="shared" si="9"/>
        <v>0</v>
      </c>
      <c r="AP26" s="55" t="s">
        <v>244</v>
      </c>
      <c r="AQ26" s="56">
        <v>545.0</v>
      </c>
      <c r="AR26" s="57" t="s">
        <v>796</v>
      </c>
      <c r="AS26" s="56">
        <v>1.629624320272E12</v>
      </c>
    </row>
    <row r="27">
      <c r="A27" s="2" t="b">
        <f t="shared" si="1"/>
        <v>1</v>
      </c>
      <c r="B27" s="55" t="s">
        <v>287</v>
      </c>
      <c r="C27" s="56">
        <v>138.0</v>
      </c>
      <c r="D27" s="57" t="s">
        <v>783</v>
      </c>
      <c r="E27" s="56">
        <v>1.62961014192E12</v>
      </c>
      <c r="F27" s="2" t="b">
        <f t="shared" si="2"/>
        <v>1</v>
      </c>
      <c r="G27" s="55" t="s">
        <v>287</v>
      </c>
      <c r="H27" s="56">
        <v>168.0</v>
      </c>
      <c r="I27" s="57" t="s">
        <v>797</v>
      </c>
      <c r="J27" s="56">
        <v>1.62961057202E12</v>
      </c>
      <c r="K27" s="2" t="b">
        <f t="shared" si="3"/>
        <v>1</v>
      </c>
      <c r="L27" s="55" t="s">
        <v>287</v>
      </c>
      <c r="M27" s="56">
        <v>177.0</v>
      </c>
      <c r="N27" s="57" t="s">
        <v>784</v>
      </c>
      <c r="O27" s="56">
        <v>1.629610969878E12</v>
      </c>
      <c r="P27" s="2" t="b">
        <f t="shared" si="4"/>
        <v>1</v>
      </c>
      <c r="Q27" s="55" t="s">
        <v>255</v>
      </c>
      <c r="R27" s="56">
        <v>92.0</v>
      </c>
      <c r="S27" s="57" t="s">
        <v>788</v>
      </c>
      <c r="T27" s="56">
        <v>1.629617806627E12</v>
      </c>
      <c r="U27" s="2" t="b">
        <f t="shared" si="5"/>
        <v>1</v>
      </c>
      <c r="V27" s="55" t="s">
        <v>221</v>
      </c>
      <c r="W27" s="56">
        <v>142.0</v>
      </c>
      <c r="X27" s="57" t="s">
        <v>798</v>
      </c>
      <c r="Y27" s="56">
        <v>1.629618250098E12</v>
      </c>
      <c r="Z27" s="2" t="b">
        <f t="shared" si="6"/>
        <v>0</v>
      </c>
      <c r="AA27" s="55" t="s">
        <v>244</v>
      </c>
      <c r="AB27" s="56">
        <v>355.0</v>
      </c>
      <c r="AC27" s="57" t="s">
        <v>794</v>
      </c>
      <c r="AD27" s="56">
        <v>1.62961865538E12</v>
      </c>
      <c r="AE27" s="2" t="b">
        <f t="shared" si="7"/>
        <v>1</v>
      </c>
      <c r="AF27" s="55" t="s">
        <v>242</v>
      </c>
      <c r="AG27" s="56">
        <v>251.0</v>
      </c>
      <c r="AH27" s="57" t="s">
        <v>795</v>
      </c>
      <c r="AI27" s="56">
        <v>1.62962316025E12</v>
      </c>
      <c r="AJ27" s="2" t="b">
        <f t="shared" si="8"/>
        <v>1</v>
      </c>
      <c r="AK27" s="55" t="s">
        <v>242</v>
      </c>
      <c r="AL27" s="56">
        <v>221.0</v>
      </c>
      <c r="AM27" s="57" t="s">
        <v>792</v>
      </c>
      <c r="AN27" s="56">
        <v>1.629623946798E12</v>
      </c>
      <c r="AO27" s="2" t="b">
        <f t="shared" si="9"/>
        <v>1</v>
      </c>
      <c r="AP27" s="55" t="s">
        <v>242</v>
      </c>
      <c r="AQ27" s="56">
        <v>1250.0</v>
      </c>
      <c r="AR27" s="57" t="s">
        <v>799</v>
      </c>
      <c r="AS27" s="56">
        <v>1.629624321525E12</v>
      </c>
    </row>
    <row r="28">
      <c r="A28" s="2" t="b">
        <f t="shared" si="1"/>
        <v>1</v>
      </c>
      <c r="B28" s="55" t="s">
        <v>292</v>
      </c>
      <c r="C28" s="56">
        <v>158.0</v>
      </c>
      <c r="D28" s="57" t="s">
        <v>800</v>
      </c>
      <c r="E28" s="56">
        <v>1.629610142078E12</v>
      </c>
      <c r="F28" s="2" t="b">
        <f t="shared" si="2"/>
        <v>1</v>
      </c>
      <c r="G28" s="55" t="s">
        <v>292</v>
      </c>
      <c r="H28" s="56">
        <v>148.0</v>
      </c>
      <c r="I28" s="57" t="s">
        <v>797</v>
      </c>
      <c r="J28" s="56">
        <v>1.629610572167E12</v>
      </c>
      <c r="K28" s="2" t="b">
        <f t="shared" si="3"/>
        <v>1</v>
      </c>
      <c r="L28" s="55" t="s">
        <v>292</v>
      </c>
      <c r="M28" s="56">
        <v>111.0</v>
      </c>
      <c r="N28" s="57" t="s">
        <v>784</v>
      </c>
      <c r="O28" s="56">
        <v>1.629610969992E12</v>
      </c>
      <c r="P28" s="2" t="b">
        <f t="shared" si="4"/>
        <v>1</v>
      </c>
      <c r="Q28" s="55" t="s">
        <v>242</v>
      </c>
      <c r="R28" s="56">
        <v>185.0</v>
      </c>
      <c r="S28" s="57" t="s">
        <v>788</v>
      </c>
      <c r="T28" s="56">
        <v>1.629617806814E12</v>
      </c>
      <c r="U28" s="2" t="b">
        <f t="shared" si="5"/>
        <v>1</v>
      </c>
      <c r="V28" s="55" t="s">
        <v>221</v>
      </c>
      <c r="W28" s="56">
        <v>116.0</v>
      </c>
      <c r="X28" s="57" t="s">
        <v>798</v>
      </c>
      <c r="Y28" s="56">
        <v>1.629618250216E12</v>
      </c>
      <c r="Z28" s="2" t="b">
        <f t="shared" si="6"/>
        <v>1</v>
      </c>
      <c r="AA28" s="55" t="s">
        <v>250</v>
      </c>
      <c r="AB28" s="56">
        <v>188.0</v>
      </c>
      <c r="AC28" s="57" t="s">
        <v>794</v>
      </c>
      <c r="AD28" s="56">
        <v>1.629618655566E12</v>
      </c>
      <c r="AE28" s="2" t="b">
        <f t="shared" si="7"/>
        <v>1</v>
      </c>
      <c r="AF28" s="55" t="s">
        <v>218</v>
      </c>
      <c r="AG28" s="56">
        <v>113.0</v>
      </c>
      <c r="AH28" s="57" t="s">
        <v>795</v>
      </c>
      <c r="AI28" s="56">
        <v>1.629623160366E12</v>
      </c>
      <c r="AJ28" s="2" t="b">
        <f t="shared" si="8"/>
        <v>1</v>
      </c>
      <c r="AK28" s="55" t="s">
        <v>257</v>
      </c>
      <c r="AL28" s="56">
        <v>206.0</v>
      </c>
      <c r="AM28" s="57" t="s">
        <v>801</v>
      </c>
      <c r="AN28" s="56">
        <v>1.629623947005E12</v>
      </c>
      <c r="AO28" s="2" t="b">
        <f t="shared" si="9"/>
        <v>1</v>
      </c>
      <c r="AP28" s="55" t="s">
        <v>232</v>
      </c>
      <c r="AQ28" s="56">
        <v>892.0</v>
      </c>
      <c r="AR28" s="57" t="s">
        <v>802</v>
      </c>
      <c r="AS28" s="56">
        <v>1.629624322419E12</v>
      </c>
    </row>
    <row r="29">
      <c r="A29" s="2" t="b">
        <f t="shared" si="1"/>
        <v>1</v>
      </c>
      <c r="B29" s="55" t="s">
        <v>295</v>
      </c>
      <c r="C29" s="56">
        <v>161.0</v>
      </c>
      <c r="D29" s="57" t="s">
        <v>800</v>
      </c>
      <c r="E29" s="56">
        <v>1.62961014224E12</v>
      </c>
      <c r="F29" s="2" t="b">
        <f t="shared" si="2"/>
        <v>1</v>
      </c>
      <c r="G29" s="55" t="s">
        <v>295</v>
      </c>
      <c r="H29" s="56">
        <v>142.0</v>
      </c>
      <c r="I29" s="57" t="s">
        <v>797</v>
      </c>
      <c r="J29" s="56">
        <v>1.629610572312E12</v>
      </c>
      <c r="K29" s="2" t="b">
        <f t="shared" si="3"/>
        <v>1</v>
      </c>
      <c r="L29" s="55" t="s">
        <v>295</v>
      </c>
      <c r="M29" s="56">
        <v>151.0</v>
      </c>
      <c r="N29" s="57" t="s">
        <v>803</v>
      </c>
      <c r="O29" s="56">
        <v>1.629610970149E12</v>
      </c>
      <c r="P29" s="2" t="b">
        <f t="shared" si="4"/>
        <v>0</v>
      </c>
      <c r="Q29" s="55" t="s">
        <v>244</v>
      </c>
      <c r="R29" s="56">
        <v>434.0</v>
      </c>
      <c r="S29" s="57" t="s">
        <v>804</v>
      </c>
      <c r="T29" s="56">
        <v>1.629617807249E12</v>
      </c>
      <c r="U29" s="2" t="b">
        <f t="shared" si="5"/>
        <v>1</v>
      </c>
      <c r="V29" s="55" t="s">
        <v>232</v>
      </c>
      <c r="W29" s="56">
        <v>168.0</v>
      </c>
      <c r="X29" s="57" t="s">
        <v>798</v>
      </c>
      <c r="Y29" s="56">
        <v>1.629618250383E12</v>
      </c>
      <c r="Z29" s="2" t="b">
        <f t="shared" si="6"/>
        <v>1</v>
      </c>
      <c r="AA29" s="55" t="s">
        <v>218</v>
      </c>
      <c r="AB29" s="56">
        <v>345.0</v>
      </c>
      <c r="AC29" s="57" t="s">
        <v>794</v>
      </c>
      <c r="AD29" s="56">
        <v>1.629618655911E12</v>
      </c>
      <c r="AE29" s="2" t="b">
        <f t="shared" si="7"/>
        <v>1</v>
      </c>
      <c r="AF29" s="55" t="s">
        <v>221</v>
      </c>
      <c r="AG29" s="56">
        <v>178.0</v>
      </c>
      <c r="AH29" s="57" t="s">
        <v>795</v>
      </c>
      <c r="AI29" s="56">
        <v>1.629623160549E12</v>
      </c>
      <c r="AJ29" s="2" t="b">
        <f t="shared" si="8"/>
        <v>1</v>
      </c>
      <c r="AK29" s="55" t="s">
        <v>221</v>
      </c>
      <c r="AL29" s="56">
        <v>118.0</v>
      </c>
      <c r="AM29" s="57" t="s">
        <v>801</v>
      </c>
      <c r="AN29" s="56">
        <v>1.629623947122E12</v>
      </c>
      <c r="AO29" s="2" t="b">
        <f t="shared" si="9"/>
        <v>1</v>
      </c>
      <c r="AP29" s="55" t="s">
        <v>230</v>
      </c>
      <c r="AQ29" s="56">
        <v>134.0</v>
      </c>
      <c r="AR29" s="57" t="s">
        <v>802</v>
      </c>
      <c r="AS29" s="56">
        <v>1.629624322559E12</v>
      </c>
    </row>
    <row r="30">
      <c r="A30" s="2" t="b">
        <f t="shared" si="1"/>
        <v>1</v>
      </c>
      <c r="B30" s="55" t="s">
        <v>242</v>
      </c>
      <c r="C30" s="56">
        <v>205.0</v>
      </c>
      <c r="D30" s="57" t="s">
        <v>800</v>
      </c>
      <c r="E30" s="56">
        <v>1.62961014245E12</v>
      </c>
      <c r="F30" s="2" t="b">
        <f t="shared" si="2"/>
        <v>1</v>
      </c>
      <c r="G30" s="55" t="s">
        <v>242</v>
      </c>
      <c r="H30" s="56">
        <v>214.0</v>
      </c>
      <c r="I30" s="57" t="s">
        <v>797</v>
      </c>
      <c r="J30" s="56">
        <v>1.629610572523E12</v>
      </c>
      <c r="K30" s="2" t="b">
        <f t="shared" si="3"/>
        <v>1</v>
      </c>
      <c r="L30" s="55" t="s">
        <v>242</v>
      </c>
      <c r="M30" s="56">
        <v>197.0</v>
      </c>
      <c r="N30" s="57" t="s">
        <v>803</v>
      </c>
      <c r="O30" s="56">
        <v>1.629610970338E12</v>
      </c>
      <c r="P30" s="2" t="b">
        <f t="shared" si="4"/>
        <v>1</v>
      </c>
      <c r="Q30" s="55" t="s">
        <v>250</v>
      </c>
      <c r="R30" s="56">
        <v>1464.0</v>
      </c>
      <c r="S30" s="57" t="s">
        <v>805</v>
      </c>
      <c r="T30" s="56">
        <v>1.629617808717E12</v>
      </c>
      <c r="U30" s="2" t="b">
        <f t="shared" si="5"/>
        <v>1</v>
      </c>
      <c r="V30" s="55" t="s">
        <v>242</v>
      </c>
      <c r="W30" s="56">
        <v>88.0</v>
      </c>
      <c r="X30" s="57" t="s">
        <v>798</v>
      </c>
      <c r="Y30" s="56">
        <v>1.62961825047E12</v>
      </c>
      <c r="Z30" s="2" t="b">
        <f t="shared" si="6"/>
        <v>1</v>
      </c>
      <c r="AA30" s="55" t="s">
        <v>218</v>
      </c>
      <c r="AB30" s="56">
        <v>124.0</v>
      </c>
      <c r="AC30" s="57" t="s">
        <v>806</v>
      </c>
      <c r="AD30" s="56">
        <v>1.629618656032E12</v>
      </c>
      <c r="AE30" s="2" t="b">
        <f t="shared" si="7"/>
        <v>1</v>
      </c>
      <c r="AF30" s="55" t="s">
        <v>219</v>
      </c>
      <c r="AG30" s="56">
        <v>222.0</v>
      </c>
      <c r="AH30" s="57" t="s">
        <v>795</v>
      </c>
      <c r="AI30" s="56">
        <v>1.629623160768E12</v>
      </c>
      <c r="AJ30" s="2" t="b">
        <f t="shared" si="8"/>
        <v>1</v>
      </c>
      <c r="AK30" s="55" t="s">
        <v>221</v>
      </c>
      <c r="AL30" s="56">
        <v>125.0</v>
      </c>
      <c r="AM30" s="57" t="s">
        <v>801</v>
      </c>
      <c r="AN30" s="56">
        <v>1.629623947253E12</v>
      </c>
      <c r="AO30" s="2" t="b">
        <f t="shared" si="9"/>
        <v>1</v>
      </c>
      <c r="AP30" s="55" t="s">
        <v>221</v>
      </c>
      <c r="AQ30" s="56">
        <v>118.0</v>
      </c>
      <c r="AR30" s="57" t="s">
        <v>802</v>
      </c>
      <c r="AS30" s="56">
        <v>1.629624322663E12</v>
      </c>
    </row>
    <row r="31">
      <c r="A31" s="2" t="b">
        <f t="shared" si="1"/>
        <v>1</v>
      </c>
      <c r="B31" s="55" t="s">
        <v>301</v>
      </c>
      <c r="C31" s="56">
        <v>95.0</v>
      </c>
      <c r="D31" s="57" t="s">
        <v>800</v>
      </c>
      <c r="E31" s="56">
        <v>1.629610142538E12</v>
      </c>
      <c r="F31" s="2" t="b">
        <f t="shared" si="2"/>
        <v>1</v>
      </c>
      <c r="G31" s="55" t="s">
        <v>301</v>
      </c>
      <c r="H31" s="56">
        <v>263.0</v>
      </c>
      <c r="I31" s="57" t="s">
        <v>797</v>
      </c>
      <c r="J31" s="56">
        <v>1.629610572796E12</v>
      </c>
      <c r="K31" s="2" t="b">
        <f t="shared" si="3"/>
        <v>1</v>
      </c>
      <c r="L31" s="55" t="s">
        <v>301</v>
      </c>
      <c r="M31" s="56">
        <v>145.0</v>
      </c>
      <c r="N31" s="57" t="s">
        <v>803</v>
      </c>
      <c r="O31" s="56">
        <v>1.629610970487E12</v>
      </c>
      <c r="P31" s="2" t="b">
        <f t="shared" si="4"/>
        <v>1</v>
      </c>
      <c r="Q31" s="55" t="s">
        <v>218</v>
      </c>
      <c r="R31" s="56">
        <v>704.0</v>
      </c>
      <c r="S31" s="57" t="s">
        <v>807</v>
      </c>
      <c r="T31" s="56">
        <v>1.629617809414E12</v>
      </c>
      <c r="U31" s="2" t="b">
        <f t="shared" si="5"/>
        <v>1</v>
      </c>
      <c r="V31" s="55" t="s">
        <v>287</v>
      </c>
      <c r="W31" s="56">
        <v>129.0</v>
      </c>
      <c r="X31" s="57" t="s">
        <v>798</v>
      </c>
      <c r="Y31" s="56">
        <v>1.629618250597E12</v>
      </c>
      <c r="Z31" s="2" t="b">
        <f t="shared" si="6"/>
        <v>1</v>
      </c>
      <c r="AA31" s="55" t="s">
        <v>242</v>
      </c>
      <c r="AB31" s="56">
        <v>189.0</v>
      </c>
      <c r="AC31" s="57" t="s">
        <v>806</v>
      </c>
      <c r="AD31" s="56">
        <v>1.629618656219E12</v>
      </c>
      <c r="AE31" s="2" t="b">
        <f t="shared" si="7"/>
        <v>1</v>
      </c>
      <c r="AF31" s="55" t="s">
        <v>232</v>
      </c>
      <c r="AG31" s="56">
        <v>260.0</v>
      </c>
      <c r="AH31" s="57" t="s">
        <v>808</v>
      </c>
      <c r="AI31" s="56">
        <v>1.629623161027E12</v>
      </c>
      <c r="AJ31" s="2" t="b">
        <f t="shared" si="8"/>
        <v>1</v>
      </c>
      <c r="AK31" s="55" t="s">
        <v>287</v>
      </c>
      <c r="AL31" s="56">
        <v>243.0</v>
      </c>
      <c r="AM31" s="57" t="s">
        <v>801</v>
      </c>
      <c r="AN31" s="56">
        <v>1.629623947491E12</v>
      </c>
      <c r="AO31" s="2" t="b">
        <f t="shared" si="9"/>
        <v>1</v>
      </c>
      <c r="AP31" s="55" t="s">
        <v>255</v>
      </c>
      <c r="AQ31" s="56">
        <v>74.0</v>
      </c>
      <c r="AR31" s="57" t="s">
        <v>802</v>
      </c>
      <c r="AS31" s="56">
        <v>1.62962432274E12</v>
      </c>
    </row>
    <row r="32">
      <c r="A32" s="2" t="b">
        <f t="shared" si="1"/>
        <v>1</v>
      </c>
      <c r="B32" s="55" t="s">
        <v>232</v>
      </c>
      <c r="C32" s="56">
        <v>217.0</v>
      </c>
      <c r="D32" s="57" t="s">
        <v>800</v>
      </c>
      <c r="E32" s="56">
        <v>1.629610142757E12</v>
      </c>
      <c r="F32" s="2" t="b">
        <f t="shared" si="2"/>
        <v>1</v>
      </c>
      <c r="G32" s="55" t="s">
        <v>232</v>
      </c>
      <c r="H32" s="56">
        <v>319.0</v>
      </c>
      <c r="I32" s="57" t="s">
        <v>809</v>
      </c>
      <c r="J32" s="56">
        <v>1.629610573106E12</v>
      </c>
      <c r="K32" s="2" t="b">
        <f t="shared" si="3"/>
        <v>1</v>
      </c>
      <c r="L32" s="55" t="s">
        <v>232</v>
      </c>
      <c r="M32" s="56">
        <v>569.0</v>
      </c>
      <c r="N32" s="57" t="s">
        <v>810</v>
      </c>
      <c r="O32" s="56">
        <v>1.629610971054E12</v>
      </c>
      <c r="P32" s="2" t="b">
        <f t="shared" si="4"/>
        <v>1</v>
      </c>
      <c r="Q32" s="55" t="s">
        <v>218</v>
      </c>
      <c r="R32" s="56">
        <v>142.0</v>
      </c>
      <c r="S32" s="57" t="s">
        <v>807</v>
      </c>
      <c r="T32" s="56">
        <v>1.629617809559E12</v>
      </c>
      <c r="U32" s="2" t="b">
        <f t="shared" si="5"/>
        <v>1</v>
      </c>
      <c r="V32" s="55" t="s">
        <v>292</v>
      </c>
      <c r="W32" s="56">
        <v>134.0</v>
      </c>
      <c r="X32" s="57" t="s">
        <v>798</v>
      </c>
      <c r="Y32" s="56">
        <v>1.629618250731E12</v>
      </c>
      <c r="Z32" s="2" t="b">
        <f t="shared" si="6"/>
        <v>1</v>
      </c>
      <c r="AA32" s="55" t="s">
        <v>257</v>
      </c>
      <c r="AB32" s="56">
        <v>147.0</v>
      </c>
      <c r="AC32" s="57" t="s">
        <v>806</v>
      </c>
      <c r="AD32" s="56">
        <v>1.629618656367E12</v>
      </c>
      <c r="AE32" s="2" t="b">
        <f t="shared" si="7"/>
        <v>1</v>
      </c>
      <c r="AF32" s="55" t="s">
        <v>242</v>
      </c>
      <c r="AG32" s="56">
        <v>93.0</v>
      </c>
      <c r="AH32" s="57" t="s">
        <v>808</v>
      </c>
      <c r="AI32" s="56">
        <v>1.629623161119E12</v>
      </c>
      <c r="AJ32" s="2" t="b">
        <f t="shared" si="8"/>
        <v>1</v>
      </c>
      <c r="AK32" s="55" t="s">
        <v>242</v>
      </c>
      <c r="AL32" s="56">
        <v>88.0</v>
      </c>
      <c r="AM32" s="57" t="s">
        <v>801</v>
      </c>
      <c r="AN32" s="56">
        <v>1.629623947577E12</v>
      </c>
      <c r="AO32" s="2" t="b">
        <f t="shared" si="9"/>
        <v>1</v>
      </c>
      <c r="AP32" s="55" t="s">
        <v>242</v>
      </c>
      <c r="AQ32" s="56">
        <v>213.0</v>
      </c>
      <c r="AR32" s="57" t="s">
        <v>802</v>
      </c>
      <c r="AS32" s="56">
        <v>1.629624322971E12</v>
      </c>
    </row>
    <row r="33">
      <c r="A33" s="2" t="b">
        <f t="shared" si="1"/>
        <v>1</v>
      </c>
      <c r="B33" s="55" t="s">
        <v>242</v>
      </c>
      <c r="C33" s="56">
        <v>148.0</v>
      </c>
      <c r="D33" s="57" t="s">
        <v>800</v>
      </c>
      <c r="E33" s="56">
        <v>1.629610142904E12</v>
      </c>
      <c r="F33" s="2" t="b">
        <f t="shared" si="2"/>
        <v>1</v>
      </c>
      <c r="G33" s="55" t="s">
        <v>242</v>
      </c>
      <c r="H33" s="56">
        <v>211.0</v>
      </c>
      <c r="I33" s="57" t="s">
        <v>809</v>
      </c>
      <c r="J33" s="56">
        <v>1.629610573316E12</v>
      </c>
      <c r="K33" s="2" t="b">
        <f t="shared" si="3"/>
        <v>1</v>
      </c>
      <c r="L33" s="55" t="s">
        <v>242</v>
      </c>
      <c r="M33" s="56">
        <v>557.0</v>
      </c>
      <c r="N33" s="57" t="s">
        <v>810</v>
      </c>
      <c r="O33" s="56">
        <v>1.629610971611E12</v>
      </c>
      <c r="P33" s="2" t="b">
        <f t="shared" si="4"/>
        <v>1</v>
      </c>
      <c r="Q33" s="55" t="s">
        <v>242</v>
      </c>
      <c r="R33" s="56">
        <v>194.0</v>
      </c>
      <c r="S33" s="57" t="s">
        <v>807</v>
      </c>
      <c r="T33" s="56">
        <v>1.629617809752E12</v>
      </c>
      <c r="U33" s="2" t="b">
        <f t="shared" si="5"/>
        <v>1</v>
      </c>
      <c r="V33" s="55" t="s">
        <v>295</v>
      </c>
      <c r="W33" s="56">
        <v>165.0</v>
      </c>
      <c r="X33" s="57" t="s">
        <v>798</v>
      </c>
      <c r="Y33" s="56">
        <v>1.629618250902E12</v>
      </c>
      <c r="Z33" s="2" t="b">
        <f t="shared" si="6"/>
        <v>1</v>
      </c>
      <c r="AA33" s="55" t="s">
        <v>221</v>
      </c>
      <c r="AB33" s="56">
        <v>119.0</v>
      </c>
      <c r="AC33" s="57" t="s">
        <v>806</v>
      </c>
      <c r="AD33" s="56">
        <v>1.629618656485E12</v>
      </c>
      <c r="AE33" s="2" t="b">
        <f t="shared" si="7"/>
        <v>1</v>
      </c>
      <c r="AF33" s="55" t="s">
        <v>287</v>
      </c>
      <c r="AG33" s="56">
        <v>199.0</v>
      </c>
      <c r="AH33" s="57" t="s">
        <v>808</v>
      </c>
      <c r="AI33" s="56">
        <v>1.629623161321E12</v>
      </c>
      <c r="AJ33" s="2" t="b">
        <f t="shared" si="8"/>
        <v>1</v>
      </c>
      <c r="AK33" s="55" t="s">
        <v>232</v>
      </c>
      <c r="AL33" s="56">
        <v>154.0</v>
      </c>
      <c r="AM33" s="57" t="s">
        <v>801</v>
      </c>
      <c r="AN33" s="56">
        <v>1.629623947731E12</v>
      </c>
      <c r="AO33" s="2" t="b">
        <f t="shared" si="9"/>
        <v>0</v>
      </c>
      <c r="AP33" s="55" t="s">
        <v>244</v>
      </c>
      <c r="AQ33" s="56">
        <v>1494.0</v>
      </c>
      <c r="AR33" s="57" t="s">
        <v>811</v>
      </c>
      <c r="AS33" s="56">
        <v>1.629624324463E12</v>
      </c>
    </row>
    <row r="34">
      <c r="A34" s="2" t="b">
        <f t="shared" si="1"/>
        <v>0</v>
      </c>
      <c r="B34" s="55" t="s">
        <v>310</v>
      </c>
      <c r="C34" s="56">
        <v>518.0</v>
      </c>
      <c r="D34" s="57" t="s">
        <v>812</v>
      </c>
      <c r="E34" s="56">
        <v>1.629610143421E12</v>
      </c>
      <c r="F34" s="2" t="b">
        <f t="shared" si="2"/>
        <v>0</v>
      </c>
      <c r="G34" s="55" t="s">
        <v>310</v>
      </c>
      <c r="H34" s="56">
        <v>465.0</v>
      </c>
      <c r="I34" s="57" t="s">
        <v>809</v>
      </c>
      <c r="J34" s="56">
        <v>1.629610573785E12</v>
      </c>
      <c r="K34" s="2" t="b">
        <f t="shared" si="3"/>
        <v>0</v>
      </c>
      <c r="L34" s="55" t="s">
        <v>310</v>
      </c>
      <c r="M34" s="56">
        <v>1501.0</v>
      </c>
      <c r="N34" s="57" t="s">
        <v>813</v>
      </c>
      <c r="O34" s="56">
        <v>1.629610973113E12</v>
      </c>
      <c r="P34" s="2" t="b">
        <f t="shared" si="4"/>
        <v>1</v>
      </c>
      <c r="Q34" s="55" t="s">
        <v>257</v>
      </c>
      <c r="R34" s="56">
        <v>174.0</v>
      </c>
      <c r="S34" s="57" t="s">
        <v>807</v>
      </c>
      <c r="T34" s="56">
        <v>1.629617809925E12</v>
      </c>
      <c r="U34" s="2" t="b">
        <f t="shared" si="5"/>
        <v>1</v>
      </c>
      <c r="V34" s="55" t="s">
        <v>242</v>
      </c>
      <c r="W34" s="56">
        <v>185.0</v>
      </c>
      <c r="X34" s="57" t="s">
        <v>814</v>
      </c>
      <c r="Y34" s="56">
        <v>1.629618251084E12</v>
      </c>
      <c r="Z34" s="2" t="b">
        <f t="shared" si="6"/>
        <v>1</v>
      </c>
      <c r="AA34" s="55" t="s">
        <v>221</v>
      </c>
      <c r="AB34" s="56">
        <v>459.0</v>
      </c>
      <c r="AC34" s="57" t="s">
        <v>806</v>
      </c>
      <c r="AD34" s="56">
        <v>1.629618656949E12</v>
      </c>
      <c r="AE34" s="2" t="b">
        <f t="shared" si="7"/>
        <v>1</v>
      </c>
      <c r="AF34" s="55" t="s">
        <v>292</v>
      </c>
      <c r="AG34" s="56">
        <v>126.0</v>
      </c>
      <c r="AH34" s="57" t="s">
        <v>808</v>
      </c>
      <c r="AI34" s="56">
        <v>1.629623161447E12</v>
      </c>
      <c r="AJ34" s="2" t="b">
        <f t="shared" si="8"/>
        <v>1</v>
      </c>
      <c r="AK34" s="55" t="s">
        <v>292</v>
      </c>
      <c r="AL34" s="56">
        <v>118.0</v>
      </c>
      <c r="AM34" s="57" t="s">
        <v>801</v>
      </c>
      <c r="AN34" s="56">
        <v>1.629623947849E12</v>
      </c>
      <c r="AO34" s="2" t="b">
        <f t="shared" si="9"/>
        <v>1</v>
      </c>
      <c r="AP34" s="55" t="s">
        <v>242</v>
      </c>
      <c r="AQ34" s="56">
        <v>867.0</v>
      </c>
      <c r="AR34" s="57" t="s">
        <v>815</v>
      </c>
      <c r="AS34" s="56">
        <v>1.629624325315E12</v>
      </c>
    </row>
    <row r="35">
      <c r="A35" s="2" t="b">
        <f t="shared" si="1"/>
        <v>0</v>
      </c>
      <c r="B35" s="55" t="s">
        <v>208</v>
      </c>
      <c r="C35" s="56">
        <v>204.0</v>
      </c>
      <c r="D35" s="57" t="s">
        <v>812</v>
      </c>
      <c r="E35" s="56">
        <v>1.629610143631E12</v>
      </c>
      <c r="F35" s="2" t="b">
        <f t="shared" si="2"/>
        <v>0</v>
      </c>
      <c r="G35" s="55" t="s">
        <v>208</v>
      </c>
      <c r="H35" s="56">
        <v>126.0</v>
      </c>
      <c r="I35" s="57" t="s">
        <v>809</v>
      </c>
      <c r="J35" s="56">
        <v>1.629610573911E12</v>
      </c>
      <c r="K35" s="2" t="b">
        <f t="shared" si="3"/>
        <v>0</v>
      </c>
      <c r="L35" s="55" t="s">
        <v>208</v>
      </c>
      <c r="M35" s="56">
        <v>627.0</v>
      </c>
      <c r="N35" s="57" t="s">
        <v>813</v>
      </c>
      <c r="O35" s="56">
        <v>1.629610973749E12</v>
      </c>
      <c r="P35" s="2" t="b">
        <f t="shared" si="4"/>
        <v>1</v>
      </c>
      <c r="Q35" s="55" t="s">
        <v>221</v>
      </c>
      <c r="R35" s="56">
        <v>92.0</v>
      </c>
      <c r="S35" s="57" t="s">
        <v>816</v>
      </c>
      <c r="T35" s="56">
        <v>1.629617810014E12</v>
      </c>
      <c r="U35" s="2" t="b">
        <f t="shared" si="5"/>
        <v>1</v>
      </c>
      <c r="V35" s="55" t="s">
        <v>301</v>
      </c>
      <c r="W35" s="56">
        <v>67.0</v>
      </c>
      <c r="X35" s="57" t="s">
        <v>814</v>
      </c>
      <c r="Y35" s="56">
        <v>1.629618251148E12</v>
      </c>
      <c r="Z35" s="2" t="b">
        <f t="shared" si="6"/>
        <v>1</v>
      </c>
      <c r="AA35" s="55" t="s">
        <v>232</v>
      </c>
      <c r="AB35" s="56">
        <v>183.0</v>
      </c>
      <c r="AC35" s="57" t="s">
        <v>817</v>
      </c>
      <c r="AD35" s="56">
        <v>1.629618657145E12</v>
      </c>
      <c r="AE35" s="2" t="b">
        <f t="shared" si="7"/>
        <v>1</v>
      </c>
      <c r="AF35" s="55" t="s">
        <v>295</v>
      </c>
      <c r="AG35" s="56">
        <v>167.0</v>
      </c>
      <c r="AH35" s="57" t="s">
        <v>808</v>
      </c>
      <c r="AI35" s="56">
        <v>1.629623161612E12</v>
      </c>
      <c r="AJ35" s="2" t="b">
        <f t="shared" si="8"/>
        <v>1</v>
      </c>
      <c r="AK35" s="55" t="s">
        <v>232</v>
      </c>
      <c r="AL35" s="56">
        <v>188.0</v>
      </c>
      <c r="AM35" s="57" t="s">
        <v>818</v>
      </c>
      <c r="AN35" s="56">
        <v>1.629623948036E12</v>
      </c>
      <c r="AO35" s="2" t="b">
        <f t="shared" si="9"/>
        <v>0</v>
      </c>
      <c r="AP35" s="55" t="s">
        <v>244</v>
      </c>
      <c r="AQ35" s="56">
        <v>1477.0</v>
      </c>
      <c r="AR35" s="57" t="s">
        <v>819</v>
      </c>
      <c r="AS35" s="56">
        <v>1.629624326794E12</v>
      </c>
    </row>
    <row r="36">
      <c r="A36" s="2" t="b">
        <f t="shared" si="1"/>
        <v>0</v>
      </c>
      <c r="B36" s="55" t="s">
        <v>244</v>
      </c>
      <c r="C36" s="56">
        <v>105.0</v>
      </c>
      <c r="D36" s="57" t="s">
        <v>812</v>
      </c>
      <c r="E36" s="56">
        <v>1.629610143736E12</v>
      </c>
      <c r="F36" s="2" t="b">
        <f t="shared" si="2"/>
        <v>0</v>
      </c>
      <c r="G36" s="55" t="s">
        <v>244</v>
      </c>
      <c r="H36" s="56">
        <v>113.0</v>
      </c>
      <c r="I36" s="57" t="s">
        <v>820</v>
      </c>
      <c r="J36" s="56">
        <v>1.629610574036E12</v>
      </c>
      <c r="K36" s="2" t="b">
        <f t="shared" si="3"/>
        <v>0</v>
      </c>
      <c r="L36" s="55" t="s">
        <v>244</v>
      </c>
      <c r="M36" s="56">
        <v>116.0</v>
      </c>
      <c r="N36" s="57" t="s">
        <v>813</v>
      </c>
      <c r="O36" s="56">
        <v>1.629610973854E12</v>
      </c>
      <c r="P36" s="2" t="b">
        <f t="shared" si="4"/>
        <v>1</v>
      </c>
      <c r="Q36" s="55" t="s">
        <v>221</v>
      </c>
      <c r="R36" s="56">
        <v>142.0</v>
      </c>
      <c r="S36" s="57" t="s">
        <v>816</v>
      </c>
      <c r="T36" s="56">
        <v>1.629617810159E12</v>
      </c>
      <c r="U36" s="2" t="b">
        <f t="shared" si="5"/>
        <v>1</v>
      </c>
      <c r="V36" s="55" t="s">
        <v>232</v>
      </c>
      <c r="W36" s="56">
        <v>211.0</v>
      </c>
      <c r="X36" s="57" t="s">
        <v>814</v>
      </c>
      <c r="Y36" s="56">
        <v>1.629618251368E12</v>
      </c>
      <c r="Z36" s="2" t="b">
        <f t="shared" si="6"/>
        <v>1</v>
      </c>
      <c r="AA36" s="55" t="s">
        <v>242</v>
      </c>
      <c r="AB36" s="56">
        <v>106.0</v>
      </c>
      <c r="AC36" s="57" t="s">
        <v>817</v>
      </c>
      <c r="AD36" s="56">
        <v>1.629618657235E12</v>
      </c>
      <c r="AE36" s="2" t="b">
        <f t="shared" si="7"/>
        <v>1</v>
      </c>
      <c r="AF36" s="55" t="s">
        <v>292</v>
      </c>
      <c r="AG36" s="56">
        <v>403.0</v>
      </c>
      <c r="AH36" s="57" t="s">
        <v>821</v>
      </c>
      <c r="AI36" s="56">
        <v>1.629623162015E12</v>
      </c>
      <c r="AJ36" s="2" t="b">
        <f t="shared" si="8"/>
        <v>1</v>
      </c>
      <c r="AK36" s="55" t="s">
        <v>242</v>
      </c>
      <c r="AL36" s="56">
        <v>113.0</v>
      </c>
      <c r="AM36" s="57" t="s">
        <v>818</v>
      </c>
      <c r="AN36" s="56">
        <v>1.62962394815E12</v>
      </c>
      <c r="AO36" s="2" t="b">
        <f t="shared" si="9"/>
        <v>1</v>
      </c>
      <c r="AP36" s="55" t="s">
        <v>250</v>
      </c>
      <c r="AQ36" s="56">
        <v>939.0</v>
      </c>
      <c r="AR36" s="57" t="s">
        <v>822</v>
      </c>
      <c r="AS36" s="56">
        <v>1.629624327732E12</v>
      </c>
    </row>
    <row r="37">
      <c r="A37" s="2" t="b">
        <f t="shared" si="1"/>
        <v>0</v>
      </c>
      <c r="B37" s="55" t="s">
        <v>320</v>
      </c>
      <c r="C37" s="56">
        <v>88.0</v>
      </c>
      <c r="D37" s="57" t="s">
        <v>812</v>
      </c>
      <c r="E37" s="56">
        <v>1.629610143821E12</v>
      </c>
      <c r="F37" s="2" t="b">
        <f t="shared" si="2"/>
        <v>0</v>
      </c>
      <c r="G37" s="55" t="s">
        <v>320</v>
      </c>
      <c r="H37" s="56">
        <v>105.0</v>
      </c>
      <c r="I37" s="57" t="s">
        <v>820</v>
      </c>
      <c r="J37" s="56">
        <v>1.629610574134E12</v>
      </c>
      <c r="K37" s="2" t="b">
        <f t="shared" si="3"/>
        <v>0</v>
      </c>
      <c r="L37" s="55" t="s">
        <v>320</v>
      </c>
      <c r="M37" s="56">
        <v>126.0</v>
      </c>
      <c r="N37" s="57" t="s">
        <v>813</v>
      </c>
      <c r="O37" s="56">
        <v>1.62961097398E12</v>
      </c>
      <c r="P37" s="2" t="b">
        <f t="shared" si="4"/>
        <v>1</v>
      </c>
      <c r="Q37" s="55" t="s">
        <v>219</v>
      </c>
      <c r="R37" s="56">
        <v>167.0</v>
      </c>
      <c r="S37" s="57" t="s">
        <v>816</v>
      </c>
      <c r="T37" s="56">
        <v>1.629617810327E12</v>
      </c>
      <c r="U37" s="2" t="b">
        <f t="shared" si="5"/>
        <v>1</v>
      </c>
      <c r="V37" s="55" t="s">
        <v>242</v>
      </c>
      <c r="W37" s="56">
        <v>112.0</v>
      </c>
      <c r="X37" s="57" t="s">
        <v>814</v>
      </c>
      <c r="Y37" s="56">
        <v>1.629618251472E12</v>
      </c>
      <c r="Z37" s="2" t="b">
        <f t="shared" si="6"/>
        <v>1</v>
      </c>
      <c r="AA37" s="55" t="s">
        <v>287</v>
      </c>
      <c r="AB37" s="56">
        <v>372.0</v>
      </c>
      <c r="AC37" s="57" t="s">
        <v>817</v>
      </c>
      <c r="AD37" s="56">
        <v>1.629618657606E12</v>
      </c>
      <c r="AE37" s="2" t="b">
        <f t="shared" si="7"/>
        <v>1</v>
      </c>
      <c r="AF37" s="55" t="s">
        <v>287</v>
      </c>
      <c r="AG37" s="56">
        <v>119.0</v>
      </c>
      <c r="AH37" s="57" t="s">
        <v>821</v>
      </c>
      <c r="AI37" s="56">
        <v>1.629623162137E12</v>
      </c>
      <c r="AJ37" s="2" t="b">
        <f t="shared" si="8"/>
        <v>1</v>
      </c>
      <c r="AK37" s="55" t="s">
        <v>287</v>
      </c>
      <c r="AL37" s="56">
        <v>168.0</v>
      </c>
      <c r="AM37" s="57" t="s">
        <v>818</v>
      </c>
      <c r="AN37" s="56">
        <v>1.629623948318E12</v>
      </c>
      <c r="AO37" s="2" t="b">
        <f t="shared" si="9"/>
        <v>1</v>
      </c>
      <c r="AP37" s="55" t="s">
        <v>218</v>
      </c>
      <c r="AQ37" s="56">
        <v>392.0</v>
      </c>
      <c r="AR37" s="57" t="s">
        <v>823</v>
      </c>
      <c r="AS37" s="56">
        <v>1.629624328123E12</v>
      </c>
    </row>
    <row r="38">
      <c r="A38" s="2" t="b">
        <f t="shared" si="1"/>
        <v>0</v>
      </c>
      <c r="B38" s="55" t="s">
        <v>326</v>
      </c>
      <c r="C38" s="56">
        <v>226.0</v>
      </c>
      <c r="D38" s="57" t="s">
        <v>824</v>
      </c>
      <c r="E38" s="56">
        <v>1.629610144047E12</v>
      </c>
      <c r="F38" s="2" t="b">
        <f t="shared" si="2"/>
        <v>0</v>
      </c>
      <c r="G38" s="55" t="s">
        <v>326</v>
      </c>
      <c r="H38" s="56">
        <v>218.0</v>
      </c>
      <c r="I38" s="57" t="s">
        <v>820</v>
      </c>
      <c r="J38" s="56">
        <v>1.629610574342E12</v>
      </c>
      <c r="K38" s="2" t="b">
        <f t="shared" si="3"/>
        <v>0</v>
      </c>
      <c r="L38" s="55" t="s">
        <v>326</v>
      </c>
      <c r="M38" s="56">
        <v>185.0</v>
      </c>
      <c r="N38" s="57" t="s">
        <v>825</v>
      </c>
      <c r="O38" s="56">
        <v>1.629610974167E12</v>
      </c>
      <c r="P38" s="2" t="b">
        <f t="shared" si="4"/>
        <v>1</v>
      </c>
      <c r="Q38" s="55" t="s">
        <v>221</v>
      </c>
      <c r="R38" s="56">
        <v>287.0</v>
      </c>
      <c r="S38" s="57" t="s">
        <v>816</v>
      </c>
      <c r="T38" s="56">
        <v>1.629617810615E12</v>
      </c>
      <c r="U38" s="2" t="b">
        <f t="shared" si="5"/>
        <v>0</v>
      </c>
      <c r="V38" s="55" t="s">
        <v>310</v>
      </c>
      <c r="W38" s="56">
        <v>466.0</v>
      </c>
      <c r="X38" s="57" t="s">
        <v>814</v>
      </c>
      <c r="Y38" s="56">
        <v>1.629618251953E12</v>
      </c>
      <c r="Z38" s="2" t="b">
        <f t="shared" si="6"/>
        <v>1</v>
      </c>
      <c r="AA38" s="55" t="s">
        <v>292</v>
      </c>
      <c r="AB38" s="56">
        <v>118.0</v>
      </c>
      <c r="AC38" s="57" t="s">
        <v>817</v>
      </c>
      <c r="AD38" s="56">
        <v>1.629618657731E12</v>
      </c>
      <c r="AE38" s="2" t="b">
        <f t="shared" si="7"/>
        <v>1</v>
      </c>
      <c r="AF38" s="55" t="s">
        <v>242</v>
      </c>
      <c r="AG38" s="56">
        <v>166.0</v>
      </c>
      <c r="AH38" s="57" t="s">
        <v>821</v>
      </c>
      <c r="AI38" s="56">
        <v>1.6296231623E12</v>
      </c>
      <c r="AJ38" s="2" t="b">
        <f t="shared" si="8"/>
        <v>1</v>
      </c>
      <c r="AK38" s="55" t="s">
        <v>221</v>
      </c>
      <c r="AL38" s="56">
        <v>126.0</v>
      </c>
      <c r="AM38" s="57" t="s">
        <v>818</v>
      </c>
      <c r="AN38" s="56">
        <v>1.629623948445E12</v>
      </c>
      <c r="AO38" s="2" t="b">
        <f t="shared" si="9"/>
        <v>1</v>
      </c>
      <c r="AP38" s="55" t="s">
        <v>218</v>
      </c>
      <c r="AQ38" s="56">
        <v>138.0</v>
      </c>
      <c r="AR38" s="57" t="s">
        <v>823</v>
      </c>
      <c r="AS38" s="56">
        <v>1.629624328259E12</v>
      </c>
    </row>
    <row r="39">
      <c r="A39" s="2" t="b">
        <f t="shared" si="1"/>
        <v>1</v>
      </c>
      <c r="B39" s="55" t="s">
        <v>242</v>
      </c>
      <c r="C39" s="56">
        <v>102.0</v>
      </c>
      <c r="D39" s="57" t="s">
        <v>824</v>
      </c>
      <c r="E39" s="56">
        <v>1.629610144148E12</v>
      </c>
      <c r="F39" s="2" t="b">
        <f t="shared" si="2"/>
        <v>1</v>
      </c>
      <c r="G39" s="55" t="s">
        <v>242</v>
      </c>
      <c r="H39" s="56">
        <v>227.0</v>
      </c>
      <c r="I39" s="57" t="s">
        <v>820</v>
      </c>
      <c r="J39" s="56">
        <v>1.629610574571E12</v>
      </c>
      <c r="K39" s="2" t="b">
        <f t="shared" si="3"/>
        <v>1</v>
      </c>
      <c r="L39" s="55" t="s">
        <v>242</v>
      </c>
      <c r="M39" s="56">
        <v>128.0</v>
      </c>
      <c r="N39" s="57" t="s">
        <v>825</v>
      </c>
      <c r="O39" s="56">
        <v>1.629610974298E12</v>
      </c>
      <c r="P39" s="2" t="b">
        <f t="shared" si="4"/>
        <v>1</v>
      </c>
      <c r="Q39" s="55" t="s">
        <v>232</v>
      </c>
      <c r="R39" s="56">
        <v>174.0</v>
      </c>
      <c r="S39" s="57" t="s">
        <v>816</v>
      </c>
      <c r="T39" s="56">
        <v>1.629617810785E12</v>
      </c>
      <c r="U39" s="2" t="b">
        <f t="shared" si="5"/>
        <v>0</v>
      </c>
      <c r="V39" s="55" t="s">
        <v>208</v>
      </c>
      <c r="W39" s="56">
        <v>107.0</v>
      </c>
      <c r="X39" s="57" t="s">
        <v>826</v>
      </c>
      <c r="Y39" s="56">
        <v>1.629618252043E12</v>
      </c>
      <c r="Z39" s="2" t="b">
        <f t="shared" si="6"/>
        <v>1</v>
      </c>
      <c r="AA39" s="55" t="s">
        <v>295</v>
      </c>
      <c r="AB39" s="56">
        <v>190.0</v>
      </c>
      <c r="AC39" s="57" t="s">
        <v>817</v>
      </c>
      <c r="AD39" s="56">
        <v>1.629618657918E12</v>
      </c>
      <c r="AE39" s="2" t="b">
        <f t="shared" si="7"/>
        <v>1</v>
      </c>
      <c r="AF39" s="55" t="s">
        <v>232</v>
      </c>
      <c r="AG39" s="56">
        <v>166.0</v>
      </c>
      <c r="AH39" s="57" t="s">
        <v>821</v>
      </c>
      <c r="AI39" s="56">
        <v>1.629623162467E12</v>
      </c>
      <c r="AJ39" s="2" t="b">
        <f t="shared" si="8"/>
        <v>1</v>
      </c>
      <c r="AK39" s="55" t="s">
        <v>232</v>
      </c>
      <c r="AL39" s="56">
        <v>245.0</v>
      </c>
      <c r="AM39" s="57" t="s">
        <v>818</v>
      </c>
      <c r="AN39" s="56">
        <v>1.629623948694E12</v>
      </c>
      <c r="AO39" s="2" t="b">
        <f t="shared" si="9"/>
        <v>1</v>
      </c>
      <c r="AP39" s="55" t="s">
        <v>242</v>
      </c>
      <c r="AQ39" s="56">
        <v>318.0</v>
      </c>
      <c r="AR39" s="57" t="s">
        <v>823</v>
      </c>
      <c r="AS39" s="56">
        <v>1.62962432858E12</v>
      </c>
    </row>
    <row r="40">
      <c r="A40" s="2" t="b">
        <f t="shared" si="1"/>
        <v>0</v>
      </c>
      <c r="B40" s="55" t="s">
        <v>329</v>
      </c>
      <c r="C40" s="56">
        <v>886.0</v>
      </c>
      <c r="D40" s="57" t="s">
        <v>827</v>
      </c>
      <c r="E40" s="56">
        <v>1.629610145036E12</v>
      </c>
      <c r="F40" s="2" t="b">
        <f t="shared" si="2"/>
        <v>0</v>
      </c>
      <c r="G40" s="55" t="s">
        <v>329</v>
      </c>
      <c r="H40" s="56">
        <v>934.0</v>
      </c>
      <c r="I40" s="57" t="s">
        <v>828</v>
      </c>
      <c r="J40" s="56">
        <v>1.629610575508E12</v>
      </c>
      <c r="K40" s="2" t="b">
        <f t="shared" si="3"/>
        <v>0</v>
      </c>
      <c r="L40" s="55" t="s">
        <v>332</v>
      </c>
      <c r="M40" s="56">
        <v>282.0</v>
      </c>
      <c r="N40" s="57" t="s">
        <v>825</v>
      </c>
      <c r="O40" s="56">
        <v>1.629610974575E12</v>
      </c>
      <c r="P40" s="2" t="b">
        <f t="shared" si="4"/>
        <v>1</v>
      </c>
      <c r="Q40" s="55" t="s">
        <v>242</v>
      </c>
      <c r="R40" s="56">
        <v>155.0</v>
      </c>
      <c r="S40" s="57" t="s">
        <v>816</v>
      </c>
      <c r="T40" s="56">
        <v>1.629617810943E12</v>
      </c>
      <c r="U40" s="2" t="b">
        <f t="shared" si="5"/>
        <v>0</v>
      </c>
      <c r="V40" s="55" t="s">
        <v>244</v>
      </c>
      <c r="W40" s="56">
        <v>126.0</v>
      </c>
      <c r="X40" s="57" t="s">
        <v>826</v>
      </c>
      <c r="Y40" s="56">
        <v>1.629618252168E12</v>
      </c>
      <c r="Z40" s="2" t="b">
        <f t="shared" si="6"/>
        <v>1</v>
      </c>
      <c r="AA40" s="55" t="s">
        <v>242</v>
      </c>
      <c r="AB40" s="56">
        <v>258.0</v>
      </c>
      <c r="AC40" s="57" t="s">
        <v>829</v>
      </c>
      <c r="AD40" s="56">
        <v>1.629618658174E12</v>
      </c>
      <c r="AE40" s="2" t="b">
        <f t="shared" si="7"/>
        <v>1</v>
      </c>
      <c r="AF40" s="55" t="s">
        <v>219</v>
      </c>
      <c r="AG40" s="56">
        <v>133.0</v>
      </c>
      <c r="AH40" s="57" t="s">
        <v>821</v>
      </c>
      <c r="AI40" s="56">
        <v>1.629623162595E12</v>
      </c>
      <c r="AJ40" s="2" t="b">
        <f t="shared" si="8"/>
        <v>1</v>
      </c>
      <c r="AK40" s="55" t="s">
        <v>242</v>
      </c>
      <c r="AL40" s="56">
        <v>131.0</v>
      </c>
      <c r="AM40" s="57" t="s">
        <v>818</v>
      </c>
      <c r="AN40" s="56">
        <v>1.629623948824E12</v>
      </c>
      <c r="AO40" s="2" t="b">
        <f t="shared" si="9"/>
        <v>1</v>
      </c>
      <c r="AP40" s="55" t="s">
        <v>257</v>
      </c>
      <c r="AQ40" s="56">
        <v>691.0</v>
      </c>
      <c r="AR40" s="57" t="s">
        <v>830</v>
      </c>
      <c r="AS40" s="56">
        <v>1.629624329275E12</v>
      </c>
    </row>
    <row r="41">
      <c r="A41" s="2" t="b">
        <f t="shared" si="1"/>
        <v>1</v>
      </c>
      <c r="B41" s="55" t="s">
        <v>337</v>
      </c>
      <c r="C41" s="56">
        <v>247.0</v>
      </c>
      <c r="D41" s="57" t="s">
        <v>827</v>
      </c>
      <c r="E41" s="56">
        <v>1.629610145291E12</v>
      </c>
      <c r="F41" s="2" t="b">
        <f t="shared" si="2"/>
        <v>1</v>
      </c>
      <c r="G41" s="55" t="s">
        <v>337</v>
      </c>
      <c r="H41" s="56">
        <v>256.0</v>
      </c>
      <c r="I41" s="57" t="s">
        <v>828</v>
      </c>
      <c r="J41" s="56">
        <v>1.629610575771E12</v>
      </c>
      <c r="K41" s="2" t="b">
        <f t="shared" si="3"/>
        <v>1</v>
      </c>
      <c r="L41" s="55" t="s">
        <v>337</v>
      </c>
      <c r="M41" s="56">
        <v>359.0</v>
      </c>
      <c r="N41" s="57" t="s">
        <v>825</v>
      </c>
      <c r="O41" s="56">
        <v>1.629610974935E12</v>
      </c>
      <c r="P41" s="2" t="b">
        <f t="shared" si="4"/>
        <v>1</v>
      </c>
      <c r="Q41" s="55" t="s">
        <v>287</v>
      </c>
      <c r="R41" s="56">
        <v>271.0</v>
      </c>
      <c r="S41" s="57" t="s">
        <v>831</v>
      </c>
      <c r="T41" s="56">
        <v>1.629617811215E12</v>
      </c>
      <c r="U41" s="2" t="b">
        <f t="shared" si="5"/>
        <v>0</v>
      </c>
      <c r="V41" s="55" t="s">
        <v>320</v>
      </c>
      <c r="W41" s="56">
        <v>100.0</v>
      </c>
      <c r="X41" s="57" t="s">
        <v>826</v>
      </c>
      <c r="Y41" s="56">
        <v>1.62961825227E12</v>
      </c>
      <c r="Z41" s="2" t="b">
        <f t="shared" si="6"/>
        <v>0</v>
      </c>
      <c r="AA41" s="55" t="s">
        <v>326</v>
      </c>
      <c r="AB41" s="56">
        <v>1191.0</v>
      </c>
      <c r="AC41" s="57" t="s">
        <v>832</v>
      </c>
      <c r="AD41" s="56">
        <v>1.629618659365E12</v>
      </c>
      <c r="AE41" s="2" t="b">
        <f t="shared" si="7"/>
        <v>1</v>
      </c>
      <c r="AF41" s="55" t="s">
        <v>221</v>
      </c>
      <c r="AG41" s="56">
        <v>144.0</v>
      </c>
      <c r="AH41" s="57" t="s">
        <v>821</v>
      </c>
      <c r="AI41" s="56">
        <v>1.629623162743E12</v>
      </c>
      <c r="AJ41" s="2" t="b">
        <f t="shared" si="8"/>
        <v>1</v>
      </c>
      <c r="AK41" s="55" t="s">
        <v>287</v>
      </c>
      <c r="AL41" s="56">
        <v>384.0</v>
      </c>
      <c r="AM41" s="57" t="s">
        <v>833</v>
      </c>
      <c r="AN41" s="56">
        <v>1.629623949211E12</v>
      </c>
      <c r="AO41" s="2" t="b">
        <f t="shared" si="9"/>
        <v>1</v>
      </c>
      <c r="AP41" s="55" t="s">
        <v>221</v>
      </c>
      <c r="AQ41" s="56">
        <v>134.0</v>
      </c>
      <c r="AR41" s="57" t="s">
        <v>830</v>
      </c>
      <c r="AS41" s="56">
        <v>1.629624329404E12</v>
      </c>
    </row>
    <row r="42">
      <c r="A42" s="2" t="b">
        <f t="shared" si="1"/>
        <v>1</v>
      </c>
      <c r="B42" s="55" t="s">
        <v>337</v>
      </c>
      <c r="C42" s="56">
        <v>150.0</v>
      </c>
      <c r="D42" s="57" t="s">
        <v>827</v>
      </c>
      <c r="E42" s="56">
        <v>1.629610145443E12</v>
      </c>
      <c r="F42" s="2" t="b">
        <f t="shared" si="2"/>
        <v>1</v>
      </c>
      <c r="G42" s="55" t="s">
        <v>341</v>
      </c>
      <c r="H42" s="56">
        <v>188.0</v>
      </c>
      <c r="I42" s="57" t="s">
        <v>828</v>
      </c>
      <c r="J42" s="56">
        <v>1.629610575949E12</v>
      </c>
      <c r="K42" s="2" t="b">
        <f t="shared" si="3"/>
        <v>1</v>
      </c>
      <c r="L42" s="55" t="s">
        <v>383</v>
      </c>
      <c r="M42" s="56">
        <v>194.0</v>
      </c>
      <c r="N42" s="57" t="s">
        <v>834</v>
      </c>
      <c r="O42" s="56">
        <v>1.629610975126E12</v>
      </c>
      <c r="P42" s="2" t="b">
        <f t="shared" si="4"/>
        <v>1</v>
      </c>
      <c r="Q42" s="55" t="s">
        <v>292</v>
      </c>
      <c r="R42" s="56">
        <v>109.0</v>
      </c>
      <c r="S42" s="57" t="s">
        <v>831</v>
      </c>
      <c r="T42" s="56">
        <v>1.629617811327E12</v>
      </c>
      <c r="U42" s="2" t="b">
        <f t="shared" si="5"/>
        <v>0</v>
      </c>
      <c r="V42" s="55" t="s">
        <v>326</v>
      </c>
      <c r="W42" s="56">
        <v>209.0</v>
      </c>
      <c r="X42" s="57" t="s">
        <v>826</v>
      </c>
      <c r="Y42" s="56">
        <v>1.62961825248E12</v>
      </c>
      <c r="Z42" s="2" t="b">
        <f t="shared" si="6"/>
        <v>1</v>
      </c>
      <c r="AA42" s="55" t="s">
        <v>242</v>
      </c>
      <c r="AB42" s="56">
        <v>155.0</v>
      </c>
      <c r="AC42" s="57" t="s">
        <v>832</v>
      </c>
      <c r="AD42" s="56">
        <v>1.629618659523E12</v>
      </c>
      <c r="AE42" s="2" t="b">
        <f t="shared" si="7"/>
        <v>1</v>
      </c>
      <c r="AF42" s="55" t="s">
        <v>218</v>
      </c>
      <c r="AG42" s="56">
        <v>192.0</v>
      </c>
      <c r="AH42" s="57" t="s">
        <v>821</v>
      </c>
      <c r="AI42" s="56">
        <v>1.629623162943E12</v>
      </c>
      <c r="AJ42" s="2" t="b">
        <f t="shared" si="8"/>
        <v>1</v>
      </c>
      <c r="AK42" s="55" t="s">
        <v>292</v>
      </c>
      <c r="AL42" s="56">
        <v>102.0</v>
      </c>
      <c r="AM42" s="57" t="s">
        <v>833</v>
      </c>
      <c r="AN42" s="56">
        <v>1.629623949307E12</v>
      </c>
      <c r="AO42" s="2" t="b">
        <f t="shared" si="9"/>
        <v>1</v>
      </c>
      <c r="AP42" s="55" t="s">
        <v>221</v>
      </c>
      <c r="AQ42" s="56">
        <v>117.0</v>
      </c>
      <c r="AR42" s="57" t="s">
        <v>830</v>
      </c>
      <c r="AS42" s="56">
        <v>1.629624329522E12</v>
      </c>
    </row>
    <row r="43">
      <c r="A43" s="2" t="b">
        <f t="shared" si="1"/>
        <v>1</v>
      </c>
      <c r="B43" s="55" t="s">
        <v>242</v>
      </c>
      <c r="C43" s="56">
        <v>608.0</v>
      </c>
      <c r="D43" s="57" t="s">
        <v>835</v>
      </c>
      <c r="E43" s="56">
        <v>1.629610146039E12</v>
      </c>
      <c r="F43" s="2" t="b">
        <f t="shared" si="2"/>
        <v>1</v>
      </c>
      <c r="G43" s="55" t="s">
        <v>242</v>
      </c>
      <c r="H43" s="56">
        <v>454.0</v>
      </c>
      <c r="I43" s="57" t="s">
        <v>836</v>
      </c>
      <c r="J43" s="56">
        <v>1.629610576408E12</v>
      </c>
      <c r="K43" s="2" t="b">
        <f t="shared" si="3"/>
        <v>1</v>
      </c>
      <c r="L43" s="55" t="s">
        <v>242</v>
      </c>
      <c r="M43" s="56">
        <v>397.0</v>
      </c>
      <c r="N43" s="57" t="s">
        <v>834</v>
      </c>
      <c r="O43" s="56">
        <v>1.629610975535E12</v>
      </c>
      <c r="P43" s="2" t="b">
        <f t="shared" si="4"/>
        <v>1</v>
      </c>
      <c r="Q43" s="55" t="s">
        <v>295</v>
      </c>
      <c r="R43" s="56">
        <v>218.0</v>
      </c>
      <c r="S43" s="57" t="s">
        <v>831</v>
      </c>
      <c r="T43" s="56">
        <v>1.629617811538E12</v>
      </c>
      <c r="U43" s="2" t="b">
        <f t="shared" si="5"/>
        <v>1</v>
      </c>
      <c r="V43" s="55" t="s">
        <v>242</v>
      </c>
      <c r="W43" s="56">
        <v>153.0</v>
      </c>
      <c r="X43" s="57" t="s">
        <v>826</v>
      </c>
      <c r="Y43" s="56">
        <v>1.629618252631E12</v>
      </c>
      <c r="Z43" s="2" t="b">
        <f t="shared" si="6"/>
        <v>0</v>
      </c>
      <c r="AA43" s="55" t="s">
        <v>326</v>
      </c>
      <c r="AB43" s="56">
        <v>299.0</v>
      </c>
      <c r="AC43" s="57" t="s">
        <v>832</v>
      </c>
      <c r="AD43" s="56">
        <v>1.62961865982E12</v>
      </c>
      <c r="AE43" s="2" t="b">
        <f t="shared" si="7"/>
        <v>1</v>
      </c>
      <c r="AF43" s="55" t="s">
        <v>242</v>
      </c>
      <c r="AG43" s="56">
        <v>319.0</v>
      </c>
      <c r="AH43" s="57" t="s">
        <v>837</v>
      </c>
      <c r="AI43" s="56">
        <v>1.629623163259E12</v>
      </c>
      <c r="AJ43" s="2" t="b">
        <f t="shared" si="8"/>
        <v>1</v>
      </c>
      <c r="AK43" s="55" t="s">
        <v>295</v>
      </c>
      <c r="AL43" s="56">
        <v>173.0</v>
      </c>
      <c r="AM43" s="57" t="s">
        <v>833</v>
      </c>
      <c r="AN43" s="56">
        <v>1.629623949481E12</v>
      </c>
      <c r="AO43" s="2" t="b">
        <f t="shared" si="9"/>
        <v>1</v>
      </c>
      <c r="AP43" s="55" t="s">
        <v>232</v>
      </c>
      <c r="AQ43" s="56">
        <v>226.0</v>
      </c>
      <c r="AR43" s="57" t="s">
        <v>830</v>
      </c>
      <c r="AS43" s="56">
        <v>1.629624329745E12</v>
      </c>
    </row>
    <row r="44">
      <c r="A44" s="2" t="b">
        <f t="shared" si="1"/>
        <v>1</v>
      </c>
      <c r="B44" s="55" t="s">
        <v>301</v>
      </c>
      <c r="C44" s="56">
        <v>145.0</v>
      </c>
      <c r="D44" s="57" t="s">
        <v>835</v>
      </c>
      <c r="E44" s="56">
        <v>1.629610146187E12</v>
      </c>
      <c r="F44" s="2" t="b">
        <f t="shared" si="2"/>
        <v>1</v>
      </c>
      <c r="G44" s="55" t="s">
        <v>301</v>
      </c>
      <c r="H44" s="56">
        <v>411.0</v>
      </c>
      <c r="I44" s="57" t="s">
        <v>836</v>
      </c>
      <c r="J44" s="56">
        <v>1.629610576828E12</v>
      </c>
      <c r="K44" s="2" t="b">
        <f t="shared" si="3"/>
        <v>1</v>
      </c>
      <c r="L44" s="55" t="s">
        <v>301</v>
      </c>
      <c r="M44" s="56">
        <v>478.0</v>
      </c>
      <c r="N44" s="57" t="s">
        <v>838</v>
      </c>
      <c r="O44" s="56">
        <v>1.629610976004E12</v>
      </c>
      <c r="P44" s="2" t="b">
        <f t="shared" si="4"/>
        <v>1</v>
      </c>
      <c r="Q44" s="55" t="s">
        <v>242</v>
      </c>
      <c r="R44" s="56">
        <v>221.0</v>
      </c>
      <c r="S44" s="57" t="s">
        <v>831</v>
      </c>
      <c r="T44" s="56">
        <v>1.629617811759E12</v>
      </c>
      <c r="U44" s="2" t="b">
        <f t="shared" si="5"/>
        <v>0</v>
      </c>
      <c r="V44" s="55" t="s">
        <v>334</v>
      </c>
      <c r="W44" s="56">
        <v>376.0</v>
      </c>
      <c r="X44" s="57" t="s">
        <v>839</v>
      </c>
      <c r="Y44" s="56">
        <v>1.62961825301E12</v>
      </c>
      <c r="Z44" s="2" t="b">
        <f t="shared" si="6"/>
        <v>1</v>
      </c>
      <c r="AA44" s="55" t="s">
        <v>242</v>
      </c>
      <c r="AB44" s="56">
        <v>142.0</v>
      </c>
      <c r="AC44" s="57" t="s">
        <v>832</v>
      </c>
      <c r="AD44" s="56">
        <v>1.629618659958E12</v>
      </c>
      <c r="AE44" s="2" t="b">
        <f t="shared" si="7"/>
        <v>1</v>
      </c>
      <c r="AF44" s="55" t="s">
        <v>257</v>
      </c>
      <c r="AG44" s="56">
        <v>189.0</v>
      </c>
      <c r="AH44" s="57" t="s">
        <v>837</v>
      </c>
      <c r="AI44" s="56">
        <v>1.629623163444E12</v>
      </c>
      <c r="AJ44" s="2" t="b">
        <f t="shared" si="8"/>
        <v>1</v>
      </c>
      <c r="AK44" s="55" t="s">
        <v>242</v>
      </c>
      <c r="AL44" s="56">
        <v>222.0</v>
      </c>
      <c r="AM44" s="57" t="s">
        <v>833</v>
      </c>
      <c r="AN44" s="56">
        <v>1.629623949701E12</v>
      </c>
      <c r="AO44" s="2" t="b">
        <f t="shared" si="9"/>
        <v>1</v>
      </c>
      <c r="AP44" s="55" t="s">
        <v>242</v>
      </c>
      <c r="AQ44" s="56">
        <v>321.0</v>
      </c>
      <c r="AR44" s="57" t="s">
        <v>840</v>
      </c>
      <c r="AS44" s="56">
        <v>1.629624330067E12</v>
      </c>
    </row>
    <row r="45">
      <c r="A45" s="2" t="b">
        <f t="shared" si="1"/>
        <v>1</v>
      </c>
      <c r="B45" s="55" t="s">
        <v>232</v>
      </c>
      <c r="C45" s="56">
        <v>248.0</v>
      </c>
      <c r="D45" s="57" t="s">
        <v>835</v>
      </c>
      <c r="E45" s="56">
        <v>1.629610146432E12</v>
      </c>
      <c r="F45" s="2" t="b">
        <f t="shared" si="2"/>
        <v>1</v>
      </c>
      <c r="G45" s="55" t="s">
        <v>232</v>
      </c>
      <c r="H45" s="56">
        <v>223.0</v>
      </c>
      <c r="I45" s="57" t="s">
        <v>841</v>
      </c>
      <c r="J45" s="56">
        <v>1.629610577037E12</v>
      </c>
      <c r="K45" s="2" t="b">
        <f t="shared" si="3"/>
        <v>1</v>
      </c>
      <c r="L45" s="55" t="s">
        <v>232</v>
      </c>
      <c r="M45" s="56">
        <v>220.0</v>
      </c>
      <c r="N45" s="57" t="s">
        <v>838</v>
      </c>
      <c r="O45" s="56">
        <v>1.629610976226E12</v>
      </c>
      <c r="P45" s="2" t="b">
        <f t="shared" si="4"/>
        <v>1</v>
      </c>
      <c r="Q45" s="55" t="s">
        <v>301</v>
      </c>
      <c r="R45" s="56">
        <v>598.0</v>
      </c>
      <c r="S45" s="57" t="s">
        <v>842</v>
      </c>
      <c r="T45" s="56">
        <v>1.629617812357E12</v>
      </c>
      <c r="U45" s="2" t="b">
        <f t="shared" si="5"/>
        <v>1</v>
      </c>
      <c r="V45" s="55" t="s">
        <v>337</v>
      </c>
      <c r="W45" s="56">
        <v>292.0</v>
      </c>
      <c r="X45" s="57" t="s">
        <v>839</v>
      </c>
      <c r="Y45" s="56">
        <v>1.6296182533E12</v>
      </c>
      <c r="Z45" s="2" t="b">
        <f t="shared" si="6"/>
        <v>1</v>
      </c>
      <c r="AA45" s="55" t="s">
        <v>301</v>
      </c>
      <c r="AB45" s="56">
        <v>568.0</v>
      </c>
      <c r="AC45" s="57" t="s">
        <v>843</v>
      </c>
      <c r="AD45" s="56">
        <v>1.629618660532E12</v>
      </c>
      <c r="AE45" s="2" t="b">
        <f t="shared" si="7"/>
        <v>1</v>
      </c>
      <c r="AF45" s="55" t="s">
        <v>221</v>
      </c>
      <c r="AG45" s="56">
        <v>153.0</v>
      </c>
      <c r="AH45" s="57" t="s">
        <v>837</v>
      </c>
      <c r="AI45" s="56">
        <v>1.629623163609E12</v>
      </c>
      <c r="AJ45" s="2" t="b">
        <f t="shared" si="8"/>
        <v>1</v>
      </c>
      <c r="AK45" s="55" t="s">
        <v>301</v>
      </c>
      <c r="AL45" s="56">
        <v>1653.0</v>
      </c>
      <c r="AM45" s="57" t="s">
        <v>844</v>
      </c>
      <c r="AN45" s="56">
        <v>1.62962395137E12</v>
      </c>
      <c r="AO45" s="2" t="b">
        <f t="shared" si="9"/>
        <v>1</v>
      </c>
      <c r="AP45" s="55" t="s">
        <v>287</v>
      </c>
      <c r="AQ45" s="56">
        <v>217.0</v>
      </c>
      <c r="AR45" s="57" t="s">
        <v>840</v>
      </c>
      <c r="AS45" s="56">
        <v>1.629624330284E12</v>
      </c>
    </row>
    <row r="46">
      <c r="A46" s="2" t="b">
        <f t="shared" si="1"/>
        <v>1</v>
      </c>
      <c r="B46" s="55" t="s">
        <v>242</v>
      </c>
      <c r="C46" s="56">
        <v>171.0</v>
      </c>
      <c r="D46" s="57" t="s">
        <v>835</v>
      </c>
      <c r="E46" s="56">
        <v>1.629610146614E12</v>
      </c>
      <c r="F46" s="2" t="b">
        <f t="shared" si="2"/>
        <v>1</v>
      </c>
      <c r="G46" s="55" t="s">
        <v>242</v>
      </c>
      <c r="H46" s="56">
        <v>222.0</v>
      </c>
      <c r="I46" s="57" t="s">
        <v>841</v>
      </c>
      <c r="J46" s="56">
        <v>1.62961057726E12</v>
      </c>
      <c r="K46" s="2" t="b">
        <f t="shared" si="3"/>
        <v>1</v>
      </c>
      <c r="L46" s="55" t="s">
        <v>242</v>
      </c>
      <c r="M46" s="56">
        <v>255.0</v>
      </c>
      <c r="N46" s="57" t="s">
        <v>838</v>
      </c>
      <c r="O46" s="56">
        <v>1.62961097648E12</v>
      </c>
      <c r="P46" s="2" t="b">
        <f t="shared" si="4"/>
        <v>1</v>
      </c>
      <c r="Q46" s="55" t="s">
        <v>232</v>
      </c>
      <c r="R46" s="56">
        <v>209.0</v>
      </c>
      <c r="S46" s="57" t="s">
        <v>842</v>
      </c>
      <c r="T46" s="56">
        <v>1.62961781257E12</v>
      </c>
      <c r="U46" s="2" t="b">
        <f t="shared" si="5"/>
        <v>1</v>
      </c>
      <c r="V46" s="55" t="s">
        <v>337</v>
      </c>
      <c r="W46" s="56">
        <v>160.0</v>
      </c>
      <c r="X46" s="57" t="s">
        <v>839</v>
      </c>
      <c r="Y46" s="56">
        <v>1.629618253462E12</v>
      </c>
      <c r="Z46" s="2" t="b">
        <f t="shared" si="6"/>
        <v>1</v>
      </c>
      <c r="AA46" s="55" t="s">
        <v>232</v>
      </c>
      <c r="AB46" s="56">
        <v>217.0</v>
      </c>
      <c r="AC46" s="57" t="s">
        <v>843</v>
      </c>
      <c r="AD46" s="56">
        <v>1.629618660746E12</v>
      </c>
      <c r="AE46" s="2" t="b">
        <f t="shared" si="7"/>
        <v>1</v>
      </c>
      <c r="AF46" s="55" t="s">
        <v>221</v>
      </c>
      <c r="AG46" s="56">
        <v>267.0</v>
      </c>
      <c r="AH46" s="57" t="s">
        <v>837</v>
      </c>
      <c r="AI46" s="56">
        <v>1.629623163864E12</v>
      </c>
      <c r="AJ46" s="2" t="b">
        <f t="shared" si="8"/>
        <v>1</v>
      </c>
      <c r="AK46" s="55" t="s">
        <v>287</v>
      </c>
      <c r="AL46" s="56">
        <v>694.0</v>
      </c>
      <c r="AM46" s="57" t="s">
        <v>845</v>
      </c>
      <c r="AN46" s="56">
        <v>1.629623952049E12</v>
      </c>
      <c r="AO46" s="2" t="b">
        <f t="shared" si="9"/>
        <v>1</v>
      </c>
      <c r="AP46" s="55" t="s">
        <v>292</v>
      </c>
      <c r="AQ46" s="56">
        <v>182.0</v>
      </c>
      <c r="AR46" s="57" t="s">
        <v>840</v>
      </c>
      <c r="AS46" s="56">
        <v>1.629624330464E12</v>
      </c>
    </row>
    <row r="47">
      <c r="A47" s="2" t="b">
        <f t="shared" si="1"/>
        <v>1</v>
      </c>
      <c r="B47" s="55" t="s">
        <v>348</v>
      </c>
      <c r="C47" s="56">
        <v>1368.0</v>
      </c>
      <c r="D47" s="57" t="s">
        <v>846</v>
      </c>
      <c r="E47" s="56">
        <v>1.629610147989E12</v>
      </c>
      <c r="F47" s="2" t="b">
        <f t="shared" si="2"/>
        <v>1</v>
      </c>
      <c r="G47" s="55" t="s">
        <v>365</v>
      </c>
      <c r="H47" s="56">
        <v>1024.0</v>
      </c>
      <c r="I47" s="57" t="s">
        <v>847</v>
      </c>
      <c r="J47" s="56">
        <v>1.629610578297E12</v>
      </c>
      <c r="K47" s="2" t="b">
        <f t="shared" si="3"/>
        <v>1</v>
      </c>
      <c r="L47" s="55" t="s">
        <v>415</v>
      </c>
      <c r="M47" s="56">
        <v>2298.0</v>
      </c>
      <c r="N47" s="57" t="s">
        <v>848</v>
      </c>
      <c r="O47" s="56">
        <v>1.629610978784E12</v>
      </c>
      <c r="P47" s="2" t="b">
        <f t="shared" si="4"/>
        <v>1</v>
      </c>
      <c r="Q47" s="55" t="s">
        <v>242</v>
      </c>
      <c r="R47" s="56">
        <v>130.0</v>
      </c>
      <c r="S47" s="57" t="s">
        <v>842</v>
      </c>
      <c r="T47" s="56">
        <v>1.629617812697E12</v>
      </c>
      <c r="U47" s="2" t="b">
        <f t="shared" si="5"/>
        <v>1</v>
      </c>
      <c r="V47" s="55" t="s">
        <v>242</v>
      </c>
      <c r="W47" s="56">
        <v>492.0</v>
      </c>
      <c r="X47" s="57" t="s">
        <v>839</v>
      </c>
      <c r="Y47" s="56">
        <v>1.629618253953E12</v>
      </c>
      <c r="Z47" s="2" t="b">
        <f t="shared" si="6"/>
        <v>1</v>
      </c>
      <c r="AA47" s="55" t="s">
        <v>242</v>
      </c>
      <c r="AB47" s="56">
        <v>138.0</v>
      </c>
      <c r="AC47" s="57" t="s">
        <v>843</v>
      </c>
      <c r="AD47" s="56">
        <v>1.629618660883E12</v>
      </c>
      <c r="AE47" s="2" t="b">
        <f t="shared" si="7"/>
        <v>1</v>
      </c>
      <c r="AF47" s="55" t="s">
        <v>232</v>
      </c>
      <c r="AG47" s="56">
        <v>243.0</v>
      </c>
      <c r="AH47" s="57" t="s">
        <v>849</v>
      </c>
      <c r="AI47" s="56">
        <v>1.629623164105E12</v>
      </c>
      <c r="AJ47" s="2" t="b">
        <f t="shared" si="8"/>
        <v>1</v>
      </c>
      <c r="AK47" s="55" t="s">
        <v>242</v>
      </c>
      <c r="AL47" s="56">
        <v>245.0</v>
      </c>
      <c r="AM47" s="57" t="s">
        <v>845</v>
      </c>
      <c r="AN47" s="56">
        <v>1.629623952295E12</v>
      </c>
      <c r="AO47" s="2" t="b">
        <f t="shared" si="9"/>
        <v>1</v>
      </c>
      <c r="AP47" s="55" t="s">
        <v>295</v>
      </c>
      <c r="AQ47" s="56">
        <v>217.0</v>
      </c>
      <c r="AR47" s="57" t="s">
        <v>840</v>
      </c>
      <c r="AS47" s="56">
        <v>1.629624330683E12</v>
      </c>
    </row>
    <row r="48">
      <c r="A48" s="2" t="b">
        <f t="shared" si="1"/>
        <v>1</v>
      </c>
      <c r="B48" s="55" t="s">
        <v>371</v>
      </c>
      <c r="C48" s="56">
        <v>1205.0</v>
      </c>
      <c r="D48" s="57" t="s">
        <v>850</v>
      </c>
      <c r="E48" s="56">
        <v>1.629610149177E12</v>
      </c>
      <c r="F48" s="2" t="b">
        <f t="shared" si="2"/>
        <v>1</v>
      </c>
      <c r="G48" s="55" t="s">
        <v>371</v>
      </c>
      <c r="H48" s="56">
        <v>1221.0</v>
      </c>
      <c r="I48" s="57" t="s">
        <v>851</v>
      </c>
      <c r="J48" s="56">
        <v>1.629610579506E12</v>
      </c>
      <c r="K48" s="2" t="b">
        <f t="shared" si="3"/>
        <v>1</v>
      </c>
      <c r="L48" s="55" t="s">
        <v>371</v>
      </c>
      <c r="M48" s="56">
        <v>1113.0</v>
      </c>
      <c r="N48" s="57" t="s">
        <v>852</v>
      </c>
      <c r="O48" s="56">
        <v>1.62961097989E12</v>
      </c>
      <c r="P48" s="2" t="b">
        <f t="shared" si="4"/>
        <v>0</v>
      </c>
      <c r="Q48" s="55" t="s">
        <v>310</v>
      </c>
      <c r="R48" s="56">
        <v>455.0</v>
      </c>
      <c r="S48" s="57" t="s">
        <v>853</v>
      </c>
      <c r="T48" s="56">
        <v>1.629617813153E12</v>
      </c>
      <c r="U48" s="2" t="b">
        <f t="shared" si="5"/>
        <v>1</v>
      </c>
      <c r="V48" s="55" t="s">
        <v>854</v>
      </c>
      <c r="W48" s="56">
        <v>110.0</v>
      </c>
      <c r="X48" s="57" t="s">
        <v>855</v>
      </c>
      <c r="Y48" s="56">
        <v>1.629618254064E12</v>
      </c>
      <c r="Z48" s="2" t="b">
        <f t="shared" si="6"/>
        <v>0</v>
      </c>
      <c r="AA48" s="55" t="s">
        <v>310</v>
      </c>
      <c r="AB48" s="56">
        <v>624.0</v>
      </c>
      <c r="AC48" s="57" t="s">
        <v>856</v>
      </c>
      <c r="AD48" s="56">
        <v>1.629618661507E12</v>
      </c>
      <c r="AE48" s="2" t="b">
        <f t="shared" si="7"/>
        <v>1</v>
      </c>
      <c r="AF48" s="55" t="s">
        <v>242</v>
      </c>
      <c r="AG48" s="56">
        <v>146.0</v>
      </c>
      <c r="AH48" s="57" t="s">
        <v>849</v>
      </c>
      <c r="AI48" s="56">
        <v>1.629623164252E12</v>
      </c>
      <c r="AJ48" s="2" t="b">
        <f t="shared" si="8"/>
        <v>1</v>
      </c>
      <c r="AK48" s="55" t="s">
        <v>287</v>
      </c>
      <c r="AL48" s="56">
        <v>433.0</v>
      </c>
      <c r="AM48" s="57" t="s">
        <v>845</v>
      </c>
      <c r="AN48" s="56">
        <v>1.629623952728E12</v>
      </c>
      <c r="AO48" s="2" t="b">
        <f t="shared" si="9"/>
        <v>1</v>
      </c>
      <c r="AP48" s="55" t="s">
        <v>242</v>
      </c>
      <c r="AQ48" s="56">
        <v>222.0</v>
      </c>
      <c r="AR48" s="57" t="s">
        <v>840</v>
      </c>
      <c r="AS48" s="56">
        <v>1.629624330904E12</v>
      </c>
    </row>
    <row r="49">
      <c r="A49" s="2" t="b">
        <f t="shared" si="1"/>
        <v>1</v>
      </c>
      <c r="B49" s="55" t="s">
        <v>340</v>
      </c>
      <c r="C49" s="56">
        <v>1323.0</v>
      </c>
      <c r="D49" s="57" t="s">
        <v>857</v>
      </c>
      <c r="E49" s="56">
        <v>1.629610150513E12</v>
      </c>
      <c r="F49" s="2" t="b">
        <f t="shared" si="2"/>
        <v>1</v>
      </c>
      <c r="G49" s="55" t="s">
        <v>340</v>
      </c>
      <c r="H49" s="56">
        <v>293.0</v>
      </c>
      <c r="I49" s="57" t="s">
        <v>851</v>
      </c>
      <c r="J49" s="56">
        <v>1.629610579799E12</v>
      </c>
      <c r="K49" s="2" t="b">
        <f t="shared" si="3"/>
        <v>1</v>
      </c>
      <c r="L49" s="55" t="s">
        <v>337</v>
      </c>
      <c r="M49" s="56">
        <v>291.0</v>
      </c>
      <c r="N49" s="57" t="s">
        <v>858</v>
      </c>
      <c r="O49" s="56">
        <v>1.62961098018E12</v>
      </c>
      <c r="P49" s="2" t="b">
        <f t="shared" si="4"/>
        <v>0</v>
      </c>
      <c r="Q49" s="55" t="s">
        <v>208</v>
      </c>
      <c r="R49" s="56">
        <v>159.0</v>
      </c>
      <c r="S49" s="57" t="s">
        <v>853</v>
      </c>
      <c r="T49" s="56">
        <v>1.62961781331E12</v>
      </c>
      <c r="U49" s="2" t="b">
        <f t="shared" si="5"/>
        <v>1</v>
      </c>
      <c r="V49" s="55" t="s">
        <v>242</v>
      </c>
      <c r="W49" s="56">
        <v>327.0</v>
      </c>
      <c r="X49" s="57" t="s">
        <v>855</v>
      </c>
      <c r="Y49" s="56">
        <v>1.629618254387E12</v>
      </c>
      <c r="Z49" s="2" t="b">
        <f t="shared" si="6"/>
        <v>0</v>
      </c>
      <c r="AA49" s="55" t="s">
        <v>208</v>
      </c>
      <c r="AB49" s="56">
        <v>92.0</v>
      </c>
      <c r="AC49" s="57" t="s">
        <v>856</v>
      </c>
      <c r="AD49" s="56">
        <v>1.629618661601E12</v>
      </c>
      <c r="AE49" s="2" t="b">
        <f t="shared" si="7"/>
        <v>1</v>
      </c>
      <c r="AF49" s="55" t="s">
        <v>287</v>
      </c>
      <c r="AG49" s="56">
        <v>289.0</v>
      </c>
      <c r="AH49" s="57" t="s">
        <v>849</v>
      </c>
      <c r="AI49" s="56">
        <v>1.629623164539E12</v>
      </c>
      <c r="AJ49" s="2" t="b">
        <f t="shared" si="8"/>
        <v>1</v>
      </c>
      <c r="AK49" s="55" t="s">
        <v>301</v>
      </c>
      <c r="AL49" s="56">
        <v>136.0</v>
      </c>
      <c r="AM49" s="57" t="s">
        <v>845</v>
      </c>
      <c r="AN49" s="56">
        <v>1.629623952883E12</v>
      </c>
      <c r="AO49" s="2" t="b">
        <f t="shared" si="9"/>
        <v>1</v>
      </c>
      <c r="AP49" s="55" t="s">
        <v>301</v>
      </c>
      <c r="AQ49" s="56">
        <v>105.0</v>
      </c>
      <c r="AR49" s="57" t="s">
        <v>859</v>
      </c>
      <c r="AS49" s="56">
        <v>1.629624331025E12</v>
      </c>
    </row>
    <row r="50">
      <c r="A50" s="2" t="b">
        <f t="shared" si="1"/>
        <v>1</v>
      </c>
      <c r="B50" s="55" t="s">
        <v>371</v>
      </c>
      <c r="C50" s="56">
        <v>219.0</v>
      </c>
      <c r="D50" s="57" t="s">
        <v>857</v>
      </c>
      <c r="E50" s="56">
        <v>1.629610150735E12</v>
      </c>
      <c r="F50" s="2" t="b">
        <f t="shared" si="2"/>
        <v>1</v>
      </c>
      <c r="G50" s="55" t="s">
        <v>383</v>
      </c>
      <c r="H50" s="56">
        <v>97.0</v>
      </c>
      <c r="I50" s="57" t="s">
        <v>851</v>
      </c>
      <c r="J50" s="56">
        <v>1.629610579907E12</v>
      </c>
      <c r="K50" s="2" t="b">
        <f t="shared" si="3"/>
        <v>1</v>
      </c>
      <c r="L50" s="55" t="s">
        <v>383</v>
      </c>
      <c r="M50" s="56">
        <v>229.0</v>
      </c>
      <c r="N50" s="57" t="s">
        <v>858</v>
      </c>
      <c r="O50" s="56">
        <v>1.629610980422E12</v>
      </c>
      <c r="P50" s="2" t="b">
        <f t="shared" si="4"/>
        <v>0</v>
      </c>
      <c r="Q50" s="55" t="s">
        <v>244</v>
      </c>
      <c r="R50" s="56">
        <v>76.0</v>
      </c>
      <c r="S50" s="57" t="s">
        <v>853</v>
      </c>
      <c r="T50" s="56">
        <v>1.629617813402E12</v>
      </c>
      <c r="U50" s="2" t="b">
        <f t="shared" si="5"/>
        <v>1</v>
      </c>
      <c r="V50" s="55" t="s">
        <v>301</v>
      </c>
      <c r="W50" s="56">
        <v>716.0</v>
      </c>
      <c r="X50" s="57" t="s">
        <v>860</v>
      </c>
      <c r="Y50" s="56">
        <v>1.629618255106E12</v>
      </c>
      <c r="Z50" s="2" t="b">
        <f t="shared" si="6"/>
        <v>0</v>
      </c>
      <c r="AA50" s="55" t="s">
        <v>244</v>
      </c>
      <c r="AB50" s="56">
        <v>101.0</v>
      </c>
      <c r="AC50" s="57" t="s">
        <v>856</v>
      </c>
      <c r="AD50" s="56">
        <v>1.629618661715E12</v>
      </c>
      <c r="AE50" s="2" t="b">
        <f t="shared" si="7"/>
        <v>1</v>
      </c>
      <c r="AF50" s="55" t="s">
        <v>292</v>
      </c>
      <c r="AG50" s="56">
        <v>133.0</v>
      </c>
      <c r="AH50" s="57" t="s">
        <v>849</v>
      </c>
      <c r="AI50" s="56">
        <v>1.629623164673E12</v>
      </c>
      <c r="AJ50" s="2" t="b">
        <f t="shared" si="8"/>
        <v>1</v>
      </c>
      <c r="AK50" s="55" t="s">
        <v>232</v>
      </c>
      <c r="AL50" s="56">
        <v>705.0</v>
      </c>
      <c r="AM50" s="57" t="s">
        <v>861</v>
      </c>
      <c r="AN50" s="56">
        <v>1.629623953579E12</v>
      </c>
      <c r="AO50" s="2" t="b">
        <f t="shared" si="9"/>
        <v>1</v>
      </c>
      <c r="AP50" s="55" t="s">
        <v>232</v>
      </c>
      <c r="AQ50" s="56">
        <v>225.0</v>
      </c>
      <c r="AR50" s="57" t="s">
        <v>859</v>
      </c>
      <c r="AS50" s="56">
        <v>1.629624331239E12</v>
      </c>
    </row>
    <row r="51">
      <c r="A51" s="2" t="b">
        <f t="shared" si="1"/>
        <v>1</v>
      </c>
      <c r="B51" s="55" t="s">
        <v>862</v>
      </c>
      <c r="C51" s="56">
        <v>232.0</v>
      </c>
      <c r="D51" s="57" t="s">
        <v>857</v>
      </c>
      <c r="E51" s="56">
        <v>1.629610150953E12</v>
      </c>
      <c r="F51" s="2" t="b">
        <f t="shared" si="2"/>
        <v>1</v>
      </c>
      <c r="G51" s="55" t="s">
        <v>242</v>
      </c>
      <c r="H51" s="56">
        <v>242.0</v>
      </c>
      <c r="I51" s="57" t="s">
        <v>863</v>
      </c>
      <c r="J51" s="56">
        <v>1.629610580138E12</v>
      </c>
      <c r="K51" s="2" t="b">
        <f t="shared" si="3"/>
        <v>1</v>
      </c>
      <c r="L51" s="55" t="s">
        <v>383</v>
      </c>
      <c r="M51" s="56">
        <v>70.0</v>
      </c>
      <c r="N51" s="57" t="s">
        <v>858</v>
      </c>
      <c r="O51" s="56">
        <v>1.629610980486E12</v>
      </c>
      <c r="P51" s="2" t="b">
        <f t="shared" si="4"/>
        <v>0</v>
      </c>
      <c r="Q51" s="55" t="s">
        <v>320</v>
      </c>
      <c r="R51" s="56">
        <v>101.0</v>
      </c>
      <c r="S51" s="57" t="s">
        <v>853</v>
      </c>
      <c r="T51" s="56">
        <v>1.629617813489E12</v>
      </c>
      <c r="U51" s="2" t="b">
        <f t="shared" si="5"/>
        <v>1</v>
      </c>
      <c r="V51" s="55" t="s">
        <v>232</v>
      </c>
      <c r="W51" s="56">
        <v>261.0</v>
      </c>
      <c r="X51" s="57" t="s">
        <v>860</v>
      </c>
      <c r="Y51" s="56">
        <v>1.62961825537E12</v>
      </c>
      <c r="Z51" s="2" t="b">
        <f t="shared" si="6"/>
        <v>0</v>
      </c>
      <c r="AA51" s="55" t="s">
        <v>320</v>
      </c>
      <c r="AB51" s="56">
        <v>113.0</v>
      </c>
      <c r="AC51" s="57" t="s">
        <v>856</v>
      </c>
      <c r="AD51" s="56">
        <v>1.629618661815E12</v>
      </c>
      <c r="AE51" s="2" t="b">
        <f t="shared" si="7"/>
        <v>1</v>
      </c>
      <c r="AF51" s="55" t="s">
        <v>295</v>
      </c>
      <c r="AG51" s="56">
        <v>188.0</v>
      </c>
      <c r="AH51" s="57" t="s">
        <v>849</v>
      </c>
      <c r="AI51" s="56">
        <v>1.629623164862E12</v>
      </c>
      <c r="AJ51" s="2" t="b">
        <f t="shared" si="8"/>
        <v>1</v>
      </c>
      <c r="AK51" s="55" t="s">
        <v>242</v>
      </c>
      <c r="AL51" s="56">
        <v>308.0</v>
      </c>
      <c r="AM51" s="57" t="s">
        <v>861</v>
      </c>
      <c r="AN51" s="56">
        <v>1.629623953878E12</v>
      </c>
      <c r="AO51" s="2" t="b">
        <f t="shared" si="9"/>
        <v>1</v>
      </c>
      <c r="AP51" s="55" t="s">
        <v>242</v>
      </c>
      <c r="AQ51" s="56">
        <v>172.0</v>
      </c>
      <c r="AR51" s="57" t="s">
        <v>859</v>
      </c>
      <c r="AS51" s="56">
        <v>1.629624331407E12</v>
      </c>
    </row>
    <row r="52">
      <c r="A52" s="2" t="b">
        <f t="shared" si="1"/>
        <v>1</v>
      </c>
      <c r="B52" s="55" t="s">
        <v>383</v>
      </c>
      <c r="C52" s="56">
        <v>152.0</v>
      </c>
      <c r="D52" s="57" t="s">
        <v>864</v>
      </c>
      <c r="E52" s="56">
        <v>1.629610151103E12</v>
      </c>
      <c r="F52" s="2" t="b">
        <f t="shared" si="2"/>
        <v>1</v>
      </c>
      <c r="G52" s="55" t="s">
        <v>390</v>
      </c>
      <c r="H52" s="56">
        <v>749.0</v>
      </c>
      <c r="I52" s="57" t="s">
        <v>863</v>
      </c>
      <c r="J52" s="56">
        <v>1.629610580887E12</v>
      </c>
      <c r="K52" s="2" t="b">
        <f t="shared" si="3"/>
        <v>1</v>
      </c>
      <c r="L52" s="55" t="s">
        <v>383</v>
      </c>
      <c r="M52" s="56">
        <v>1444.0</v>
      </c>
      <c r="N52" s="57" t="s">
        <v>865</v>
      </c>
      <c r="O52" s="56">
        <v>1.629610981927E12</v>
      </c>
      <c r="P52" s="2" t="b">
        <f t="shared" si="4"/>
        <v>0</v>
      </c>
      <c r="Q52" s="55" t="s">
        <v>326</v>
      </c>
      <c r="R52" s="56">
        <v>183.0</v>
      </c>
      <c r="S52" s="57" t="s">
        <v>853</v>
      </c>
      <c r="T52" s="56">
        <v>1.62961781367E12</v>
      </c>
      <c r="U52" s="2" t="b">
        <f t="shared" si="5"/>
        <v>1</v>
      </c>
      <c r="V52" s="55" t="s">
        <v>242</v>
      </c>
      <c r="W52" s="56">
        <v>263.0</v>
      </c>
      <c r="X52" s="57" t="s">
        <v>860</v>
      </c>
      <c r="Y52" s="56">
        <v>1.629618255633E12</v>
      </c>
      <c r="Z52" s="2" t="b">
        <f t="shared" si="6"/>
        <v>0</v>
      </c>
      <c r="AA52" s="55" t="s">
        <v>326</v>
      </c>
      <c r="AB52" s="56">
        <v>171.0</v>
      </c>
      <c r="AC52" s="57" t="s">
        <v>856</v>
      </c>
      <c r="AD52" s="56">
        <v>1.629618661985E12</v>
      </c>
      <c r="AE52" s="2" t="b">
        <f t="shared" si="7"/>
        <v>1</v>
      </c>
      <c r="AF52" s="55" t="s">
        <v>242</v>
      </c>
      <c r="AG52" s="56">
        <v>244.0</v>
      </c>
      <c r="AH52" s="57" t="s">
        <v>866</v>
      </c>
      <c r="AI52" s="56">
        <v>1.629623165107E12</v>
      </c>
      <c r="AJ52" s="2" t="b">
        <f t="shared" si="8"/>
        <v>0</v>
      </c>
      <c r="AK52" s="55" t="s">
        <v>310</v>
      </c>
      <c r="AL52" s="56">
        <v>590.0</v>
      </c>
      <c r="AM52" s="57" t="s">
        <v>867</v>
      </c>
      <c r="AN52" s="56">
        <v>1.629623954467E12</v>
      </c>
      <c r="AO52" s="2" t="b">
        <f t="shared" si="9"/>
        <v>0</v>
      </c>
      <c r="AP52" s="55" t="s">
        <v>310</v>
      </c>
      <c r="AQ52" s="56">
        <v>646.0</v>
      </c>
      <c r="AR52" s="57" t="s">
        <v>868</v>
      </c>
      <c r="AS52" s="56">
        <v>1.629624332088E12</v>
      </c>
    </row>
    <row r="53">
      <c r="A53" s="2" t="b">
        <f t="shared" si="1"/>
        <v>1</v>
      </c>
      <c r="B53" s="55" t="s">
        <v>862</v>
      </c>
      <c r="C53" s="56">
        <v>372.0</v>
      </c>
      <c r="D53" s="57" t="s">
        <v>864</v>
      </c>
      <c r="E53" s="56">
        <v>1.62961015149E12</v>
      </c>
      <c r="F53" s="2" t="b">
        <f t="shared" si="2"/>
        <v>1</v>
      </c>
      <c r="G53" s="55" t="s">
        <v>257</v>
      </c>
      <c r="H53" s="56">
        <v>175.0</v>
      </c>
      <c r="I53" s="57" t="s">
        <v>869</v>
      </c>
      <c r="J53" s="56">
        <v>1.629610581062E12</v>
      </c>
      <c r="K53" s="2" t="b">
        <f t="shared" si="3"/>
        <v>1</v>
      </c>
      <c r="L53" s="55" t="s">
        <v>242</v>
      </c>
      <c r="M53" s="56">
        <v>707.0</v>
      </c>
      <c r="N53" s="57" t="s">
        <v>870</v>
      </c>
      <c r="O53" s="56">
        <v>1.629610982631E12</v>
      </c>
      <c r="P53" s="2" t="b">
        <f t="shared" si="4"/>
        <v>1</v>
      </c>
      <c r="Q53" s="55" t="s">
        <v>242</v>
      </c>
      <c r="R53" s="56">
        <v>129.0</v>
      </c>
      <c r="S53" s="57" t="s">
        <v>853</v>
      </c>
      <c r="T53" s="56">
        <v>1.629617813803E12</v>
      </c>
      <c r="U53" s="2" t="b">
        <f t="shared" si="5"/>
        <v>1</v>
      </c>
      <c r="V53" s="55" t="s">
        <v>344</v>
      </c>
      <c r="W53" s="56">
        <v>4262.0</v>
      </c>
      <c r="X53" s="57" t="s">
        <v>871</v>
      </c>
      <c r="Y53" s="56">
        <v>1.629618259892E12</v>
      </c>
      <c r="Z53" s="2" t="b">
        <f t="shared" si="6"/>
        <v>1</v>
      </c>
      <c r="AA53" s="55" t="s">
        <v>242</v>
      </c>
      <c r="AB53" s="56">
        <v>95.0</v>
      </c>
      <c r="AC53" s="57" t="s">
        <v>872</v>
      </c>
      <c r="AD53" s="56">
        <v>1.629618662077E12</v>
      </c>
      <c r="AE53" s="2" t="b">
        <f t="shared" si="7"/>
        <v>1</v>
      </c>
      <c r="AF53" s="55" t="s">
        <v>301</v>
      </c>
      <c r="AG53" s="56">
        <v>220.0</v>
      </c>
      <c r="AH53" s="57" t="s">
        <v>866</v>
      </c>
      <c r="AI53" s="56">
        <v>1.629623165326E12</v>
      </c>
      <c r="AJ53" s="2" t="b">
        <f t="shared" si="8"/>
        <v>0</v>
      </c>
      <c r="AK53" s="55" t="s">
        <v>208</v>
      </c>
      <c r="AL53" s="56">
        <v>159.0</v>
      </c>
      <c r="AM53" s="57" t="s">
        <v>867</v>
      </c>
      <c r="AN53" s="56">
        <v>1.629623954622E12</v>
      </c>
      <c r="AO53" s="2" t="b">
        <f t="shared" si="9"/>
        <v>1</v>
      </c>
      <c r="AP53" s="55" t="s">
        <v>322</v>
      </c>
      <c r="AQ53" s="56">
        <v>573.0</v>
      </c>
      <c r="AR53" s="57" t="s">
        <v>868</v>
      </c>
      <c r="AS53" s="56">
        <v>1.629624332626E12</v>
      </c>
    </row>
    <row r="54">
      <c r="A54" s="2" t="b">
        <f t="shared" si="1"/>
        <v>1</v>
      </c>
      <c r="B54" s="55" t="s">
        <v>371</v>
      </c>
      <c r="C54" s="56">
        <v>154.0</v>
      </c>
      <c r="D54" s="57" t="s">
        <v>864</v>
      </c>
      <c r="E54" s="56">
        <v>1.629610151628E12</v>
      </c>
      <c r="F54" s="2" t="b">
        <f t="shared" si="2"/>
        <v>1</v>
      </c>
      <c r="G54" s="55" t="s">
        <v>242</v>
      </c>
      <c r="H54" s="56">
        <v>230.0</v>
      </c>
      <c r="I54" s="57" t="s">
        <v>869</v>
      </c>
      <c r="J54" s="56">
        <v>1.629610581292E12</v>
      </c>
      <c r="K54" s="2" t="b">
        <f t="shared" si="3"/>
        <v>1</v>
      </c>
      <c r="L54" s="55" t="s">
        <v>390</v>
      </c>
      <c r="M54" s="56">
        <v>335.0</v>
      </c>
      <c r="N54" s="57" t="s">
        <v>870</v>
      </c>
      <c r="O54" s="56">
        <v>1.629610982979E12</v>
      </c>
      <c r="P54" s="2" t="b">
        <f t="shared" si="4"/>
        <v>0</v>
      </c>
      <c r="Q54" s="55" t="s">
        <v>332</v>
      </c>
      <c r="R54" s="56">
        <v>683.0</v>
      </c>
      <c r="S54" s="57" t="s">
        <v>873</v>
      </c>
      <c r="T54" s="56">
        <v>1.629617814483E12</v>
      </c>
      <c r="U54" s="2" t="b">
        <f t="shared" si="5"/>
        <v>1</v>
      </c>
      <c r="V54" s="55" t="s">
        <v>371</v>
      </c>
      <c r="W54" s="56">
        <v>772.0</v>
      </c>
      <c r="X54" s="57" t="s">
        <v>874</v>
      </c>
      <c r="Y54" s="56">
        <v>1.629618260662E12</v>
      </c>
      <c r="Z54" s="2" t="b">
        <f t="shared" si="6"/>
        <v>0</v>
      </c>
      <c r="AA54" s="55" t="s">
        <v>329</v>
      </c>
      <c r="AB54" s="56">
        <v>768.0</v>
      </c>
      <c r="AC54" s="57" t="s">
        <v>872</v>
      </c>
      <c r="AD54" s="56">
        <v>1.629618662848E12</v>
      </c>
      <c r="AE54" s="2" t="b">
        <f t="shared" si="7"/>
        <v>1</v>
      </c>
      <c r="AF54" s="55" t="s">
        <v>232</v>
      </c>
      <c r="AG54" s="56">
        <v>218.0</v>
      </c>
      <c r="AH54" s="57" t="s">
        <v>866</v>
      </c>
      <c r="AI54" s="56">
        <v>1.629623165543E12</v>
      </c>
      <c r="AJ54" s="2" t="b">
        <f t="shared" si="8"/>
        <v>0</v>
      </c>
      <c r="AK54" s="55" t="s">
        <v>244</v>
      </c>
      <c r="AL54" s="56">
        <v>33.0</v>
      </c>
      <c r="AM54" s="57" t="s">
        <v>867</v>
      </c>
      <c r="AN54" s="56">
        <v>1.629623954679E12</v>
      </c>
      <c r="AO54" s="2" t="b">
        <f t="shared" si="9"/>
        <v>0</v>
      </c>
      <c r="AP54" s="55" t="s">
        <v>310</v>
      </c>
      <c r="AQ54" s="56">
        <v>478.0</v>
      </c>
      <c r="AR54" s="57" t="s">
        <v>875</v>
      </c>
      <c r="AS54" s="56">
        <v>1.629624333122E12</v>
      </c>
    </row>
    <row r="55">
      <c r="A55" s="2" t="b">
        <f t="shared" si="1"/>
        <v>1</v>
      </c>
      <c r="B55" s="55" t="s">
        <v>337</v>
      </c>
      <c r="C55" s="56">
        <v>242.0</v>
      </c>
      <c r="D55" s="57" t="s">
        <v>864</v>
      </c>
      <c r="E55" s="56">
        <v>1.629610151871E12</v>
      </c>
      <c r="F55" s="2" t="b">
        <f t="shared" si="2"/>
        <v>1</v>
      </c>
      <c r="G55" s="55" t="s">
        <v>292</v>
      </c>
      <c r="H55" s="56">
        <v>255.0</v>
      </c>
      <c r="I55" s="57" t="s">
        <v>869</v>
      </c>
      <c r="J55" s="56">
        <v>1.629610581548E12</v>
      </c>
      <c r="K55" s="2" t="b">
        <f t="shared" si="3"/>
        <v>1</v>
      </c>
      <c r="L55" s="55" t="s">
        <v>257</v>
      </c>
      <c r="M55" s="56">
        <v>141.0</v>
      </c>
      <c r="N55" s="57" t="s">
        <v>876</v>
      </c>
      <c r="O55" s="56">
        <v>1.629610983113E12</v>
      </c>
      <c r="P55" s="2" t="b">
        <f t="shared" si="4"/>
        <v>1</v>
      </c>
      <c r="Q55" s="55" t="s">
        <v>337</v>
      </c>
      <c r="R55" s="56">
        <v>319.0</v>
      </c>
      <c r="S55" s="57" t="s">
        <v>873</v>
      </c>
      <c r="T55" s="56">
        <v>1.629617814802E12</v>
      </c>
      <c r="U55" s="2" t="b">
        <f t="shared" si="5"/>
        <v>1</v>
      </c>
      <c r="V55" s="55" t="s">
        <v>877</v>
      </c>
      <c r="W55" s="56">
        <v>333.0</v>
      </c>
      <c r="X55" s="57" t="s">
        <v>874</v>
      </c>
      <c r="Y55" s="56">
        <v>1.629618260996E12</v>
      </c>
      <c r="Z55" s="2" t="b">
        <f t="shared" si="6"/>
        <v>1</v>
      </c>
      <c r="AA55" s="55" t="s">
        <v>337</v>
      </c>
      <c r="AB55" s="56">
        <v>360.0</v>
      </c>
      <c r="AC55" s="57" t="s">
        <v>878</v>
      </c>
      <c r="AD55" s="56">
        <v>1.629618663207E12</v>
      </c>
      <c r="AE55" s="2" t="b">
        <f t="shared" si="7"/>
        <v>1</v>
      </c>
      <c r="AF55" s="55" t="s">
        <v>242</v>
      </c>
      <c r="AG55" s="56">
        <v>1610.0</v>
      </c>
      <c r="AH55" s="57" t="s">
        <v>879</v>
      </c>
      <c r="AI55" s="56">
        <v>1.629623167156E12</v>
      </c>
      <c r="AJ55" s="2" t="b">
        <f t="shared" si="8"/>
        <v>0</v>
      </c>
      <c r="AK55" s="55" t="s">
        <v>320</v>
      </c>
      <c r="AL55" s="56">
        <v>152.0</v>
      </c>
      <c r="AM55" s="57" t="s">
        <v>867</v>
      </c>
      <c r="AN55" s="56">
        <v>1.62962395481E12</v>
      </c>
      <c r="AO55" s="2" t="b">
        <f t="shared" si="9"/>
        <v>0</v>
      </c>
      <c r="AP55" s="55" t="s">
        <v>208</v>
      </c>
      <c r="AQ55" s="56">
        <v>668.0</v>
      </c>
      <c r="AR55" s="57" t="s">
        <v>875</v>
      </c>
      <c r="AS55" s="56">
        <v>1.629624333773E12</v>
      </c>
    </row>
    <row r="56">
      <c r="A56" s="2" t="b">
        <f t="shared" si="1"/>
        <v>1</v>
      </c>
      <c r="B56" s="55" t="s">
        <v>383</v>
      </c>
      <c r="C56" s="56">
        <v>130.0</v>
      </c>
      <c r="D56" s="57" t="s">
        <v>880</v>
      </c>
      <c r="E56" s="56">
        <v>1.629610152002E12</v>
      </c>
      <c r="F56" s="2" t="b">
        <f t="shared" si="2"/>
        <v>1</v>
      </c>
      <c r="G56" s="55" t="s">
        <v>255</v>
      </c>
      <c r="H56" s="56">
        <v>251.0</v>
      </c>
      <c r="I56" s="57" t="s">
        <v>869</v>
      </c>
      <c r="J56" s="56">
        <v>1.629610581799E12</v>
      </c>
      <c r="K56" s="2" t="b">
        <f t="shared" si="3"/>
        <v>1</v>
      </c>
      <c r="L56" s="55" t="s">
        <v>242</v>
      </c>
      <c r="M56" s="56">
        <v>205.0</v>
      </c>
      <c r="N56" s="57" t="s">
        <v>876</v>
      </c>
      <c r="O56" s="56">
        <v>1.629610983315E12</v>
      </c>
      <c r="P56" s="2" t="b">
        <f t="shared" si="4"/>
        <v>1</v>
      </c>
      <c r="Q56" s="55" t="s">
        <v>348</v>
      </c>
      <c r="R56" s="56">
        <v>179.0</v>
      </c>
      <c r="S56" s="57" t="s">
        <v>873</v>
      </c>
      <c r="T56" s="56">
        <v>1.629617814993E12</v>
      </c>
      <c r="U56" s="2" t="b">
        <f t="shared" si="5"/>
        <v>1</v>
      </c>
      <c r="V56" s="55" t="s">
        <v>383</v>
      </c>
      <c r="W56" s="56">
        <v>184.0</v>
      </c>
      <c r="X56" s="57" t="s">
        <v>881</v>
      </c>
      <c r="Y56" s="56">
        <v>1.629618261181E12</v>
      </c>
      <c r="Z56" s="2" t="b">
        <f t="shared" si="6"/>
        <v>1</v>
      </c>
      <c r="AA56" s="55" t="s">
        <v>344</v>
      </c>
      <c r="AB56" s="56">
        <v>137.0</v>
      </c>
      <c r="AC56" s="57" t="s">
        <v>878</v>
      </c>
      <c r="AD56" s="56">
        <v>1.629618663358E12</v>
      </c>
      <c r="AE56" s="2" t="b">
        <f t="shared" si="7"/>
        <v>0</v>
      </c>
      <c r="AF56" s="55" t="s">
        <v>310</v>
      </c>
      <c r="AG56" s="56">
        <v>1844.0</v>
      </c>
      <c r="AH56" s="57" t="s">
        <v>882</v>
      </c>
      <c r="AI56" s="56">
        <v>1.629623169002E12</v>
      </c>
      <c r="AJ56" s="2" t="b">
        <f t="shared" si="8"/>
        <v>0</v>
      </c>
      <c r="AK56" s="55" t="s">
        <v>326</v>
      </c>
      <c r="AL56" s="56">
        <v>250.0</v>
      </c>
      <c r="AM56" s="57" t="s">
        <v>883</v>
      </c>
      <c r="AN56" s="56">
        <v>1.629623955069E12</v>
      </c>
      <c r="AO56" s="2" t="b">
        <f t="shared" si="9"/>
        <v>0</v>
      </c>
      <c r="AP56" s="55" t="s">
        <v>320</v>
      </c>
      <c r="AQ56" s="56">
        <v>181.0</v>
      </c>
      <c r="AR56" s="57" t="s">
        <v>875</v>
      </c>
      <c r="AS56" s="56">
        <v>1.62962433397E12</v>
      </c>
    </row>
    <row r="57">
      <c r="A57" s="2" t="b">
        <f t="shared" si="1"/>
        <v>1</v>
      </c>
      <c r="B57" s="55" t="s">
        <v>242</v>
      </c>
      <c r="C57" s="56">
        <v>410.0</v>
      </c>
      <c r="D57" s="57" t="s">
        <v>880</v>
      </c>
      <c r="E57" s="56">
        <v>1.629610152409E12</v>
      </c>
      <c r="F57" s="2" t="b">
        <f t="shared" si="2"/>
        <v>1</v>
      </c>
      <c r="G57" s="55" t="s">
        <v>242</v>
      </c>
      <c r="H57" s="56">
        <v>223.0</v>
      </c>
      <c r="I57" s="57" t="s">
        <v>884</v>
      </c>
      <c r="J57" s="56">
        <v>1.62961058202E12</v>
      </c>
      <c r="K57" s="2" t="b">
        <f t="shared" si="3"/>
        <v>1</v>
      </c>
      <c r="L57" s="55" t="s">
        <v>292</v>
      </c>
      <c r="M57" s="56">
        <v>238.0</v>
      </c>
      <c r="N57" s="57" t="s">
        <v>876</v>
      </c>
      <c r="O57" s="56">
        <v>1.629610983555E12</v>
      </c>
      <c r="P57" s="2" t="b">
        <f t="shared" si="4"/>
        <v>1</v>
      </c>
      <c r="Q57" s="55" t="s">
        <v>242</v>
      </c>
      <c r="R57" s="56">
        <v>282.0</v>
      </c>
      <c r="S57" s="57" t="s">
        <v>885</v>
      </c>
      <c r="T57" s="56">
        <v>1.629617815265E12</v>
      </c>
      <c r="U57" s="2" t="b">
        <f t="shared" si="5"/>
        <v>1</v>
      </c>
      <c r="V57" s="60" t="s">
        <v>886</v>
      </c>
      <c r="W57" s="56">
        <v>392.0</v>
      </c>
      <c r="X57" s="57" t="s">
        <v>881</v>
      </c>
      <c r="Y57" s="56">
        <v>1.629618261574E12</v>
      </c>
      <c r="Z57" s="2" t="b">
        <f t="shared" si="6"/>
        <v>1</v>
      </c>
      <c r="AA57" s="55" t="s">
        <v>242</v>
      </c>
      <c r="AB57" s="56">
        <v>400.0</v>
      </c>
      <c r="AC57" s="57" t="s">
        <v>878</v>
      </c>
      <c r="AD57" s="56">
        <v>1.629618663748E12</v>
      </c>
      <c r="AE57" s="2" t="b">
        <f t="shared" si="7"/>
        <v>0</v>
      </c>
      <c r="AF57" s="55" t="s">
        <v>208</v>
      </c>
      <c r="AG57" s="56">
        <v>126.0</v>
      </c>
      <c r="AH57" s="57" t="s">
        <v>882</v>
      </c>
      <c r="AI57" s="56">
        <v>1.629623169122E12</v>
      </c>
      <c r="AJ57" s="2" t="b">
        <f t="shared" si="8"/>
        <v>1</v>
      </c>
      <c r="AK57" s="55" t="s">
        <v>242</v>
      </c>
      <c r="AL57" s="56">
        <v>186.0</v>
      </c>
      <c r="AM57" s="57" t="s">
        <v>883</v>
      </c>
      <c r="AN57" s="56">
        <v>1.629623955246E12</v>
      </c>
      <c r="AO57" s="2" t="b">
        <f t="shared" si="9"/>
        <v>0</v>
      </c>
      <c r="AP57" s="55" t="s">
        <v>208</v>
      </c>
      <c r="AQ57" s="56">
        <v>282.0</v>
      </c>
      <c r="AR57" s="57" t="s">
        <v>887</v>
      </c>
      <c r="AS57" s="56">
        <v>1.629624334237E12</v>
      </c>
    </row>
    <row r="58">
      <c r="A58" s="2" t="b">
        <f t="shared" si="1"/>
        <v>1</v>
      </c>
      <c r="B58" s="55" t="s">
        <v>390</v>
      </c>
      <c r="C58" s="56">
        <v>355.0</v>
      </c>
      <c r="D58" s="57" t="s">
        <v>880</v>
      </c>
      <c r="E58" s="56">
        <v>1.629610152766E12</v>
      </c>
      <c r="F58" s="2" t="b">
        <f t="shared" si="2"/>
        <v>1</v>
      </c>
      <c r="G58" s="55" t="s">
        <v>415</v>
      </c>
      <c r="H58" s="56">
        <v>2311.0</v>
      </c>
      <c r="I58" s="57" t="s">
        <v>888</v>
      </c>
      <c r="J58" s="56">
        <v>1.629610584339E12</v>
      </c>
      <c r="K58" s="2" t="b">
        <f t="shared" si="3"/>
        <v>1</v>
      </c>
      <c r="L58" s="55" t="s">
        <v>257</v>
      </c>
      <c r="M58" s="56">
        <v>194.0</v>
      </c>
      <c r="N58" s="57" t="s">
        <v>876</v>
      </c>
      <c r="O58" s="56">
        <v>1.629610983743E12</v>
      </c>
      <c r="P58" s="2" t="b">
        <f t="shared" si="4"/>
        <v>1</v>
      </c>
      <c r="Q58" s="55" t="s">
        <v>301</v>
      </c>
      <c r="R58" s="56">
        <v>489.0</v>
      </c>
      <c r="S58" s="57" t="s">
        <v>885</v>
      </c>
      <c r="T58" s="56">
        <v>1.629617815752E12</v>
      </c>
      <c r="U58" s="2" t="b">
        <f t="shared" si="5"/>
        <v>1</v>
      </c>
      <c r="V58" s="55" t="s">
        <v>383</v>
      </c>
      <c r="W58" s="56">
        <v>60.0</v>
      </c>
      <c r="X58" s="57" t="s">
        <v>881</v>
      </c>
      <c r="Y58" s="56">
        <v>1.629618261652E12</v>
      </c>
      <c r="Z58" s="2" t="b">
        <f t="shared" si="6"/>
        <v>1</v>
      </c>
      <c r="AA58" s="55" t="s">
        <v>301</v>
      </c>
      <c r="AB58" s="56">
        <v>306.0</v>
      </c>
      <c r="AC58" s="57" t="s">
        <v>889</v>
      </c>
      <c r="AD58" s="56">
        <v>1.62961866405E12</v>
      </c>
      <c r="AE58" s="2" t="b">
        <f t="shared" si="7"/>
        <v>0</v>
      </c>
      <c r="AF58" s="55" t="s">
        <v>244</v>
      </c>
      <c r="AG58" s="56">
        <v>118.0</v>
      </c>
      <c r="AH58" s="57" t="s">
        <v>882</v>
      </c>
      <c r="AI58" s="56">
        <v>1.62962316924E12</v>
      </c>
      <c r="AJ58" s="2" t="b">
        <f t="shared" si="8"/>
        <v>0</v>
      </c>
      <c r="AK58" s="55" t="s">
        <v>332</v>
      </c>
      <c r="AL58" s="56">
        <v>651.0</v>
      </c>
      <c r="AM58" s="57" t="s">
        <v>883</v>
      </c>
      <c r="AN58" s="56">
        <v>1.629623955896E12</v>
      </c>
      <c r="AO58" s="2" t="b">
        <f t="shared" si="9"/>
        <v>0</v>
      </c>
      <c r="AP58" s="55" t="s">
        <v>244</v>
      </c>
      <c r="AQ58" s="56">
        <v>292.0</v>
      </c>
      <c r="AR58" s="57" t="s">
        <v>887</v>
      </c>
      <c r="AS58" s="56">
        <v>1.629624334531E12</v>
      </c>
    </row>
    <row r="59">
      <c r="A59" s="2" t="b">
        <f t="shared" si="1"/>
        <v>1</v>
      </c>
      <c r="B59" s="55" t="s">
        <v>257</v>
      </c>
      <c r="C59" s="56">
        <v>159.0</v>
      </c>
      <c r="D59" s="57" t="s">
        <v>880</v>
      </c>
      <c r="E59" s="56">
        <v>1.629610152924E12</v>
      </c>
      <c r="F59" s="2" t="b">
        <f t="shared" si="2"/>
        <v>1</v>
      </c>
      <c r="G59" s="55" t="s">
        <v>413</v>
      </c>
      <c r="H59" s="56">
        <v>684.0</v>
      </c>
      <c r="I59" s="57" t="s">
        <v>890</v>
      </c>
      <c r="J59" s="56">
        <v>1.629610585015E12</v>
      </c>
      <c r="K59" s="2" t="b">
        <f t="shared" si="3"/>
        <v>1</v>
      </c>
      <c r="L59" s="55" t="s">
        <v>292</v>
      </c>
      <c r="M59" s="56">
        <v>553.0</v>
      </c>
      <c r="N59" s="57" t="s">
        <v>891</v>
      </c>
      <c r="O59" s="56">
        <v>1.629610984297E12</v>
      </c>
      <c r="P59" s="2" t="b">
        <f t="shared" si="4"/>
        <v>1</v>
      </c>
      <c r="Q59" s="55" t="s">
        <v>232</v>
      </c>
      <c r="R59" s="56">
        <v>303.0</v>
      </c>
      <c r="S59" s="57" t="s">
        <v>892</v>
      </c>
      <c r="T59" s="56">
        <v>1.629617816056E12</v>
      </c>
      <c r="U59" s="2" t="b">
        <f t="shared" si="5"/>
        <v>1</v>
      </c>
      <c r="V59" s="55" t="s">
        <v>877</v>
      </c>
      <c r="W59" s="56">
        <v>345.0</v>
      </c>
      <c r="X59" s="57" t="s">
        <v>881</v>
      </c>
      <c r="Y59" s="56">
        <v>1.629618261998E12</v>
      </c>
      <c r="Z59" s="2" t="b">
        <f t="shared" si="6"/>
        <v>1</v>
      </c>
      <c r="AA59" s="55" t="s">
        <v>232</v>
      </c>
      <c r="AB59" s="56">
        <v>236.0</v>
      </c>
      <c r="AC59" s="57" t="s">
        <v>889</v>
      </c>
      <c r="AD59" s="56">
        <v>1.629618664294E12</v>
      </c>
      <c r="AE59" s="2" t="b">
        <f t="shared" si="7"/>
        <v>0</v>
      </c>
      <c r="AF59" s="55" t="s">
        <v>320</v>
      </c>
      <c r="AG59" s="56">
        <v>99.0</v>
      </c>
      <c r="AH59" s="57" t="s">
        <v>882</v>
      </c>
      <c r="AI59" s="56">
        <v>1.629623169341E12</v>
      </c>
      <c r="AJ59" s="2" t="b">
        <f t="shared" si="8"/>
        <v>1</v>
      </c>
      <c r="AK59" s="55" t="s">
        <v>340</v>
      </c>
      <c r="AL59" s="56">
        <v>310.0</v>
      </c>
      <c r="AM59" s="57" t="s">
        <v>893</v>
      </c>
      <c r="AN59" s="56">
        <v>1.629623956209E12</v>
      </c>
      <c r="AO59" s="2" t="b">
        <f t="shared" si="9"/>
        <v>0</v>
      </c>
      <c r="AP59" s="55" t="s">
        <v>320</v>
      </c>
      <c r="AQ59" s="56">
        <v>125.0</v>
      </c>
      <c r="AR59" s="57" t="s">
        <v>887</v>
      </c>
      <c r="AS59" s="56">
        <v>1.629624334654E12</v>
      </c>
    </row>
    <row r="60">
      <c r="A60" s="2" t="b">
        <f t="shared" si="1"/>
        <v>1</v>
      </c>
      <c r="B60" s="55" t="s">
        <v>242</v>
      </c>
      <c r="C60" s="56">
        <v>205.0</v>
      </c>
      <c r="D60" s="57" t="s">
        <v>894</v>
      </c>
      <c r="E60" s="56">
        <v>1.629610153129E12</v>
      </c>
      <c r="F60" s="2" t="b">
        <f t="shared" si="2"/>
        <v>1</v>
      </c>
      <c r="G60" s="55" t="s">
        <v>340</v>
      </c>
      <c r="H60" s="56">
        <v>202.0</v>
      </c>
      <c r="I60" s="57" t="s">
        <v>890</v>
      </c>
      <c r="J60" s="56">
        <v>1.629610585219E12</v>
      </c>
      <c r="K60" s="2" t="b">
        <f t="shared" si="3"/>
        <v>1</v>
      </c>
      <c r="L60" s="55" t="s">
        <v>255</v>
      </c>
      <c r="M60" s="56">
        <v>257.0</v>
      </c>
      <c r="N60" s="57" t="s">
        <v>891</v>
      </c>
      <c r="O60" s="56">
        <v>1.629610984555E12</v>
      </c>
      <c r="P60" s="2" t="b">
        <f t="shared" si="4"/>
        <v>1</v>
      </c>
      <c r="Q60" s="55" t="s">
        <v>242</v>
      </c>
      <c r="R60" s="56">
        <v>205.0</v>
      </c>
      <c r="S60" s="57" t="s">
        <v>892</v>
      </c>
      <c r="T60" s="56">
        <v>1.629617816259E12</v>
      </c>
      <c r="U60" s="2" t="b">
        <f t="shared" si="5"/>
        <v>1</v>
      </c>
      <c r="V60" s="55" t="s">
        <v>371</v>
      </c>
      <c r="W60" s="56">
        <v>148.0</v>
      </c>
      <c r="X60" s="57" t="s">
        <v>895</v>
      </c>
      <c r="Y60" s="56">
        <v>1.629618262128E12</v>
      </c>
      <c r="Z60" s="2" t="b">
        <f t="shared" si="6"/>
        <v>1</v>
      </c>
      <c r="AA60" s="55" t="s">
        <v>242</v>
      </c>
      <c r="AB60" s="56">
        <v>123.0</v>
      </c>
      <c r="AC60" s="57" t="s">
        <v>889</v>
      </c>
      <c r="AD60" s="56">
        <v>1.629618664412E12</v>
      </c>
      <c r="AE60" s="2" t="b">
        <f t="shared" si="7"/>
        <v>0</v>
      </c>
      <c r="AF60" s="55" t="s">
        <v>326</v>
      </c>
      <c r="AG60" s="56">
        <v>251.0</v>
      </c>
      <c r="AH60" s="57" t="s">
        <v>882</v>
      </c>
      <c r="AI60" s="56">
        <v>1.62962316959E12</v>
      </c>
      <c r="AJ60" s="2" t="b">
        <f t="shared" si="8"/>
        <v>1</v>
      </c>
      <c r="AK60" s="55" t="s">
        <v>346</v>
      </c>
      <c r="AL60" s="56">
        <v>186.0</v>
      </c>
      <c r="AM60" s="57" t="s">
        <v>893</v>
      </c>
      <c r="AN60" s="56">
        <v>1.629623956406E12</v>
      </c>
      <c r="AO60" s="2" t="b">
        <f t="shared" si="9"/>
        <v>0</v>
      </c>
      <c r="AP60" s="55" t="s">
        <v>326</v>
      </c>
      <c r="AQ60" s="56">
        <v>224.0</v>
      </c>
      <c r="AR60" s="57" t="s">
        <v>887</v>
      </c>
      <c r="AS60" s="56">
        <v>1.629624334878E12</v>
      </c>
    </row>
    <row r="61">
      <c r="A61" s="2" t="b">
        <f t="shared" si="1"/>
        <v>1</v>
      </c>
      <c r="B61" s="55" t="s">
        <v>292</v>
      </c>
      <c r="C61" s="56">
        <v>214.0</v>
      </c>
      <c r="D61" s="57" t="s">
        <v>894</v>
      </c>
      <c r="E61" s="56">
        <v>1.629610153342E12</v>
      </c>
      <c r="F61" s="2" t="b">
        <f t="shared" si="2"/>
        <v>1</v>
      </c>
      <c r="G61" s="55" t="s">
        <v>383</v>
      </c>
      <c r="H61" s="56">
        <v>88.0</v>
      </c>
      <c r="I61" s="57" t="s">
        <v>890</v>
      </c>
      <c r="J61" s="56">
        <v>1.62961058531E12</v>
      </c>
      <c r="K61" s="2" t="b">
        <f t="shared" si="3"/>
        <v>1</v>
      </c>
      <c r="L61" s="55" t="s">
        <v>242</v>
      </c>
      <c r="M61" s="56">
        <v>222.0</v>
      </c>
      <c r="N61" s="57" t="s">
        <v>891</v>
      </c>
      <c r="O61" s="56">
        <v>1.629610984788E12</v>
      </c>
      <c r="P61" s="2" t="b">
        <f t="shared" si="4"/>
        <v>1</v>
      </c>
      <c r="Q61" s="55" t="s">
        <v>348</v>
      </c>
      <c r="R61" s="56">
        <v>4802.0</v>
      </c>
      <c r="S61" s="57" t="s">
        <v>896</v>
      </c>
      <c r="T61" s="56">
        <v>1.629617821064E12</v>
      </c>
      <c r="U61" s="2" t="b">
        <f t="shared" si="5"/>
        <v>1</v>
      </c>
      <c r="V61" s="55" t="s">
        <v>346</v>
      </c>
      <c r="W61" s="56">
        <v>285.0</v>
      </c>
      <c r="X61" s="57" t="s">
        <v>895</v>
      </c>
      <c r="Y61" s="56">
        <v>1.629618262413E12</v>
      </c>
      <c r="Z61" s="2" t="b">
        <f t="shared" si="6"/>
        <v>1</v>
      </c>
      <c r="AA61" s="55" t="s">
        <v>341</v>
      </c>
      <c r="AB61" s="56">
        <v>4024.0</v>
      </c>
      <c r="AC61" s="57" t="s">
        <v>897</v>
      </c>
      <c r="AD61" s="56">
        <v>1.629618668436E12</v>
      </c>
      <c r="AE61" s="2" t="b">
        <f t="shared" si="7"/>
        <v>1</v>
      </c>
      <c r="AF61" s="55" t="s">
        <v>242</v>
      </c>
      <c r="AG61" s="56">
        <v>181.0</v>
      </c>
      <c r="AH61" s="57" t="s">
        <v>882</v>
      </c>
      <c r="AI61" s="56">
        <v>1.629623169774E12</v>
      </c>
      <c r="AJ61" s="2" t="b">
        <f t="shared" si="8"/>
        <v>1</v>
      </c>
      <c r="AK61" s="55" t="s">
        <v>242</v>
      </c>
      <c r="AL61" s="56">
        <v>216.0</v>
      </c>
      <c r="AM61" s="57" t="s">
        <v>893</v>
      </c>
      <c r="AN61" s="56">
        <v>1.629623956609E12</v>
      </c>
      <c r="AO61" s="2" t="b">
        <f t="shared" si="9"/>
        <v>1</v>
      </c>
      <c r="AP61" s="55" t="s">
        <v>242</v>
      </c>
      <c r="AQ61" s="56">
        <v>396.0</v>
      </c>
      <c r="AR61" s="57" t="s">
        <v>898</v>
      </c>
      <c r="AS61" s="56">
        <v>1.629624335276E12</v>
      </c>
    </row>
    <row r="62">
      <c r="A62" s="2" t="b">
        <f t="shared" si="1"/>
        <v>1</v>
      </c>
      <c r="B62" s="55" t="s">
        <v>255</v>
      </c>
      <c r="C62" s="56">
        <v>183.0</v>
      </c>
      <c r="D62" s="57" t="s">
        <v>894</v>
      </c>
      <c r="E62" s="56">
        <v>1.629610153527E12</v>
      </c>
      <c r="F62" s="2" t="b">
        <f t="shared" si="2"/>
        <v>1</v>
      </c>
      <c r="G62" s="55" t="s">
        <v>428</v>
      </c>
      <c r="H62" s="56">
        <v>219.0</v>
      </c>
      <c r="I62" s="57" t="s">
        <v>890</v>
      </c>
      <c r="J62" s="56">
        <v>1.629610585526E12</v>
      </c>
      <c r="K62" s="2" t="b">
        <f t="shared" si="3"/>
        <v>1</v>
      </c>
      <c r="L62" s="55" t="s">
        <v>415</v>
      </c>
      <c r="M62" s="56">
        <v>590.0</v>
      </c>
      <c r="N62" s="57" t="s">
        <v>899</v>
      </c>
      <c r="O62" s="56">
        <v>1.629610985366E12</v>
      </c>
      <c r="P62" s="2" t="b">
        <f t="shared" si="4"/>
        <v>1</v>
      </c>
      <c r="Q62" s="55" t="s">
        <v>242</v>
      </c>
      <c r="R62" s="56">
        <v>919.0</v>
      </c>
      <c r="S62" s="57" t="s">
        <v>896</v>
      </c>
      <c r="T62" s="56">
        <v>1.629617821981E12</v>
      </c>
      <c r="U62" s="2" t="b">
        <f t="shared" si="5"/>
        <v>1</v>
      </c>
      <c r="V62" s="55" t="s">
        <v>383</v>
      </c>
      <c r="W62" s="56">
        <v>127.0</v>
      </c>
      <c r="X62" s="57" t="s">
        <v>895</v>
      </c>
      <c r="Y62" s="56">
        <v>1.629618262543E12</v>
      </c>
      <c r="Z62" s="2" t="b">
        <f t="shared" si="6"/>
        <v>1</v>
      </c>
      <c r="AA62" s="55" t="s">
        <v>371</v>
      </c>
      <c r="AB62" s="56">
        <v>1429.0</v>
      </c>
      <c r="AC62" s="57" t="s">
        <v>900</v>
      </c>
      <c r="AD62" s="56">
        <v>1.629618669864E12</v>
      </c>
      <c r="AE62" s="2" t="b">
        <f t="shared" si="7"/>
        <v>0</v>
      </c>
      <c r="AF62" s="55" t="s">
        <v>332</v>
      </c>
      <c r="AG62" s="56">
        <v>174.0</v>
      </c>
      <c r="AH62" s="57" t="s">
        <v>882</v>
      </c>
      <c r="AI62" s="56">
        <v>1.62962316995E12</v>
      </c>
      <c r="AJ62" s="2" t="b">
        <f t="shared" si="8"/>
        <v>1</v>
      </c>
      <c r="AK62" s="55" t="s">
        <v>301</v>
      </c>
      <c r="AL62" s="56">
        <v>798.0</v>
      </c>
      <c r="AM62" s="57" t="s">
        <v>901</v>
      </c>
      <c r="AN62" s="56">
        <v>1.629623957411E12</v>
      </c>
      <c r="AO62" s="2" t="b">
        <f t="shared" si="9"/>
        <v>0</v>
      </c>
      <c r="AP62" s="55" t="s">
        <v>334</v>
      </c>
      <c r="AQ62" s="56">
        <v>525.0</v>
      </c>
      <c r="AR62" s="57" t="s">
        <v>898</v>
      </c>
      <c r="AS62" s="56">
        <v>1.629624335798E12</v>
      </c>
    </row>
    <row r="63">
      <c r="A63" s="2" t="b">
        <f t="shared" si="1"/>
        <v>1</v>
      </c>
      <c r="B63" s="55" t="s">
        <v>242</v>
      </c>
      <c r="C63" s="56">
        <v>206.0</v>
      </c>
      <c r="D63" s="57" t="s">
        <v>894</v>
      </c>
      <c r="E63" s="56">
        <v>1.629610153731E12</v>
      </c>
      <c r="J63" s="39"/>
      <c r="K63" s="2" t="b">
        <f t="shared" si="3"/>
        <v>1</v>
      </c>
      <c r="L63" s="55" t="s">
        <v>413</v>
      </c>
      <c r="M63" s="56">
        <v>812.0</v>
      </c>
      <c r="N63" s="57" t="s">
        <v>902</v>
      </c>
      <c r="O63" s="56">
        <v>1.629610986182E12</v>
      </c>
      <c r="P63" s="2" t="b">
        <f t="shared" si="4"/>
        <v>1</v>
      </c>
      <c r="Q63" s="55" t="s">
        <v>232</v>
      </c>
      <c r="R63" s="56">
        <v>151.0</v>
      </c>
      <c r="S63" s="57" t="s">
        <v>903</v>
      </c>
      <c r="T63" s="56">
        <v>1.629617822133E12</v>
      </c>
      <c r="U63" s="2" t="b">
        <f t="shared" si="5"/>
        <v>1</v>
      </c>
      <c r="V63" s="55" t="s">
        <v>242</v>
      </c>
      <c r="W63" s="56">
        <v>234.0</v>
      </c>
      <c r="X63" s="57" t="s">
        <v>895</v>
      </c>
      <c r="Y63" s="56">
        <v>1.629618262773E12</v>
      </c>
      <c r="Z63" s="2" t="b">
        <f t="shared" si="6"/>
        <v>1</v>
      </c>
      <c r="AA63" s="55" t="s">
        <v>346</v>
      </c>
      <c r="AB63" s="56">
        <v>317.0</v>
      </c>
      <c r="AC63" s="57" t="s">
        <v>904</v>
      </c>
      <c r="AD63" s="56">
        <v>1.629618670181E12</v>
      </c>
      <c r="AE63" s="2" t="b">
        <f t="shared" si="7"/>
        <v>1</v>
      </c>
      <c r="AF63" s="55" t="s">
        <v>337</v>
      </c>
      <c r="AG63" s="56">
        <v>264.0</v>
      </c>
      <c r="AH63" s="57" t="s">
        <v>905</v>
      </c>
      <c r="AI63" s="56">
        <v>1.629623170211E12</v>
      </c>
      <c r="AJ63" s="2" t="b">
        <f t="shared" si="8"/>
        <v>1</v>
      </c>
      <c r="AK63" s="55" t="s">
        <v>232</v>
      </c>
      <c r="AL63" s="56">
        <v>255.0</v>
      </c>
      <c r="AM63" s="57" t="s">
        <v>901</v>
      </c>
      <c r="AN63" s="56">
        <v>1.629623957662E12</v>
      </c>
      <c r="AO63" s="2" t="b">
        <f t="shared" si="9"/>
        <v>1</v>
      </c>
      <c r="AP63" s="55" t="s">
        <v>340</v>
      </c>
      <c r="AQ63" s="56">
        <v>377.0</v>
      </c>
      <c r="AR63" s="57" t="s">
        <v>906</v>
      </c>
      <c r="AS63" s="56">
        <v>1.629624336174E12</v>
      </c>
    </row>
    <row r="64">
      <c r="A64" s="2" t="b">
        <f t="shared" si="1"/>
        <v>1</v>
      </c>
      <c r="B64" s="55" t="s">
        <v>348</v>
      </c>
      <c r="C64" s="56">
        <v>1268.0</v>
      </c>
      <c r="D64" s="57" t="s">
        <v>907</v>
      </c>
      <c r="E64" s="56">
        <v>1.629610155023E12</v>
      </c>
      <c r="J64" s="39"/>
      <c r="K64" s="2" t="b">
        <f t="shared" si="3"/>
        <v>1</v>
      </c>
      <c r="L64" s="55" t="s">
        <v>346</v>
      </c>
      <c r="M64" s="56">
        <v>293.0</v>
      </c>
      <c r="N64" s="57" t="s">
        <v>902</v>
      </c>
      <c r="O64" s="56">
        <v>1.62961098648E12</v>
      </c>
      <c r="P64" s="2" t="b">
        <f t="shared" si="4"/>
        <v>1</v>
      </c>
      <c r="Q64" s="55" t="s">
        <v>242</v>
      </c>
      <c r="R64" s="56">
        <v>416.0</v>
      </c>
      <c r="S64" s="57" t="s">
        <v>903</v>
      </c>
      <c r="T64" s="56">
        <v>1.629617822549E12</v>
      </c>
      <c r="U64" s="2" t="b">
        <f t="shared" si="5"/>
        <v>1</v>
      </c>
      <c r="V64" s="55" t="s">
        <v>390</v>
      </c>
      <c r="W64" s="56">
        <v>325.0</v>
      </c>
      <c r="X64" s="57" t="s">
        <v>908</v>
      </c>
      <c r="Y64" s="56">
        <v>1.629618263097E12</v>
      </c>
      <c r="Z64" s="2" t="b">
        <f t="shared" si="6"/>
        <v>1</v>
      </c>
      <c r="AA64" s="55" t="s">
        <v>383</v>
      </c>
      <c r="AB64" s="56">
        <v>154.0</v>
      </c>
      <c r="AC64" s="57" t="s">
        <v>904</v>
      </c>
      <c r="AD64" s="56">
        <v>1.629618670338E12</v>
      </c>
      <c r="AE64" s="2" t="b">
        <f t="shared" si="7"/>
        <v>0</v>
      </c>
      <c r="AF64" s="55" t="s">
        <v>332</v>
      </c>
      <c r="AG64" s="56">
        <v>286.0</v>
      </c>
      <c r="AH64" s="57" t="s">
        <v>905</v>
      </c>
      <c r="AI64" s="56">
        <v>1.629623170499E12</v>
      </c>
      <c r="AJ64" s="2" t="b">
        <f t="shared" si="8"/>
        <v>1</v>
      </c>
      <c r="AK64" s="55" t="s">
        <v>242</v>
      </c>
      <c r="AL64" s="56">
        <v>540.0</v>
      </c>
      <c r="AM64" s="57" t="s">
        <v>909</v>
      </c>
      <c r="AN64" s="56">
        <v>1.629623958203E12</v>
      </c>
      <c r="AO64" s="2" t="b">
        <f t="shared" si="9"/>
        <v>1</v>
      </c>
      <c r="AP64" s="55" t="s">
        <v>348</v>
      </c>
      <c r="AQ64" s="56">
        <v>209.0</v>
      </c>
      <c r="AR64" s="57" t="s">
        <v>906</v>
      </c>
      <c r="AS64" s="56">
        <v>1.629624336383E12</v>
      </c>
    </row>
    <row r="65">
      <c r="A65" s="2" t="b">
        <f t="shared" si="1"/>
        <v>1</v>
      </c>
      <c r="B65" s="55" t="s">
        <v>413</v>
      </c>
      <c r="C65" s="56">
        <v>1113.0</v>
      </c>
      <c r="D65" s="57" t="s">
        <v>910</v>
      </c>
      <c r="E65" s="56">
        <v>1.629610156113E12</v>
      </c>
      <c r="J65" s="39"/>
      <c r="K65" s="2" t="b">
        <f t="shared" si="3"/>
        <v>1</v>
      </c>
      <c r="L65" s="55" t="s">
        <v>911</v>
      </c>
      <c r="M65" s="56">
        <v>94.0</v>
      </c>
      <c r="N65" s="57" t="s">
        <v>902</v>
      </c>
      <c r="O65" s="56">
        <v>1.629610986562E12</v>
      </c>
      <c r="P65" s="2" t="b">
        <f t="shared" si="4"/>
        <v>1</v>
      </c>
      <c r="Q65" s="55" t="s">
        <v>341</v>
      </c>
      <c r="R65" s="56">
        <v>343.0</v>
      </c>
      <c r="S65" s="57" t="s">
        <v>903</v>
      </c>
      <c r="T65" s="56">
        <v>1.629617822892E12</v>
      </c>
      <c r="U65" s="2" t="b">
        <f t="shared" si="5"/>
        <v>1</v>
      </c>
      <c r="V65" s="55" t="s">
        <v>257</v>
      </c>
      <c r="W65" s="56">
        <v>338.0</v>
      </c>
      <c r="X65" s="57" t="s">
        <v>908</v>
      </c>
      <c r="Y65" s="56">
        <v>1.629618263443E12</v>
      </c>
      <c r="Z65" s="2" t="b">
        <f t="shared" si="6"/>
        <v>1</v>
      </c>
      <c r="AA65" s="55" t="s">
        <v>346</v>
      </c>
      <c r="AB65" s="56">
        <v>351.0</v>
      </c>
      <c r="AC65" s="57" t="s">
        <v>904</v>
      </c>
      <c r="AD65" s="56">
        <v>1.629618670685E12</v>
      </c>
      <c r="AE65" s="2" t="b">
        <f t="shared" si="7"/>
        <v>1</v>
      </c>
      <c r="AF65" s="55" t="s">
        <v>340</v>
      </c>
      <c r="AG65" s="56">
        <v>185.0</v>
      </c>
      <c r="AH65" s="57" t="s">
        <v>905</v>
      </c>
      <c r="AI65" s="56">
        <v>1.629623170682E12</v>
      </c>
      <c r="AJ65" s="2" t="b">
        <f t="shared" si="8"/>
        <v>1</v>
      </c>
      <c r="AK65" s="55" t="s">
        <v>346</v>
      </c>
      <c r="AL65" s="56">
        <v>2932.0</v>
      </c>
      <c r="AM65" s="57" t="s">
        <v>912</v>
      </c>
      <c r="AN65" s="56">
        <v>1.629623961136E12</v>
      </c>
      <c r="AO65" s="2" t="b">
        <f t="shared" si="9"/>
        <v>1</v>
      </c>
      <c r="AP65" s="55" t="s">
        <v>242</v>
      </c>
      <c r="AQ65" s="56">
        <v>654.0</v>
      </c>
      <c r="AR65" s="57" t="s">
        <v>913</v>
      </c>
      <c r="AS65" s="56">
        <v>1.629624337038E12</v>
      </c>
    </row>
    <row r="66">
      <c r="A66" s="2" t="b">
        <f t="shared" si="1"/>
        <v>1</v>
      </c>
      <c r="B66" s="55" t="s">
        <v>346</v>
      </c>
      <c r="C66" s="56">
        <v>217.0</v>
      </c>
      <c r="D66" s="57" t="s">
        <v>910</v>
      </c>
      <c r="E66" s="56">
        <v>1.629610156332E12</v>
      </c>
      <c r="J66" s="39"/>
      <c r="K66" s="2" t="b">
        <f t="shared" si="3"/>
        <v>1</v>
      </c>
      <c r="L66" s="55" t="s">
        <v>428</v>
      </c>
      <c r="M66" s="56">
        <v>247.0</v>
      </c>
      <c r="N66" s="57" t="s">
        <v>902</v>
      </c>
      <c r="O66" s="56">
        <v>1.629610986811E12</v>
      </c>
      <c r="P66" s="2" t="b">
        <f t="shared" si="4"/>
        <v>1</v>
      </c>
      <c r="Q66" s="55" t="s">
        <v>371</v>
      </c>
      <c r="R66" s="56">
        <v>899.0</v>
      </c>
      <c r="S66" s="57" t="s">
        <v>914</v>
      </c>
      <c r="T66" s="56">
        <v>1.629617823792E12</v>
      </c>
      <c r="U66" s="2" t="b">
        <f t="shared" si="5"/>
        <v>1</v>
      </c>
      <c r="V66" s="55" t="s">
        <v>242</v>
      </c>
      <c r="W66" s="56">
        <v>224.0</v>
      </c>
      <c r="X66" s="57" t="s">
        <v>908</v>
      </c>
      <c r="Y66" s="56">
        <v>1.629618263658E12</v>
      </c>
      <c r="Z66" s="2" t="b">
        <f t="shared" si="6"/>
        <v>1</v>
      </c>
      <c r="AA66" s="55" t="s">
        <v>346</v>
      </c>
      <c r="AB66" s="56">
        <v>641.0</v>
      </c>
      <c r="AC66" s="57" t="s">
        <v>915</v>
      </c>
      <c r="AD66" s="56">
        <v>1.629618671324E12</v>
      </c>
      <c r="AE66" s="2" t="b">
        <f t="shared" si="7"/>
        <v>1</v>
      </c>
      <c r="AF66" s="55" t="s">
        <v>341</v>
      </c>
      <c r="AG66" s="56">
        <v>260.0</v>
      </c>
      <c r="AH66" s="57" t="s">
        <v>905</v>
      </c>
      <c r="AI66" s="56">
        <v>1.629623170953E12</v>
      </c>
      <c r="AJ66" s="2" t="b">
        <f t="shared" si="8"/>
        <v>1</v>
      </c>
      <c r="AK66" s="55" t="s">
        <v>371</v>
      </c>
      <c r="AL66" s="56">
        <v>1798.0</v>
      </c>
      <c r="AM66" s="57" t="s">
        <v>916</v>
      </c>
      <c r="AN66" s="56">
        <v>1.629623962935E12</v>
      </c>
      <c r="AO66" s="2" t="b">
        <f t="shared" si="9"/>
        <v>1</v>
      </c>
      <c r="AP66" s="55" t="s">
        <v>301</v>
      </c>
      <c r="AQ66" s="56">
        <v>187.0</v>
      </c>
      <c r="AR66" s="57" t="s">
        <v>913</v>
      </c>
      <c r="AS66" s="56">
        <v>1.629624337224E12</v>
      </c>
    </row>
    <row r="67">
      <c r="A67" s="2" t="b">
        <f t="shared" si="1"/>
        <v>1</v>
      </c>
      <c r="B67" s="55" t="s">
        <v>383</v>
      </c>
      <c r="C67" s="56">
        <v>247.0</v>
      </c>
      <c r="D67" s="57" t="s">
        <v>910</v>
      </c>
      <c r="E67" s="56">
        <v>1.629610156593E12</v>
      </c>
      <c r="J67" s="39"/>
      <c r="K67" s="2" t="b">
        <f t="shared" si="3"/>
        <v>1</v>
      </c>
      <c r="L67" s="55" t="s">
        <v>911</v>
      </c>
      <c r="M67" s="56">
        <v>748.0</v>
      </c>
      <c r="N67" s="57" t="s">
        <v>917</v>
      </c>
      <c r="O67" s="56">
        <v>1.629610987558E12</v>
      </c>
      <c r="P67" s="2" t="b">
        <f t="shared" si="4"/>
        <v>1</v>
      </c>
      <c r="Q67" s="55" t="s">
        <v>340</v>
      </c>
      <c r="R67" s="56">
        <v>339.0</v>
      </c>
      <c r="S67" s="57" t="s">
        <v>918</v>
      </c>
      <c r="T67" s="56">
        <v>1.629617824129E12</v>
      </c>
      <c r="U67" s="2" t="b">
        <f t="shared" si="5"/>
        <v>1</v>
      </c>
      <c r="V67" s="55" t="s">
        <v>292</v>
      </c>
      <c r="W67" s="56">
        <v>432.0</v>
      </c>
      <c r="X67" s="57" t="s">
        <v>919</v>
      </c>
      <c r="Y67" s="56">
        <v>1.62961826409E12</v>
      </c>
      <c r="Z67" s="2" t="b">
        <f t="shared" si="6"/>
        <v>1</v>
      </c>
      <c r="AA67" s="55" t="s">
        <v>383</v>
      </c>
      <c r="AB67" s="56">
        <v>86.0</v>
      </c>
      <c r="AC67" s="57" t="s">
        <v>915</v>
      </c>
      <c r="AD67" s="56">
        <v>1.629618671414E12</v>
      </c>
      <c r="AE67" s="2" t="b">
        <f t="shared" si="7"/>
        <v>1</v>
      </c>
      <c r="AF67" s="55" t="s">
        <v>242</v>
      </c>
      <c r="AG67" s="56">
        <v>133.0</v>
      </c>
      <c r="AH67" s="57" t="s">
        <v>920</v>
      </c>
      <c r="AI67" s="56">
        <v>1.629623171073E12</v>
      </c>
      <c r="AJ67" s="2" t="b">
        <f t="shared" si="8"/>
        <v>1</v>
      </c>
      <c r="AK67" s="55" t="s">
        <v>337</v>
      </c>
      <c r="AL67" s="56">
        <v>276.0</v>
      </c>
      <c r="AM67" s="57" t="s">
        <v>921</v>
      </c>
      <c r="AN67" s="56">
        <v>1.62962396321E12</v>
      </c>
      <c r="AO67" s="2" t="b">
        <f t="shared" si="9"/>
        <v>1</v>
      </c>
      <c r="AP67" s="55" t="s">
        <v>287</v>
      </c>
      <c r="AQ67" s="56">
        <v>264.0</v>
      </c>
      <c r="AR67" s="57" t="s">
        <v>913</v>
      </c>
      <c r="AS67" s="56">
        <v>1.62962433749E12</v>
      </c>
    </row>
    <row r="68">
      <c r="A68" s="2" t="b">
        <f t="shared" si="1"/>
        <v>1</v>
      </c>
      <c r="B68" s="55" t="s">
        <v>922</v>
      </c>
      <c r="C68" s="56">
        <v>289.0</v>
      </c>
      <c r="D68" s="57" t="s">
        <v>910</v>
      </c>
      <c r="E68" s="56">
        <v>1.629610156872E12</v>
      </c>
      <c r="J68" s="39"/>
      <c r="K68" s="2" t="b">
        <f t="shared" si="3"/>
        <v>1</v>
      </c>
      <c r="L68" s="55" t="s">
        <v>346</v>
      </c>
      <c r="M68" s="56">
        <v>118.0</v>
      </c>
      <c r="N68" s="57" t="s">
        <v>917</v>
      </c>
      <c r="O68" s="56">
        <v>1.629610987682E12</v>
      </c>
      <c r="P68" s="2" t="b">
        <f t="shared" si="4"/>
        <v>1</v>
      </c>
      <c r="Q68" s="55" t="s">
        <v>383</v>
      </c>
      <c r="R68" s="56">
        <v>113.0</v>
      </c>
      <c r="S68" s="57" t="s">
        <v>918</v>
      </c>
      <c r="T68" s="56">
        <v>1.629617824247E12</v>
      </c>
      <c r="U68" s="2" t="b">
        <f t="shared" si="5"/>
        <v>1</v>
      </c>
      <c r="V68" s="55" t="s">
        <v>255</v>
      </c>
      <c r="W68" s="56">
        <v>194.0</v>
      </c>
      <c r="X68" s="57" t="s">
        <v>919</v>
      </c>
      <c r="Y68" s="56">
        <v>1.629618264287E12</v>
      </c>
      <c r="Z68" s="2" t="b">
        <f t="shared" si="6"/>
        <v>1</v>
      </c>
      <c r="AA68" s="55" t="s">
        <v>346</v>
      </c>
      <c r="AB68" s="56">
        <v>193.0</v>
      </c>
      <c r="AC68" s="57" t="s">
        <v>915</v>
      </c>
      <c r="AD68" s="56">
        <v>1.629618671604E12</v>
      </c>
      <c r="AE68" s="2" t="b">
        <f t="shared" si="7"/>
        <v>1</v>
      </c>
      <c r="AF68" s="55" t="s">
        <v>301</v>
      </c>
      <c r="AG68" s="56">
        <v>839.0</v>
      </c>
      <c r="AH68" s="57" t="s">
        <v>920</v>
      </c>
      <c r="AI68" s="56">
        <v>1.629623171913E12</v>
      </c>
      <c r="AJ68" s="2" t="b">
        <f t="shared" si="8"/>
        <v>1</v>
      </c>
      <c r="AK68" s="55" t="s">
        <v>383</v>
      </c>
      <c r="AL68" s="56">
        <v>163.0</v>
      </c>
      <c r="AM68" s="57" t="s">
        <v>921</v>
      </c>
      <c r="AN68" s="56">
        <v>1.629623963383E12</v>
      </c>
      <c r="AO68" s="2" t="b">
        <f t="shared" si="9"/>
        <v>1</v>
      </c>
      <c r="AP68" s="55" t="s">
        <v>242</v>
      </c>
      <c r="AQ68" s="56">
        <v>280.0</v>
      </c>
      <c r="AR68" s="57" t="s">
        <v>913</v>
      </c>
      <c r="AS68" s="56">
        <v>1.629624337768E12</v>
      </c>
    </row>
    <row r="69">
      <c r="A69" s="2" t="b">
        <f t="shared" si="1"/>
        <v>1</v>
      </c>
      <c r="B69" s="55" t="s">
        <v>383</v>
      </c>
      <c r="C69" s="56">
        <v>905.0</v>
      </c>
      <c r="D69" s="57" t="s">
        <v>923</v>
      </c>
      <c r="E69" s="56">
        <v>1.629610157772E12</v>
      </c>
      <c r="J69" s="39"/>
      <c r="K69" s="2" t="b">
        <f t="shared" si="3"/>
        <v>1</v>
      </c>
      <c r="L69" s="55" t="s">
        <v>383</v>
      </c>
      <c r="M69" s="56">
        <v>317.0</v>
      </c>
      <c r="N69" s="57" t="s">
        <v>924</v>
      </c>
      <c r="O69" s="56">
        <v>1.629610988002E12</v>
      </c>
      <c r="P69" s="2" t="b">
        <f t="shared" si="4"/>
        <v>1</v>
      </c>
      <c r="Q69" s="55" t="s">
        <v>242</v>
      </c>
      <c r="R69" s="56">
        <v>442.0</v>
      </c>
      <c r="S69" s="57" t="s">
        <v>918</v>
      </c>
      <c r="T69" s="56">
        <v>1.629617824685E12</v>
      </c>
      <c r="U69" s="2" t="b">
        <f t="shared" si="5"/>
        <v>1</v>
      </c>
      <c r="V69" s="55" t="s">
        <v>242</v>
      </c>
      <c r="W69" s="56">
        <v>204.0</v>
      </c>
      <c r="X69" s="57" t="s">
        <v>919</v>
      </c>
      <c r="Y69" s="56">
        <v>1.629618264488E12</v>
      </c>
      <c r="Z69" s="2" t="b">
        <f t="shared" si="6"/>
        <v>1</v>
      </c>
      <c r="AA69" s="55" t="s">
        <v>346</v>
      </c>
      <c r="AB69" s="56">
        <v>109.0</v>
      </c>
      <c r="AC69" s="57" t="s">
        <v>915</v>
      </c>
      <c r="AD69" s="56">
        <v>1.629618671733E12</v>
      </c>
      <c r="AE69" s="2" t="b">
        <f t="shared" si="7"/>
        <v>1</v>
      </c>
      <c r="AF69" s="55" t="s">
        <v>232</v>
      </c>
      <c r="AG69" s="56">
        <v>238.0</v>
      </c>
      <c r="AH69" s="57" t="s">
        <v>925</v>
      </c>
      <c r="AI69" s="56">
        <v>1.629623172151E12</v>
      </c>
      <c r="AJ69" s="2" t="b">
        <f t="shared" si="8"/>
        <v>1</v>
      </c>
      <c r="AK69" s="55" t="s">
        <v>242</v>
      </c>
      <c r="AL69" s="56">
        <v>403.0</v>
      </c>
      <c r="AM69" s="57" t="s">
        <v>921</v>
      </c>
      <c r="AN69" s="56">
        <v>1.629623963776E12</v>
      </c>
      <c r="AO69" s="2" t="b">
        <f t="shared" si="9"/>
        <v>1</v>
      </c>
      <c r="AP69" s="55" t="s">
        <v>346</v>
      </c>
      <c r="AQ69" s="56">
        <v>2166.0</v>
      </c>
      <c r="AR69" s="57" t="s">
        <v>926</v>
      </c>
      <c r="AS69" s="56">
        <v>1.629624339936E12</v>
      </c>
    </row>
    <row r="70">
      <c r="A70" s="2" t="b">
        <f t="shared" si="1"/>
        <v>1</v>
      </c>
      <c r="B70" s="55" t="s">
        <v>236</v>
      </c>
      <c r="C70" s="56">
        <v>313.0</v>
      </c>
      <c r="D70" s="57" t="s">
        <v>927</v>
      </c>
      <c r="E70" s="56">
        <v>1.629610158092E12</v>
      </c>
      <c r="J70" s="39"/>
      <c r="K70" s="2" t="b">
        <f t="shared" si="3"/>
        <v>1</v>
      </c>
      <c r="L70" s="55" t="s">
        <v>428</v>
      </c>
      <c r="M70" s="56">
        <v>602.0</v>
      </c>
      <c r="N70" s="57" t="s">
        <v>924</v>
      </c>
      <c r="O70" s="56">
        <v>1.629610988602E12</v>
      </c>
      <c r="P70" s="2" t="b">
        <f t="shared" si="4"/>
        <v>1</v>
      </c>
      <c r="Q70" s="55" t="s">
        <v>390</v>
      </c>
      <c r="R70" s="56">
        <v>751.0</v>
      </c>
      <c r="S70" s="57" t="s">
        <v>928</v>
      </c>
      <c r="T70" s="56">
        <v>1.629617825436E12</v>
      </c>
      <c r="U70" s="2" t="b">
        <f t="shared" si="5"/>
        <v>1</v>
      </c>
      <c r="V70" s="55" t="s">
        <v>348</v>
      </c>
      <c r="W70" s="56">
        <v>1702.0</v>
      </c>
      <c r="X70" s="57" t="s">
        <v>929</v>
      </c>
      <c r="Y70" s="56">
        <v>1.629618266197E12</v>
      </c>
      <c r="Z70" s="2" t="b">
        <f t="shared" si="6"/>
        <v>1</v>
      </c>
      <c r="AA70" s="55" t="s">
        <v>383</v>
      </c>
      <c r="AB70" s="56">
        <v>277.0</v>
      </c>
      <c r="AC70" s="57" t="s">
        <v>915</v>
      </c>
      <c r="AD70" s="56">
        <v>1.629618671995E12</v>
      </c>
      <c r="AE70" s="2" t="b">
        <f t="shared" si="7"/>
        <v>1</v>
      </c>
      <c r="AF70" s="55" t="s">
        <v>242</v>
      </c>
      <c r="AG70" s="56">
        <v>255.0</v>
      </c>
      <c r="AH70" s="57" t="s">
        <v>925</v>
      </c>
      <c r="AI70" s="56">
        <v>1.629623172407E12</v>
      </c>
      <c r="AJ70" s="2" t="b">
        <f t="shared" si="8"/>
        <v>1</v>
      </c>
      <c r="AK70" s="55" t="s">
        <v>390</v>
      </c>
      <c r="AL70" s="56">
        <v>327.0</v>
      </c>
      <c r="AM70" s="57" t="s">
        <v>930</v>
      </c>
      <c r="AN70" s="56">
        <v>1.629623964102E12</v>
      </c>
      <c r="AO70" s="2" t="b">
        <f t="shared" si="9"/>
        <v>1</v>
      </c>
      <c r="AP70" s="55" t="s">
        <v>242</v>
      </c>
      <c r="AQ70" s="56">
        <v>821.0</v>
      </c>
      <c r="AR70" s="57" t="s">
        <v>931</v>
      </c>
      <c r="AS70" s="56">
        <v>1.629624340757E12</v>
      </c>
    </row>
    <row r="71">
      <c r="A71" s="2" t="b">
        <f t="shared" si="1"/>
        <v>1</v>
      </c>
      <c r="B71" s="55" t="s">
        <v>383</v>
      </c>
      <c r="C71" s="56">
        <v>251.0</v>
      </c>
      <c r="D71" s="57" t="s">
        <v>927</v>
      </c>
      <c r="E71" s="56">
        <v>1.62961015836E12</v>
      </c>
      <c r="J71" s="39"/>
      <c r="O71" s="39"/>
      <c r="P71" s="2" t="b">
        <f t="shared" si="4"/>
        <v>1</v>
      </c>
      <c r="Q71" s="55" t="s">
        <v>257</v>
      </c>
      <c r="R71" s="56">
        <v>233.0</v>
      </c>
      <c r="S71" s="57" t="s">
        <v>928</v>
      </c>
      <c r="T71" s="56">
        <v>1.62961782567E12</v>
      </c>
      <c r="U71" s="2" t="b">
        <f t="shared" si="5"/>
        <v>1</v>
      </c>
      <c r="V71" s="55" t="s">
        <v>413</v>
      </c>
      <c r="W71" s="56">
        <v>461.0</v>
      </c>
      <c r="X71" s="57" t="s">
        <v>929</v>
      </c>
      <c r="Y71" s="56">
        <v>1.629618266652E12</v>
      </c>
      <c r="Z71" s="2" t="b">
        <f t="shared" si="6"/>
        <v>1</v>
      </c>
      <c r="AA71" s="55" t="s">
        <v>242</v>
      </c>
      <c r="AB71" s="56">
        <v>277.0</v>
      </c>
      <c r="AC71" s="57" t="s">
        <v>932</v>
      </c>
      <c r="AD71" s="56">
        <v>1.62961867227E12</v>
      </c>
      <c r="AE71" s="2" t="b">
        <f t="shared" si="7"/>
        <v>1</v>
      </c>
      <c r="AF71" s="55" t="s">
        <v>344</v>
      </c>
      <c r="AG71" s="56">
        <v>5719.0</v>
      </c>
      <c r="AH71" s="57" t="s">
        <v>933</v>
      </c>
      <c r="AI71" s="56">
        <v>1.62962317813E12</v>
      </c>
      <c r="AJ71" s="2" t="b">
        <f t="shared" si="8"/>
        <v>1</v>
      </c>
      <c r="AK71" s="55" t="s">
        <v>257</v>
      </c>
      <c r="AL71" s="56">
        <v>194.0</v>
      </c>
      <c r="AM71" s="57" t="s">
        <v>930</v>
      </c>
      <c r="AN71" s="56">
        <v>1.629623964294E12</v>
      </c>
      <c r="AO71" s="2" t="b">
        <f t="shared" si="9"/>
        <v>1</v>
      </c>
      <c r="AP71" s="55" t="s">
        <v>340</v>
      </c>
      <c r="AQ71" s="56">
        <v>299.0</v>
      </c>
      <c r="AR71" s="57" t="s">
        <v>934</v>
      </c>
      <c r="AS71" s="56">
        <v>1.629624341059E12</v>
      </c>
    </row>
    <row r="72">
      <c r="A72" s="2" t="b">
        <f t="shared" si="1"/>
        <v>1</v>
      </c>
      <c r="B72" s="55" t="s">
        <v>428</v>
      </c>
      <c r="C72" s="56">
        <v>304.0</v>
      </c>
      <c r="D72" s="57" t="s">
        <v>927</v>
      </c>
      <c r="E72" s="56">
        <v>1.629610158642E12</v>
      </c>
      <c r="J72" s="39"/>
      <c r="O72" s="39"/>
      <c r="P72" s="2" t="b">
        <f t="shared" si="4"/>
        <v>1</v>
      </c>
      <c r="Q72" s="55" t="s">
        <v>242</v>
      </c>
      <c r="R72" s="56">
        <v>298.0</v>
      </c>
      <c r="S72" s="57" t="s">
        <v>928</v>
      </c>
      <c r="T72" s="56">
        <v>1.629617825966E12</v>
      </c>
      <c r="U72" s="2" t="b">
        <f t="shared" si="5"/>
        <v>1</v>
      </c>
      <c r="V72" s="55" t="s">
        <v>340</v>
      </c>
      <c r="W72" s="56">
        <v>234.0</v>
      </c>
      <c r="X72" s="57" t="s">
        <v>929</v>
      </c>
      <c r="Y72" s="56">
        <v>1.629618266894E12</v>
      </c>
      <c r="Z72" s="2" t="b">
        <f t="shared" si="6"/>
        <v>1</v>
      </c>
      <c r="AA72" s="55" t="s">
        <v>390</v>
      </c>
      <c r="AB72" s="56">
        <v>440.0</v>
      </c>
      <c r="AC72" s="57" t="s">
        <v>932</v>
      </c>
      <c r="AD72" s="56">
        <v>1.629618672706E12</v>
      </c>
      <c r="AE72" s="2" t="b">
        <f t="shared" si="7"/>
        <v>1</v>
      </c>
      <c r="AF72" s="55" t="s">
        <v>242</v>
      </c>
      <c r="AG72" s="56">
        <v>586.0</v>
      </c>
      <c r="AH72" s="57" t="s">
        <v>933</v>
      </c>
      <c r="AI72" s="56">
        <v>1.629623178715E12</v>
      </c>
      <c r="AJ72" s="2" t="b">
        <f t="shared" si="8"/>
        <v>1</v>
      </c>
      <c r="AK72" s="55" t="s">
        <v>242</v>
      </c>
      <c r="AL72" s="56">
        <v>294.0</v>
      </c>
      <c r="AM72" s="57" t="s">
        <v>930</v>
      </c>
      <c r="AN72" s="56">
        <v>1.629623964591E12</v>
      </c>
      <c r="AO72" s="2" t="b">
        <f t="shared" si="9"/>
        <v>1</v>
      </c>
      <c r="AP72" s="55" t="s">
        <v>371</v>
      </c>
      <c r="AQ72" s="56">
        <v>1716.0</v>
      </c>
      <c r="AR72" s="57" t="s">
        <v>935</v>
      </c>
      <c r="AS72" s="56">
        <v>1.629624342771E12</v>
      </c>
    </row>
    <row r="73">
      <c r="E73" s="39"/>
      <c r="J73" s="39"/>
      <c r="O73" s="39"/>
      <c r="P73" s="2" t="b">
        <f t="shared" si="4"/>
        <v>1</v>
      </c>
      <c r="Q73" s="55" t="s">
        <v>301</v>
      </c>
      <c r="R73" s="56">
        <v>807.0</v>
      </c>
      <c r="S73" s="57" t="s">
        <v>936</v>
      </c>
      <c r="T73" s="56">
        <v>1.629617826775E12</v>
      </c>
      <c r="U73" s="2" t="b">
        <f t="shared" si="5"/>
        <v>1</v>
      </c>
      <c r="V73" s="55" t="s">
        <v>383</v>
      </c>
      <c r="W73" s="56">
        <v>62.0</v>
      </c>
      <c r="X73" s="57" t="s">
        <v>929</v>
      </c>
      <c r="Y73" s="56">
        <v>1.629618266962E12</v>
      </c>
      <c r="Z73" s="2" t="b">
        <f t="shared" si="6"/>
        <v>1</v>
      </c>
      <c r="AA73" s="55" t="s">
        <v>257</v>
      </c>
      <c r="AB73" s="56">
        <v>210.0</v>
      </c>
      <c r="AC73" s="57" t="s">
        <v>932</v>
      </c>
      <c r="AD73" s="56">
        <v>1.629618672921E12</v>
      </c>
      <c r="AE73" s="2" t="b">
        <f t="shared" si="7"/>
        <v>1</v>
      </c>
      <c r="AF73" s="55" t="s">
        <v>398</v>
      </c>
      <c r="AG73" s="56">
        <v>660.0</v>
      </c>
      <c r="AH73" s="57" t="s">
        <v>937</v>
      </c>
      <c r="AI73" s="56">
        <v>1.629623179373E12</v>
      </c>
      <c r="AJ73" s="2" t="b">
        <f t="shared" si="8"/>
        <v>1</v>
      </c>
      <c r="AK73" s="55" t="s">
        <v>292</v>
      </c>
      <c r="AL73" s="56">
        <v>450.0</v>
      </c>
      <c r="AM73" s="57" t="s">
        <v>938</v>
      </c>
      <c r="AN73" s="56">
        <v>1.629623965042E12</v>
      </c>
      <c r="AO73" s="2" t="b">
        <f t="shared" si="9"/>
        <v>1</v>
      </c>
      <c r="AP73" s="55" t="s">
        <v>346</v>
      </c>
      <c r="AQ73" s="56">
        <v>284.0</v>
      </c>
      <c r="AR73" s="57" t="s">
        <v>939</v>
      </c>
      <c r="AS73" s="56">
        <v>1.629624343055E12</v>
      </c>
    </row>
    <row r="74">
      <c r="E74" s="39"/>
      <c r="J74" s="39"/>
      <c r="O74" s="39"/>
      <c r="P74" s="2" t="b">
        <f t="shared" si="4"/>
        <v>1</v>
      </c>
      <c r="Q74" s="55" t="s">
        <v>242</v>
      </c>
      <c r="R74" s="56">
        <v>410.0</v>
      </c>
      <c r="S74" s="57" t="s">
        <v>940</v>
      </c>
      <c r="T74" s="56">
        <v>1.629617827183E12</v>
      </c>
      <c r="U74" s="2" t="b">
        <f t="shared" si="5"/>
        <v>1</v>
      </c>
      <c r="V74" s="55" t="s">
        <v>428</v>
      </c>
      <c r="W74" s="56">
        <v>502.0</v>
      </c>
      <c r="X74" s="57" t="s">
        <v>941</v>
      </c>
      <c r="Y74" s="56">
        <v>1.629618267451E12</v>
      </c>
      <c r="Z74" s="2" t="b">
        <f t="shared" si="6"/>
        <v>1</v>
      </c>
      <c r="AA74" s="55" t="s">
        <v>242</v>
      </c>
      <c r="AB74" s="56">
        <v>156.0</v>
      </c>
      <c r="AC74" s="57" t="s">
        <v>942</v>
      </c>
      <c r="AD74" s="56">
        <v>1.629618673075E12</v>
      </c>
      <c r="AE74" s="2" t="b">
        <f t="shared" si="7"/>
        <v>1</v>
      </c>
      <c r="AF74" s="55" t="s">
        <v>371</v>
      </c>
      <c r="AG74" s="56">
        <v>2511.0</v>
      </c>
      <c r="AH74" s="57" t="s">
        <v>943</v>
      </c>
      <c r="AI74" s="56">
        <v>1.629623181886E12</v>
      </c>
      <c r="AJ74" s="2" t="b">
        <f t="shared" si="8"/>
        <v>1</v>
      </c>
      <c r="AK74" s="55" t="s">
        <v>255</v>
      </c>
      <c r="AL74" s="56">
        <v>244.0</v>
      </c>
      <c r="AM74" s="57" t="s">
        <v>938</v>
      </c>
      <c r="AN74" s="56">
        <v>1.629623965283E12</v>
      </c>
      <c r="AO74" s="2" t="b">
        <f t="shared" si="9"/>
        <v>1</v>
      </c>
      <c r="AP74" s="55" t="s">
        <v>383</v>
      </c>
      <c r="AQ74" s="56">
        <v>230.0</v>
      </c>
      <c r="AR74" s="57" t="s">
        <v>939</v>
      </c>
      <c r="AS74" s="56">
        <v>1.629624343297E12</v>
      </c>
    </row>
    <row r="75">
      <c r="E75" s="39"/>
      <c r="J75" s="39"/>
      <c r="O75" s="39"/>
      <c r="P75" s="2" t="b">
        <f t="shared" si="4"/>
        <v>1</v>
      </c>
      <c r="Q75" s="55" t="s">
        <v>292</v>
      </c>
      <c r="R75" s="56">
        <v>292.0</v>
      </c>
      <c r="S75" s="57" t="s">
        <v>940</v>
      </c>
      <c r="T75" s="56">
        <v>1.629617827476E12</v>
      </c>
      <c r="U75" s="2" t="b">
        <f t="shared" si="5"/>
        <v>1</v>
      </c>
      <c r="Y75" s="39"/>
      <c r="Z75" s="2" t="b">
        <f t="shared" si="6"/>
        <v>1</v>
      </c>
      <c r="AA75" s="55" t="s">
        <v>292</v>
      </c>
      <c r="AB75" s="56">
        <v>195.0</v>
      </c>
      <c r="AC75" s="57" t="s">
        <v>942</v>
      </c>
      <c r="AD75" s="56">
        <v>1.629618673265E12</v>
      </c>
      <c r="AE75" s="2" t="b">
        <f t="shared" si="7"/>
        <v>1</v>
      </c>
      <c r="AF75" s="55" t="s">
        <v>398</v>
      </c>
      <c r="AG75" s="56">
        <v>542.0</v>
      </c>
      <c r="AH75" s="57" t="s">
        <v>944</v>
      </c>
      <c r="AI75" s="56">
        <v>1.629623182449E12</v>
      </c>
      <c r="AJ75" s="2" t="b">
        <f t="shared" si="8"/>
        <v>1</v>
      </c>
      <c r="AK75" s="55" t="s">
        <v>242</v>
      </c>
      <c r="AL75" s="56">
        <v>265.0</v>
      </c>
      <c r="AM75" s="57" t="s">
        <v>938</v>
      </c>
      <c r="AN75" s="56">
        <v>1.629623965548E12</v>
      </c>
      <c r="AO75" s="2" t="b">
        <f t="shared" si="9"/>
        <v>1</v>
      </c>
      <c r="AP75" s="55" t="s">
        <v>346</v>
      </c>
      <c r="AQ75" s="56">
        <v>558.0</v>
      </c>
      <c r="AR75" s="57" t="s">
        <v>939</v>
      </c>
      <c r="AS75" s="56">
        <v>1.629624343843E12</v>
      </c>
    </row>
    <row r="76">
      <c r="E76" s="39"/>
      <c r="J76" s="39"/>
      <c r="O76" s="39"/>
      <c r="P76" s="2" t="b">
        <f t="shared" si="4"/>
        <v>1</v>
      </c>
      <c r="Q76" s="55" t="s">
        <v>255</v>
      </c>
      <c r="R76" s="56">
        <v>209.0</v>
      </c>
      <c r="S76" s="57" t="s">
        <v>940</v>
      </c>
      <c r="T76" s="56">
        <v>1.629617827683E12</v>
      </c>
      <c r="U76" s="2" t="b">
        <f t="shared" si="5"/>
        <v>1</v>
      </c>
      <c r="Y76" s="39"/>
      <c r="Z76" s="2" t="b">
        <f t="shared" si="6"/>
        <v>1</v>
      </c>
      <c r="AA76" s="55" t="s">
        <v>255</v>
      </c>
      <c r="AB76" s="56">
        <v>167.0</v>
      </c>
      <c r="AC76" s="57" t="s">
        <v>942</v>
      </c>
      <c r="AD76" s="56">
        <v>1.629618673434E12</v>
      </c>
      <c r="AE76" s="2" t="b">
        <f t="shared" si="7"/>
        <v>1</v>
      </c>
      <c r="AF76" s="55" t="s">
        <v>383</v>
      </c>
      <c r="AG76" s="56">
        <v>147.0</v>
      </c>
      <c r="AH76" s="57" t="s">
        <v>944</v>
      </c>
      <c r="AI76" s="56">
        <v>1.629623182583E12</v>
      </c>
      <c r="AJ76" s="2" t="b">
        <f t="shared" si="8"/>
        <v>1</v>
      </c>
      <c r="AK76" s="55" t="s">
        <v>348</v>
      </c>
      <c r="AL76" s="56">
        <v>754.0</v>
      </c>
      <c r="AM76" s="57" t="s">
        <v>945</v>
      </c>
      <c r="AN76" s="56">
        <v>1.62962396631E12</v>
      </c>
      <c r="AO76" s="2" t="b">
        <f t="shared" si="9"/>
        <v>1</v>
      </c>
      <c r="AP76" s="55" t="s">
        <v>371</v>
      </c>
      <c r="AQ76" s="56">
        <v>150.0</v>
      </c>
      <c r="AR76" s="57" t="s">
        <v>939</v>
      </c>
      <c r="AS76" s="56">
        <v>1.629624343991E12</v>
      </c>
    </row>
    <row r="77">
      <c r="E77" s="39"/>
      <c r="J77" s="39"/>
      <c r="O77" s="39"/>
      <c r="P77" s="2" t="b">
        <f t="shared" si="4"/>
        <v>1</v>
      </c>
      <c r="Q77" s="55" t="s">
        <v>242</v>
      </c>
      <c r="R77" s="56">
        <v>222.0</v>
      </c>
      <c r="S77" s="57" t="s">
        <v>940</v>
      </c>
      <c r="T77" s="56">
        <v>1.629617827906E12</v>
      </c>
      <c r="Y77" s="39"/>
      <c r="Z77" s="2" t="b">
        <f t="shared" si="6"/>
        <v>1</v>
      </c>
      <c r="AA77" s="55" t="s">
        <v>242</v>
      </c>
      <c r="AB77" s="56">
        <v>197.0</v>
      </c>
      <c r="AC77" s="57" t="s">
        <v>942</v>
      </c>
      <c r="AD77" s="56">
        <v>1.629618673633E12</v>
      </c>
      <c r="AE77" s="2" t="b">
        <f t="shared" si="7"/>
        <v>1</v>
      </c>
      <c r="AF77" s="55" t="s">
        <v>242</v>
      </c>
      <c r="AG77" s="56">
        <v>287.0</v>
      </c>
      <c r="AH77" s="57" t="s">
        <v>944</v>
      </c>
      <c r="AI77" s="56">
        <v>1.629623182871E12</v>
      </c>
      <c r="AJ77" s="2" t="b">
        <f t="shared" si="8"/>
        <v>1</v>
      </c>
      <c r="AK77" s="55" t="s">
        <v>413</v>
      </c>
      <c r="AL77" s="56">
        <v>578.0</v>
      </c>
      <c r="AM77" s="57" t="s">
        <v>945</v>
      </c>
      <c r="AN77" s="56">
        <v>1.629623966881E12</v>
      </c>
      <c r="AO77" s="2" t="b">
        <f t="shared" si="9"/>
        <v>1</v>
      </c>
      <c r="AP77" s="55" t="s">
        <v>340</v>
      </c>
      <c r="AQ77" s="56">
        <v>177.0</v>
      </c>
      <c r="AR77" s="57" t="s">
        <v>946</v>
      </c>
      <c r="AS77" s="56">
        <v>1.629624344171E12</v>
      </c>
    </row>
    <row r="78">
      <c r="E78" s="39"/>
      <c r="J78" s="39"/>
      <c r="O78" s="39"/>
      <c r="P78" s="2" t="b">
        <f t="shared" si="4"/>
        <v>1</v>
      </c>
      <c r="Q78" s="55" t="s">
        <v>365</v>
      </c>
      <c r="R78" s="56">
        <v>1333.0</v>
      </c>
      <c r="S78" s="57" t="s">
        <v>947</v>
      </c>
      <c r="T78" s="56">
        <v>1.629617829243E12</v>
      </c>
      <c r="Y78" s="39"/>
      <c r="Z78" s="2" t="b">
        <f t="shared" si="6"/>
        <v>1</v>
      </c>
      <c r="AA78" s="55" t="s">
        <v>365</v>
      </c>
      <c r="AB78" s="56">
        <v>1027.0</v>
      </c>
      <c r="AC78" s="57" t="s">
        <v>948</v>
      </c>
      <c r="AD78" s="56">
        <v>1.629618674662E12</v>
      </c>
      <c r="AE78" s="2" t="b">
        <f t="shared" si="7"/>
        <v>1</v>
      </c>
      <c r="AF78" s="55" t="s">
        <v>390</v>
      </c>
      <c r="AG78" s="56">
        <v>739.0</v>
      </c>
      <c r="AH78" s="57" t="s">
        <v>949</v>
      </c>
      <c r="AI78" s="56">
        <v>1.629623183598E12</v>
      </c>
      <c r="AJ78" s="2" t="b">
        <f t="shared" si="8"/>
        <v>1</v>
      </c>
      <c r="AK78" s="55" t="s">
        <v>346</v>
      </c>
      <c r="AL78" s="56">
        <v>309.0</v>
      </c>
      <c r="AM78" s="57" t="s">
        <v>950</v>
      </c>
      <c r="AN78" s="56">
        <v>1.629623967189E12</v>
      </c>
      <c r="AO78" s="2" t="b">
        <f t="shared" si="9"/>
        <v>1</v>
      </c>
      <c r="AP78" s="55" t="s">
        <v>242</v>
      </c>
      <c r="AQ78" s="56">
        <v>125.0</v>
      </c>
      <c r="AR78" s="57" t="s">
        <v>946</v>
      </c>
      <c r="AS78" s="56">
        <v>1.629624344295E12</v>
      </c>
    </row>
    <row r="79">
      <c r="E79" s="39"/>
      <c r="J79" s="39"/>
      <c r="O79" s="39"/>
      <c r="P79" s="2" t="b">
        <f t="shared" si="4"/>
        <v>1</v>
      </c>
      <c r="Q79" s="55" t="s">
        <v>413</v>
      </c>
      <c r="R79" s="56">
        <v>938.0</v>
      </c>
      <c r="S79" s="57" t="s">
        <v>951</v>
      </c>
      <c r="T79" s="56">
        <v>1.629617830178E12</v>
      </c>
      <c r="Y79" s="39"/>
      <c r="Z79" s="2" t="b">
        <f t="shared" si="6"/>
        <v>1</v>
      </c>
      <c r="AA79" s="55" t="s">
        <v>413</v>
      </c>
      <c r="AB79" s="56">
        <v>635.0</v>
      </c>
      <c r="AC79" s="57" t="s">
        <v>952</v>
      </c>
      <c r="AD79" s="56">
        <v>1.629618675298E12</v>
      </c>
      <c r="AE79" s="2" t="b">
        <f t="shared" si="7"/>
        <v>1</v>
      </c>
      <c r="AF79" s="55" t="s">
        <v>257</v>
      </c>
      <c r="AG79" s="56">
        <v>217.0</v>
      </c>
      <c r="AH79" s="57" t="s">
        <v>949</v>
      </c>
      <c r="AI79" s="56">
        <v>1.629623183815E12</v>
      </c>
      <c r="AJ79" s="2" t="b">
        <f t="shared" si="8"/>
        <v>1</v>
      </c>
      <c r="AK79" s="55" t="s">
        <v>383</v>
      </c>
      <c r="AL79" s="56">
        <v>113.0</v>
      </c>
      <c r="AM79" s="57" t="s">
        <v>950</v>
      </c>
      <c r="AN79" s="56">
        <v>1.629623967319E12</v>
      </c>
      <c r="AO79" s="2" t="b">
        <f t="shared" si="9"/>
        <v>1</v>
      </c>
      <c r="AP79" s="55" t="s">
        <v>287</v>
      </c>
      <c r="AQ79" s="56">
        <v>193.0</v>
      </c>
      <c r="AR79" s="57" t="s">
        <v>946</v>
      </c>
      <c r="AS79" s="56">
        <v>1.629624344487E12</v>
      </c>
    </row>
    <row r="80">
      <c r="E80" s="39"/>
      <c r="J80" s="39"/>
      <c r="O80" s="39"/>
      <c r="P80" s="2" t="b">
        <f t="shared" si="4"/>
        <v>1</v>
      </c>
      <c r="Q80" s="55" t="s">
        <v>340</v>
      </c>
      <c r="R80" s="56">
        <v>217.0</v>
      </c>
      <c r="S80" s="57" t="s">
        <v>951</v>
      </c>
      <c r="T80" s="56">
        <v>1.629617830402E12</v>
      </c>
      <c r="Y80" s="39"/>
      <c r="Z80" s="2" t="b">
        <f t="shared" si="6"/>
        <v>1</v>
      </c>
      <c r="AA80" s="55" t="s">
        <v>340</v>
      </c>
      <c r="AB80" s="56">
        <v>698.0</v>
      </c>
      <c r="AC80" s="57" t="s">
        <v>952</v>
      </c>
      <c r="AD80" s="56">
        <v>1.629618675994E12</v>
      </c>
      <c r="AE80" s="2" t="b">
        <f t="shared" si="7"/>
        <v>1</v>
      </c>
      <c r="AF80" s="55" t="s">
        <v>242</v>
      </c>
      <c r="AG80" s="56">
        <v>220.0</v>
      </c>
      <c r="AH80" s="57" t="s">
        <v>953</v>
      </c>
      <c r="AI80" s="56">
        <v>1.629623184039E12</v>
      </c>
      <c r="AJ80" s="2" t="b">
        <f t="shared" si="8"/>
        <v>1</v>
      </c>
      <c r="AK80" s="55" t="s">
        <v>428</v>
      </c>
      <c r="AL80" s="56">
        <v>501.0</v>
      </c>
      <c r="AM80" s="57" t="s">
        <v>950</v>
      </c>
      <c r="AN80" s="56">
        <v>1.629623967805E12</v>
      </c>
      <c r="AO80" s="2" t="b">
        <f t="shared" si="9"/>
        <v>1</v>
      </c>
      <c r="AP80" s="55" t="s">
        <v>301</v>
      </c>
      <c r="AQ80" s="56">
        <v>142.0</v>
      </c>
      <c r="AR80" s="57" t="s">
        <v>946</v>
      </c>
      <c r="AS80" s="56">
        <v>1.629624344629E12</v>
      </c>
    </row>
    <row r="81">
      <c r="E81" s="39"/>
      <c r="J81" s="39"/>
      <c r="O81" s="39"/>
      <c r="P81" s="2" t="b">
        <f t="shared" si="4"/>
        <v>1</v>
      </c>
      <c r="Q81" s="55" t="s">
        <v>340</v>
      </c>
      <c r="R81" s="56">
        <v>139.0</v>
      </c>
      <c r="S81" s="57" t="s">
        <v>951</v>
      </c>
      <c r="T81" s="56">
        <v>1.62961783054E12</v>
      </c>
      <c r="Y81" s="39"/>
      <c r="Z81" s="2" t="b">
        <f t="shared" si="6"/>
        <v>1</v>
      </c>
      <c r="AA81" s="55" t="s">
        <v>911</v>
      </c>
      <c r="AB81" s="56">
        <v>74.0</v>
      </c>
      <c r="AC81" s="57" t="s">
        <v>954</v>
      </c>
      <c r="AD81" s="56">
        <v>1.629618676067E12</v>
      </c>
      <c r="AE81" s="2" t="b">
        <f t="shared" si="7"/>
        <v>1</v>
      </c>
      <c r="AF81" s="55" t="s">
        <v>292</v>
      </c>
      <c r="AG81" s="56">
        <v>374.0</v>
      </c>
      <c r="AH81" s="57" t="s">
        <v>953</v>
      </c>
      <c r="AI81" s="56">
        <v>1.62962318441E12</v>
      </c>
      <c r="AJ81" s="2" t="b">
        <f t="shared" si="8"/>
        <v>1</v>
      </c>
      <c r="AN81" s="39"/>
      <c r="AO81" s="2" t="b">
        <f t="shared" si="9"/>
        <v>1</v>
      </c>
      <c r="AP81" s="55" t="s">
        <v>242</v>
      </c>
      <c r="AQ81" s="56">
        <v>126.0</v>
      </c>
      <c r="AR81" s="57" t="s">
        <v>946</v>
      </c>
      <c r="AS81" s="56">
        <v>1.629624344755E12</v>
      </c>
    </row>
    <row r="82">
      <c r="E82" s="39"/>
      <c r="J82" s="39"/>
      <c r="O82" s="39"/>
      <c r="P82" s="2" t="b">
        <f t="shared" si="4"/>
        <v>1</v>
      </c>
      <c r="Q82" s="55" t="s">
        <v>428</v>
      </c>
      <c r="R82" s="56">
        <v>144.0</v>
      </c>
      <c r="S82" s="57" t="s">
        <v>951</v>
      </c>
      <c r="T82" s="56">
        <v>1.629617830679E12</v>
      </c>
      <c r="Y82" s="39"/>
      <c r="Z82" s="2" t="b">
        <f t="shared" si="6"/>
        <v>1</v>
      </c>
      <c r="AA82" s="55" t="s">
        <v>428</v>
      </c>
      <c r="AB82" s="56">
        <v>209.0</v>
      </c>
      <c r="AC82" s="57" t="s">
        <v>954</v>
      </c>
      <c r="AD82" s="56">
        <v>1.629618676275E12</v>
      </c>
      <c r="AE82" s="2" t="b">
        <f t="shared" si="7"/>
        <v>1</v>
      </c>
      <c r="AF82" s="55" t="s">
        <v>255</v>
      </c>
      <c r="AG82" s="56">
        <v>166.0</v>
      </c>
      <c r="AH82" s="57" t="s">
        <v>953</v>
      </c>
      <c r="AI82" s="56">
        <v>1.629623184578E12</v>
      </c>
      <c r="AJ82" s="2" t="b">
        <f t="shared" si="8"/>
        <v>1</v>
      </c>
      <c r="AN82" s="39"/>
      <c r="AO82" s="2" t="b">
        <f t="shared" si="9"/>
        <v>0</v>
      </c>
      <c r="AP82" s="55" t="s">
        <v>326</v>
      </c>
      <c r="AQ82" s="56">
        <v>1061.0</v>
      </c>
      <c r="AR82" s="57" t="s">
        <v>955</v>
      </c>
      <c r="AS82" s="56">
        <v>1.629624345817E12</v>
      </c>
    </row>
    <row r="83">
      <c r="E83" s="39"/>
      <c r="J83" s="39"/>
      <c r="O83" s="39"/>
      <c r="T83" s="39"/>
      <c r="Y83" s="39"/>
      <c r="Z83" s="2" t="b">
        <f t="shared" si="6"/>
        <v>1</v>
      </c>
      <c r="AA83" s="55" t="s">
        <v>911</v>
      </c>
      <c r="AB83" s="56">
        <v>654.0</v>
      </c>
      <c r="AC83" s="57" t="s">
        <v>954</v>
      </c>
      <c r="AD83" s="56">
        <v>1.62961867693E12</v>
      </c>
      <c r="AE83" s="2" t="b">
        <f t="shared" si="7"/>
        <v>1</v>
      </c>
      <c r="AF83" s="55" t="s">
        <v>242</v>
      </c>
      <c r="AG83" s="56">
        <v>200.0</v>
      </c>
      <c r="AH83" s="57" t="s">
        <v>953</v>
      </c>
      <c r="AI83" s="56">
        <v>1.629623184791E12</v>
      </c>
      <c r="AJ83" s="2" t="b">
        <f t="shared" si="8"/>
        <v>1</v>
      </c>
      <c r="AN83" s="39"/>
      <c r="AO83" s="2" t="b">
        <f t="shared" si="9"/>
        <v>1</v>
      </c>
      <c r="AP83" s="55" t="s">
        <v>242</v>
      </c>
      <c r="AQ83" s="56">
        <v>180.0</v>
      </c>
      <c r="AR83" s="57" t="s">
        <v>955</v>
      </c>
      <c r="AS83" s="56">
        <v>1.629624345997E12</v>
      </c>
    </row>
    <row r="84">
      <c r="E84" s="39"/>
      <c r="J84" s="39"/>
      <c r="O84" s="39"/>
      <c r="T84" s="39"/>
      <c r="Y84" s="39"/>
      <c r="Z84" s="2" t="b">
        <f t="shared" si="6"/>
        <v>1</v>
      </c>
      <c r="AA84" s="55" t="s">
        <v>340</v>
      </c>
      <c r="AB84" s="56">
        <v>108.0</v>
      </c>
      <c r="AC84" s="57" t="s">
        <v>956</v>
      </c>
      <c r="AD84" s="56">
        <v>1.62961867704E12</v>
      </c>
      <c r="AE84" s="2" t="b">
        <f t="shared" si="7"/>
        <v>1</v>
      </c>
      <c r="AF84" s="55" t="s">
        <v>415</v>
      </c>
      <c r="AG84" s="56">
        <v>905.0</v>
      </c>
      <c r="AH84" s="57" t="s">
        <v>957</v>
      </c>
      <c r="AI84" s="56">
        <v>1.629623185697E12</v>
      </c>
      <c r="AJ84" s="2" t="b">
        <f t="shared" si="8"/>
        <v>1</v>
      </c>
      <c r="AN84" s="39"/>
      <c r="AO84" s="2" t="b">
        <f t="shared" si="9"/>
        <v>0</v>
      </c>
      <c r="AP84" s="55" t="s">
        <v>326</v>
      </c>
      <c r="AQ84" s="56">
        <v>568.0</v>
      </c>
      <c r="AR84" s="57" t="s">
        <v>958</v>
      </c>
      <c r="AS84" s="56">
        <v>1.629624346584E12</v>
      </c>
    </row>
    <row r="85">
      <c r="E85" s="39"/>
      <c r="J85" s="39"/>
      <c r="O85" s="39"/>
      <c r="T85" s="39"/>
      <c r="Y85" s="39"/>
      <c r="Z85" s="2" t="b">
        <f t="shared" si="6"/>
        <v>1</v>
      </c>
      <c r="AA85" s="55" t="s">
        <v>383</v>
      </c>
      <c r="AB85" s="56">
        <v>338.0</v>
      </c>
      <c r="AC85" s="57" t="s">
        <v>956</v>
      </c>
      <c r="AD85" s="56">
        <v>1.629618677391E12</v>
      </c>
      <c r="AE85" s="2" t="b">
        <f t="shared" si="7"/>
        <v>1</v>
      </c>
      <c r="AF85" s="55" t="s">
        <v>413</v>
      </c>
      <c r="AG85" s="56">
        <v>845.0</v>
      </c>
      <c r="AH85" s="57" t="s">
        <v>959</v>
      </c>
      <c r="AI85" s="56">
        <v>1.629623186525E12</v>
      </c>
      <c r="AJ85" s="2" t="b">
        <f t="shared" si="8"/>
        <v>1</v>
      </c>
      <c r="AN85" s="39"/>
      <c r="AO85" s="2" t="b">
        <f t="shared" si="9"/>
        <v>1</v>
      </c>
      <c r="AP85" s="55" t="s">
        <v>242</v>
      </c>
      <c r="AQ85" s="56">
        <v>157.0</v>
      </c>
      <c r="AR85" s="57" t="s">
        <v>958</v>
      </c>
      <c r="AS85" s="56">
        <v>1.629624346721E12</v>
      </c>
    </row>
    <row r="86">
      <c r="E86" s="39"/>
      <c r="J86" s="39"/>
      <c r="O86" s="39"/>
      <c r="T86" s="39"/>
      <c r="Y86" s="39"/>
      <c r="Z86" s="2" t="b">
        <f t="shared" si="6"/>
        <v>1</v>
      </c>
      <c r="AA86" s="55" t="s">
        <v>428</v>
      </c>
      <c r="AB86" s="56">
        <v>320.0</v>
      </c>
      <c r="AC86" s="57" t="s">
        <v>956</v>
      </c>
      <c r="AD86" s="56">
        <v>1.629618677694E12</v>
      </c>
      <c r="AE86" s="2" t="b">
        <f t="shared" si="7"/>
        <v>1</v>
      </c>
      <c r="AF86" s="55" t="s">
        <v>340</v>
      </c>
      <c r="AG86" s="56">
        <v>226.0</v>
      </c>
      <c r="AH86" s="57" t="s">
        <v>959</v>
      </c>
      <c r="AI86" s="56">
        <v>1.629623186752E12</v>
      </c>
      <c r="AJ86" s="2" t="b">
        <f t="shared" si="8"/>
        <v>1</v>
      </c>
      <c r="AN86" s="39"/>
      <c r="AO86" s="2" t="b">
        <f t="shared" si="9"/>
        <v>0</v>
      </c>
      <c r="AP86" s="55" t="s">
        <v>208</v>
      </c>
      <c r="AQ86" s="56">
        <v>727.0</v>
      </c>
      <c r="AR86" s="57" t="s">
        <v>960</v>
      </c>
      <c r="AS86" s="56">
        <v>1.629624347449E12</v>
      </c>
    </row>
    <row r="87">
      <c r="E87" s="39"/>
      <c r="J87" s="39"/>
      <c r="O87" s="39"/>
      <c r="T87" s="39"/>
      <c r="Y87" s="39"/>
      <c r="AD87" s="39"/>
      <c r="AE87" s="2" t="b">
        <f t="shared" si="7"/>
        <v>1</v>
      </c>
      <c r="AF87" s="55" t="s">
        <v>383</v>
      </c>
      <c r="AG87" s="56">
        <v>104.0</v>
      </c>
      <c r="AH87" s="57" t="s">
        <v>959</v>
      </c>
      <c r="AI87" s="56">
        <v>1.629623186871E12</v>
      </c>
      <c r="AJ87" s="2" t="b">
        <f t="shared" si="8"/>
        <v>1</v>
      </c>
      <c r="AN87" s="39"/>
      <c r="AO87" s="2" t="b">
        <f t="shared" si="9"/>
        <v>1</v>
      </c>
      <c r="AP87" s="55" t="s">
        <v>242</v>
      </c>
      <c r="AQ87" s="56">
        <v>441.0</v>
      </c>
      <c r="AR87" s="57" t="s">
        <v>960</v>
      </c>
      <c r="AS87" s="56">
        <v>1.629624347904E12</v>
      </c>
    </row>
    <row r="88">
      <c r="E88" s="39"/>
      <c r="J88" s="39"/>
      <c r="O88" s="39"/>
      <c r="T88" s="39"/>
      <c r="Y88" s="39"/>
      <c r="AD88" s="39"/>
      <c r="AE88" s="2" t="b">
        <f t="shared" si="7"/>
        <v>1</v>
      </c>
      <c r="AF88" s="55" t="s">
        <v>428</v>
      </c>
      <c r="AG88" s="56">
        <v>236.0</v>
      </c>
      <c r="AH88" s="57" t="s">
        <v>961</v>
      </c>
      <c r="AI88" s="56">
        <v>1.629623187091E12</v>
      </c>
      <c r="AJ88" s="2" t="b">
        <f t="shared" si="8"/>
        <v>1</v>
      </c>
      <c r="AN88" s="39"/>
      <c r="AO88" s="2" t="b">
        <f t="shared" si="9"/>
        <v>1</v>
      </c>
      <c r="AP88" s="55" t="s">
        <v>301</v>
      </c>
      <c r="AQ88" s="56">
        <v>471.0</v>
      </c>
      <c r="AR88" s="57" t="s">
        <v>962</v>
      </c>
      <c r="AS88" s="56">
        <v>1.62962434836E12</v>
      </c>
    </row>
    <row r="89">
      <c r="E89" s="39"/>
      <c r="J89" s="39"/>
      <c r="O89" s="39"/>
      <c r="T89" s="39"/>
      <c r="Y89" s="39"/>
      <c r="AD89" s="39"/>
      <c r="AI89" s="39"/>
      <c r="AN89" s="39"/>
      <c r="AO89" s="2" t="b">
        <f t="shared" si="9"/>
        <v>1</v>
      </c>
      <c r="AP89" s="55" t="s">
        <v>232</v>
      </c>
      <c r="AQ89" s="56">
        <v>336.0</v>
      </c>
      <c r="AR89" s="57" t="s">
        <v>962</v>
      </c>
      <c r="AS89" s="56">
        <v>1.629624348695E12</v>
      </c>
    </row>
    <row r="90">
      <c r="E90" s="39"/>
      <c r="J90" s="39"/>
      <c r="O90" s="39"/>
      <c r="T90" s="39"/>
      <c r="Y90" s="39"/>
      <c r="AD90" s="39"/>
      <c r="AI90" s="39"/>
      <c r="AN90" s="39"/>
      <c r="AO90" s="2" t="b">
        <f t="shared" si="9"/>
        <v>1</v>
      </c>
      <c r="AP90" s="55" t="s">
        <v>242</v>
      </c>
      <c r="AQ90" s="56">
        <v>267.0</v>
      </c>
      <c r="AR90" s="57" t="s">
        <v>962</v>
      </c>
      <c r="AS90" s="56">
        <v>1.629624348972E12</v>
      </c>
    </row>
    <row r="91">
      <c r="E91" s="39"/>
      <c r="J91" s="39"/>
      <c r="O91" s="39"/>
      <c r="T91" s="39"/>
      <c r="Y91" s="39"/>
      <c r="AD91" s="39"/>
      <c r="AI91" s="39"/>
      <c r="AN91" s="39"/>
      <c r="AO91" s="2" t="b">
        <f t="shared" si="9"/>
        <v>1</v>
      </c>
      <c r="AP91" s="55" t="s">
        <v>340</v>
      </c>
      <c r="AQ91" s="56">
        <v>721.0</v>
      </c>
      <c r="AR91" s="57" t="s">
        <v>963</v>
      </c>
      <c r="AS91" s="56">
        <v>1.629624349683E12</v>
      </c>
    </row>
    <row r="92">
      <c r="E92" s="39"/>
      <c r="J92" s="39"/>
      <c r="O92" s="39"/>
      <c r="T92" s="39"/>
      <c r="Y92" s="39"/>
      <c r="AD92" s="39"/>
      <c r="AI92" s="39"/>
      <c r="AN92" s="39"/>
      <c r="AO92" s="2" t="b">
        <f t="shared" si="9"/>
        <v>1</v>
      </c>
      <c r="AP92" s="55" t="s">
        <v>371</v>
      </c>
      <c r="AQ92" s="56">
        <v>1263.0</v>
      </c>
      <c r="AR92" s="57" t="s">
        <v>964</v>
      </c>
      <c r="AS92" s="56">
        <v>1.629624350964E12</v>
      </c>
    </row>
    <row r="93">
      <c r="E93" s="39"/>
      <c r="J93" s="39"/>
      <c r="O93" s="39"/>
      <c r="T93" s="39"/>
      <c r="Y93" s="39"/>
      <c r="AD93" s="39"/>
      <c r="AI93" s="39"/>
      <c r="AN93" s="39"/>
      <c r="AO93" s="2" t="b">
        <f t="shared" si="9"/>
        <v>1</v>
      </c>
      <c r="AP93" s="55" t="s">
        <v>346</v>
      </c>
      <c r="AQ93" s="56">
        <v>310.0</v>
      </c>
      <c r="AR93" s="57" t="s">
        <v>965</v>
      </c>
      <c r="AS93" s="56">
        <v>1.629624351256E12</v>
      </c>
    </row>
    <row r="94">
      <c r="E94" s="39"/>
      <c r="J94" s="39"/>
      <c r="O94" s="39"/>
      <c r="T94" s="39"/>
      <c r="Y94" s="39"/>
      <c r="AD94" s="39"/>
      <c r="AI94" s="39"/>
      <c r="AN94" s="39"/>
      <c r="AO94" s="2" t="b">
        <f t="shared" si="9"/>
        <v>1</v>
      </c>
      <c r="AP94" s="55" t="s">
        <v>383</v>
      </c>
      <c r="AQ94" s="56">
        <v>171.0</v>
      </c>
      <c r="AR94" s="57" t="s">
        <v>965</v>
      </c>
      <c r="AS94" s="56">
        <v>1.629624351432E12</v>
      </c>
    </row>
    <row r="95">
      <c r="E95" s="39"/>
      <c r="J95" s="39"/>
      <c r="O95" s="39"/>
      <c r="T95" s="39"/>
      <c r="Y95" s="39"/>
      <c r="AD95" s="39"/>
      <c r="AI95" s="39"/>
      <c r="AN95" s="39"/>
      <c r="AO95" s="2" t="b">
        <f t="shared" si="9"/>
        <v>1</v>
      </c>
      <c r="AP95" s="55" t="s">
        <v>242</v>
      </c>
      <c r="AQ95" s="56">
        <v>216.0</v>
      </c>
      <c r="AR95" s="57" t="s">
        <v>965</v>
      </c>
      <c r="AS95" s="56">
        <v>1.629624351644E12</v>
      </c>
    </row>
    <row r="96">
      <c r="E96" s="39"/>
      <c r="J96" s="39"/>
      <c r="O96" s="39"/>
      <c r="T96" s="39"/>
      <c r="Y96" s="39"/>
      <c r="AD96" s="39"/>
      <c r="AI96" s="39"/>
      <c r="AN96" s="39"/>
      <c r="AO96" s="2" t="b">
        <f t="shared" si="9"/>
        <v>1</v>
      </c>
      <c r="AP96" s="55" t="s">
        <v>390</v>
      </c>
      <c r="AQ96" s="56">
        <v>683.0</v>
      </c>
      <c r="AR96" s="57" t="s">
        <v>966</v>
      </c>
      <c r="AS96" s="56">
        <v>1.629624352327E12</v>
      </c>
    </row>
    <row r="97">
      <c r="E97" s="39"/>
      <c r="J97" s="39"/>
      <c r="O97" s="39"/>
      <c r="T97" s="39"/>
      <c r="Y97" s="39"/>
      <c r="AD97" s="39"/>
      <c r="AI97" s="39"/>
      <c r="AN97" s="39"/>
      <c r="AO97" s="2" t="b">
        <f t="shared" si="9"/>
        <v>1</v>
      </c>
      <c r="AP97" s="55" t="s">
        <v>257</v>
      </c>
      <c r="AQ97" s="56">
        <v>227.0</v>
      </c>
      <c r="AR97" s="57" t="s">
        <v>966</v>
      </c>
      <c r="AS97" s="56">
        <v>1.629624352556E12</v>
      </c>
    </row>
    <row r="98">
      <c r="E98" s="39"/>
      <c r="J98" s="39"/>
      <c r="O98" s="39"/>
      <c r="T98" s="39"/>
      <c r="Y98" s="39"/>
      <c r="AD98" s="39"/>
      <c r="AI98" s="39"/>
      <c r="AN98" s="39"/>
      <c r="AO98" s="2" t="b">
        <f t="shared" si="9"/>
        <v>1</v>
      </c>
      <c r="AP98" s="55" t="s">
        <v>242</v>
      </c>
      <c r="AQ98" s="56">
        <v>256.0</v>
      </c>
      <c r="AR98" s="57" t="s">
        <v>966</v>
      </c>
      <c r="AS98" s="56">
        <v>1.629624352823E12</v>
      </c>
    </row>
    <row r="99">
      <c r="E99" s="39"/>
      <c r="J99" s="39"/>
      <c r="O99" s="39"/>
      <c r="T99" s="39"/>
      <c r="Y99" s="39"/>
      <c r="AD99" s="39"/>
      <c r="AI99" s="39"/>
      <c r="AN99" s="39"/>
      <c r="AO99" s="2" t="b">
        <f t="shared" si="9"/>
        <v>1</v>
      </c>
      <c r="AP99" s="55" t="s">
        <v>292</v>
      </c>
      <c r="AQ99" s="56">
        <v>340.0</v>
      </c>
      <c r="AR99" s="57" t="s">
        <v>967</v>
      </c>
      <c r="AS99" s="56">
        <v>1.62962435315E12</v>
      </c>
    </row>
    <row r="100">
      <c r="AN100" s="39"/>
      <c r="AO100" s="2" t="b">
        <f t="shared" si="9"/>
        <v>1</v>
      </c>
      <c r="AP100" s="55" t="s">
        <v>255</v>
      </c>
      <c r="AQ100" s="56">
        <v>217.0</v>
      </c>
      <c r="AR100" s="57" t="s">
        <v>967</v>
      </c>
      <c r="AS100" s="56">
        <v>1.629624353367E12</v>
      </c>
    </row>
    <row r="101">
      <c r="AN101" s="39"/>
      <c r="AO101" s="2" t="b">
        <f t="shared" si="9"/>
        <v>1</v>
      </c>
      <c r="AP101" s="55" t="s">
        <v>242</v>
      </c>
      <c r="AQ101" s="56">
        <v>239.0</v>
      </c>
      <c r="AR101" s="57" t="s">
        <v>967</v>
      </c>
      <c r="AS101" s="56">
        <v>1.629624353606E12</v>
      </c>
    </row>
    <row r="102">
      <c r="AN102" s="39"/>
      <c r="AO102" s="2" t="b">
        <f t="shared" si="9"/>
        <v>1</v>
      </c>
      <c r="AP102" s="55" t="s">
        <v>344</v>
      </c>
      <c r="AQ102" s="56">
        <v>1451.0</v>
      </c>
      <c r="AR102" s="57" t="s">
        <v>968</v>
      </c>
      <c r="AS102" s="56">
        <v>1.629624355061E12</v>
      </c>
    </row>
    <row r="103">
      <c r="AN103" s="39"/>
      <c r="AO103" s="2" t="b">
        <f t="shared" si="9"/>
        <v>1</v>
      </c>
      <c r="AP103" s="55" t="s">
        <v>413</v>
      </c>
      <c r="AQ103" s="56">
        <v>521.0</v>
      </c>
      <c r="AR103" s="57" t="s">
        <v>968</v>
      </c>
      <c r="AS103" s="56">
        <v>1.629624355578E12</v>
      </c>
    </row>
    <row r="104">
      <c r="AN104" s="39"/>
      <c r="AO104" s="2" t="b">
        <f t="shared" si="9"/>
        <v>1</v>
      </c>
      <c r="AP104" s="55" t="s">
        <v>340</v>
      </c>
      <c r="AQ104" s="56">
        <v>283.0</v>
      </c>
      <c r="AR104" s="57" t="s">
        <v>968</v>
      </c>
      <c r="AS104" s="56">
        <v>1.629624355868E12</v>
      </c>
    </row>
    <row r="105">
      <c r="AN105" s="39"/>
      <c r="AO105" s="2" t="b">
        <f t="shared" si="9"/>
        <v>1</v>
      </c>
      <c r="AP105" s="55" t="s">
        <v>383</v>
      </c>
      <c r="AQ105" s="56">
        <v>456.0</v>
      </c>
      <c r="AR105" s="57" t="s">
        <v>969</v>
      </c>
      <c r="AS105" s="56">
        <v>1.629624356323E12</v>
      </c>
    </row>
    <row r="106">
      <c r="AN106" s="39"/>
      <c r="AO106" s="2" t="b">
        <f t="shared" si="9"/>
        <v>1</v>
      </c>
      <c r="AP106" s="55" t="s">
        <v>428</v>
      </c>
      <c r="AQ106" s="56">
        <v>338.0</v>
      </c>
      <c r="AR106" s="57" t="s">
        <v>969</v>
      </c>
      <c r="AS106" s="56">
        <v>1.629624356653E12</v>
      </c>
    </row>
    <row r="107">
      <c r="AN107" s="39"/>
      <c r="AO107" s="2" t="b">
        <f t="shared" si="9"/>
        <v>1</v>
      </c>
      <c r="AS107" s="39"/>
    </row>
    <row r="108">
      <c r="E108" s="39"/>
      <c r="J108" s="39"/>
      <c r="O108" s="39"/>
      <c r="T108" s="39"/>
      <c r="Y108" s="39"/>
      <c r="AD108" s="39"/>
      <c r="AI108" s="39"/>
      <c r="AN108" s="39"/>
      <c r="AS108" s="39"/>
    </row>
    <row r="109">
      <c r="A109" s="11"/>
      <c r="B109" s="41" t="s">
        <v>202</v>
      </c>
      <c r="C109" s="41"/>
      <c r="E109" s="39"/>
      <c r="F109" s="42"/>
      <c r="G109" s="41" t="s">
        <v>202</v>
      </c>
      <c r="H109" s="41"/>
      <c r="J109" s="39"/>
      <c r="K109" s="42"/>
      <c r="L109" s="41" t="s">
        <v>202</v>
      </c>
      <c r="M109" s="41"/>
      <c r="O109" s="39"/>
      <c r="P109" s="42"/>
      <c r="Q109" s="41" t="s">
        <v>202</v>
      </c>
      <c r="R109" s="41"/>
      <c r="T109" s="39"/>
      <c r="U109" s="42"/>
      <c r="V109" s="41" t="s">
        <v>202</v>
      </c>
      <c r="W109" s="41"/>
      <c r="Y109" s="39"/>
      <c r="Z109" s="42"/>
      <c r="AA109" s="41" t="s">
        <v>202</v>
      </c>
      <c r="AB109" s="41"/>
      <c r="AD109" s="39"/>
      <c r="AE109" s="42"/>
      <c r="AF109" s="41" t="s">
        <v>202</v>
      </c>
      <c r="AG109" s="41"/>
      <c r="AI109" s="39"/>
      <c r="AJ109" s="42"/>
      <c r="AK109" s="41" t="s">
        <v>202</v>
      </c>
      <c r="AL109" s="41"/>
      <c r="AN109" s="39"/>
      <c r="AO109" s="42"/>
      <c r="AP109" s="41" t="s">
        <v>202</v>
      </c>
      <c r="AQ109" s="41"/>
      <c r="AS109" s="39"/>
    </row>
    <row r="110">
      <c r="A110" s="43"/>
      <c r="B110" s="17" t="s">
        <v>178</v>
      </c>
      <c r="C110" s="44">
        <f> AVERAGE(C4:C99)</f>
        <v>336.0869565</v>
      </c>
      <c r="E110" s="39"/>
      <c r="F110" s="45"/>
      <c r="G110" s="17" t="s">
        <v>178</v>
      </c>
      <c r="H110" s="44">
        <f> AVERAGE(H4:H99)</f>
        <v>318.8813559</v>
      </c>
      <c r="J110" s="39"/>
      <c r="K110" s="45"/>
      <c r="L110" s="17" t="s">
        <v>178</v>
      </c>
      <c r="M110" s="44">
        <f> AVERAGE(M4:M99)</f>
        <v>363.1343284</v>
      </c>
      <c r="O110" s="39"/>
      <c r="P110" s="45"/>
      <c r="Q110" s="17" t="s">
        <v>178</v>
      </c>
      <c r="R110" s="44">
        <f> AVERAGE(R4:R99)</f>
        <v>375.6329114</v>
      </c>
      <c r="T110" s="39"/>
      <c r="U110" s="45"/>
      <c r="V110" s="17" t="s">
        <v>178</v>
      </c>
      <c r="W110" s="44">
        <f> AVERAGE(W4:W99)</f>
        <v>343.2112676</v>
      </c>
      <c r="Y110" s="39"/>
      <c r="Z110" s="45"/>
      <c r="AA110" s="17" t="s">
        <v>178</v>
      </c>
      <c r="AB110" s="44">
        <f> AVERAGE(AB4:AB99)</f>
        <v>347.1686747</v>
      </c>
      <c r="AD110" s="39"/>
      <c r="AE110" s="45"/>
      <c r="AF110" s="17" t="s">
        <v>178</v>
      </c>
      <c r="AG110" s="44">
        <f> AVERAGE(AG4:AG99)</f>
        <v>414.2117647</v>
      </c>
      <c r="AI110" s="39"/>
      <c r="AJ110" s="45"/>
      <c r="AK110" s="17" t="s">
        <v>178</v>
      </c>
      <c r="AL110" s="44">
        <f> AVERAGE(AL4:AL99)</f>
        <v>356.2207792</v>
      </c>
      <c r="AN110" s="39"/>
      <c r="AO110" s="45"/>
      <c r="AP110" s="17" t="s">
        <v>178</v>
      </c>
      <c r="AQ110" s="44">
        <f> AVERAGE(AQ4:AQ108)</f>
        <v>404.2330097</v>
      </c>
      <c r="AS110" s="39"/>
    </row>
    <row r="111">
      <c r="A111" s="43"/>
      <c r="B111" s="21" t="s">
        <v>146</v>
      </c>
      <c r="C111" s="46">
        <f>STDEV(C4:C99)</f>
        <v>329.4905488</v>
      </c>
      <c r="E111" s="39"/>
      <c r="F111" s="45"/>
      <c r="G111" s="21" t="s">
        <v>146</v>
      </c>
      <c r="H111" s="46">
        <f>STDEV(H4:H99)</f>
        <v>359.6906278</v>
      </c>
      <c r="J111" s="39"/>
      <c r="K111" s="45"/>
      <c r="L111" s="21" t="s">
        <v>146</v>
      </c>
      <c r="M111" s="46">
        <f>STDEV(M4:M99)</f>
        <v>384.5189397</v>
      </c>
      <c r="O111" s="39"/>
      <c r="P111" s="45"/>
      <c r="Q111" s="21" t="s">
        <v>146</v>
      </c>
      <c r="R111" s="46">
        <f>STDEV(R4:R99)</f>
        <v>577.2379454</v>
      </c>
      <c r="T111" s="39"/>
      <c r="U111" s="45"/>
      <c r="V111" s="21" t="s">
        <v>146</v>
      </c>
      <c r="W111" s="46">
        <f>STDEV(W4:W99)</f>
        <v>529.9259494</v>
      </c>
      <c r="Y111" s="39"/>
      <c r="Z111" s="45"/>
      <c r="AA111" s="21" t="s">
        <v>146</v>
      </c>
      <c r="AB111" s="46">
        <f>STDEV(AB4:AB99)</f>
        <v>497.9283869</v>
      </c>
      <c r="AD111" s="39"/>
      <c r="AE111" s="45"/>
      <c r="AF111" s="21" t="s">
        <v>146</v>
      </c>
      <c r="AG111" s="46">
        <f>STDEV(AG4:AG99)</f>
        <v>712.9179158</v>
      </c>
      <c r="AI111" s="39"/>
      <c r="AJ111" s="45"/>
      <c r="AK111" s="21" t="s">
        <v>146</v>
      </c>
      <c r="AL111" s="46">
        <f>STDEV(AL4:AL99)</f>
        <v>424.9800498</v>
      </c>
      <c r="AN111" s="39"/>
      <c r="AO111" s="45"/>
      <c r="AP111" s="21" t="s">
        <v>146</v>
      </c>
      <c r="AQ111" s="46">
        <f>STDEV(AQ4:AQ108)</f>
        <v>381.1309333</v>
      </c>
      <c r="AS111" s="39"/>
    </row>
    <row r="112">
      <c r="A112" s="43"/>
      <c r="B112" s="17" t="s">
        <v>179</v>
      </c>
      <c r="C112" s="46">
        <f>MEDIAN(C4:C99)</f>
        <v>217</v>
      </c>
      <c r="E112" s="39"/>
      <c r="F112" s="45"/>
      <c r="G112" s="17" t="s">
        <v>179</v>
      </c>
      <c r="H112" s="46">
        <f>MEDIAN(H4:H99)</f>
        <v>218</v>
      </c>
      <c r="J112" s="39"/>
      <c r="K112" s="45"/>
      <c r="L112" s="17" t="s">
        <v>179</v>
      </c>
      <c r="M112" s="46">
        <f>MEDIAN(M4:M99)</f>
        <v>220</v>
      </c>
      <c r="O112" s="39"/>
      <c r="P112" s="45"/>
      <c r="Q112" s="17" t="s">
        <v>179</v>
      </c>
      <c r="R112" s="46">
        <f>MEDIAN(R4:R99)</f>
        <v>209</v>
      </c>
      <c r="T112" s="39"/>
      <c r="U112" s="45"/>
      <c r="V112" s="17" t="s">
        <v>179</v>
      </c>
      <c r="W112" s="46">
        <f>MEDIAN(W4:W99)</f>
        <v>211</v>
      </c>
      <c r="Y112" s="39"/>
      <c r="Z112" s="45"/>
      <c r="AA112" s="17" t="s">
        <v>179</v>
      </c>
      <c r="AB112" s="46">
        <f>MEDIAN(AB4:AB99)</f>
        <v>188</v>
      </c>
      <c r="AD112" s="39"/>
      <c r="AE112" s="45"/>
      <c r="AF112" s="17" t="s">
        <v>179</v>
      </c>
      <c r="AG112" s="46">
        <f>MEDIAN(AG4:AG99)</f>
        <v>218</v>
      </c>
      <c r="AI112" s="39"/>
      <c r="AJ112" s="45"/>
      <c r="AK112" s="17" t="s">
        <v>179</v>
      </c>
      <c r="AL112" s="46">
        <f>MEDIAN(AL4:AL99)</f>
        <v>221</v>
      </c>
      <c r="AN112" s="39"/>
      <c r="AO112" s="45"/>
      <c r="AP112" s="17" t="s">
        <v>179</v>
      </c>
      <c r="AQ112" s="46">
        <f>MEDIAN(AQ4:AQ108)</f>
        <v>262</v>
      </c>
      <c r="AS112" s="39"/>
    </row>
    <row r="113">
      <c r="A113" s="43"/>
      <c r="B113" s="17" t="s">
        <v>180</v>
      </c>
      <c r="C113" s="46">
        <f>min(C4:C99)</f>
        <v>40</v>
      </c>
      <c r="E113" s="39"/>
      <c r="F113" s="45"/>
      <c r="G113" s="17" t="s">
        <v>180</v>
      </c>
      <c r="H113" s="46">
        <f>min(H4:H99)</f>
        <v>53</v>
      </c>
      <c r="J113" s="39"/>
      <c r="K113" s="45"/>
      <c r="L113" s="17" t="s">
        <v>180</v>
      </c>
      <c r="M113" s="46">
        <f>min(M4:M99)</f>
        <v>61</v>
      </c>
      <c r="O113" s="39"/>
      <c r="P113" s="45"/>
      <c r="Q113" s="17" t="s">
        <v>180</v>
      </c>
      <c r="R113" s="46">
        <f>min(R4:R99)</f>
        <v>67</v>
      </c>
      <c r="T113" s="39"/>
      <c r="U113" s="45"/>
      <c r="V113" s="17" t="s">
        <v>180</v>
      </c>
      <c r="W113" s="46">
        <f>min(W4:W99)</f>
        <v>49</v>
      </c>
      <c r="Y113" s="39"/>
      <c r="Z113" s="45"/>
      <c r="AA113" s="17" t="s">
        <v>180</v>
      </c>
      <c r="AB113" s="46">
        <f>min(AB4:AB99)</f>
        <v>74</v>
      </c>
      <c r="AD113" s="39"/>
      <c r="AE113" s="45"/>
      <c r="AF113" s="17" t="s">
        <v>180</v>
      </c>
      <c r="AG113" s="46">
        <f>min(AG4:AG99)</f>
        <v>93</v>
      </c>
      <c r="AI113" s="39"/>
      <c r="AJ113" s="45"/>
      <c r="AK113" s="17" t="s">
        <v>180</v>
      </c>
      <c r="AL113" s="46">
        <f>min(AL4:AL99)</f>
        <v>33</v>
      </c>
      <c r="AN113" s="39"/>
      <c r="AO113" s="45"/>
      <c r="AP113" s="17" t="s">
        <v>180</v>
      </c>
      <c r="AQ113" s="46">
        <f>min(AQ4:AQ108)</f>
        <v>74</v>
      </c>
      <c r="AS113" s="39"/>
    </row>
    <row r="114">
      <c r="A114" s="43"/>
      <c r="B114" s="17" t="s">
        <v>181</v>
      </c>
      <c r="C114" s="46">
        <f>max(C4:C99)</f>
        <v>1368</v>
      </c>
      <c r="E114" s="39"/>
      <c r="F114" s="45"/>
      <c r="G114" s="17" t="s">
        <v>181</v>
      </c>
      <c r="H114" s="46">
        <f>max(H4:H99)</f>
        <v>2311</v>
      </c>
      <c r="J114" s="39"/>
      <c r="K114" s="45"/>
      <c r="L114" s="17" t="s">
        <v>181</v>
      </c>
      <c r="M114" s="46">
        <f>max(M4:M99)</f>
        <v>2298</v>
      </c>
      <c r="O114" s="39"/>
      <c r="P114" s="45"/>
      <c r="Q114" s="17" t="s">
        <v>181</v>
      </c>
      <c r="R114" s="46">
        <f>max(R4:R99)</f>
        <v>4802</v>
      </c>
      <c r="T114" s="39"/>
      <c r="U114" s="45"/>
      <c r="V114" s="17" t="s">
        <v>181</v>
      </c>
      <c r="W114" s="46">
        <f>max(W4:W99)</f>
        <v>4262</v>
      </c>
      <c r="Y114" s="39"/>
      <c r="Z114" s="45"/>
      <c r="AA114" s="17" t="s">
        <v>181</v>
      </c>
      <c r="AB114" s="46">
        <f>max(AB4:AB99)</f>
        <v>4024</v>
      </c>
      <c r="AD114" s="39"/>
      <c r="AE114" s="45"/>
      <c r="AF114" s="17" t="s">
        <v>181</v>
      </c>
      <c r="AG114" s="46">
        <f>max(AG4:AG99)</f>
        <v>5719</v>
      </c>
      <c r="AI114" s="39"/>
      <c r="AJ114" s="45"/>
      <c r="AK114" s="17" t="s">
        <v>181</v>
      </c>
      <c r="AL114" s="46">
        <f>max(AL4:AL99)</f>
        <v>2932</v>
      </c>
      <c r="AN114" s="39"/>
      <c r="AO114" s="45"/>
      <c r="AP114" s="17" t="s">
        <v>181</v>
      </c>
      <c r="AQ114" s="46">
        <f>max(AQ4:AQ108)</f>
        <v>2166</v>
      </c>
      <c r="AS114" s="39"/>
    </row>
    <row r="115">
      <c r="A115" s="43"/>
      <c r="B115" s="17" t="s">
        <v>182</v>
      </c>
      <c r="C115" s="46">
        <f>sum(C4:C99)/1000</f>
        <v>23.19</v>
      </c>
      <c r="E115" s="39"/>
      <c r="F115" s="45"/>
      <c r="G115" s="17" t="s">
        <v>182</v>
      </c>
      <c r="H115" s="46">
        <f>sum(H4:H99)/1000</f>
        <v>18.814</v>
      </c>
      <c r="J115" s="39"/>
      <c r="K115" s="45"/>
      <c r="L115" s="17" t="s">
        <v>182</v>
      </c>
      <c r="M115" s="46">
        <f>sum(M4:M99)/1000</f>
        <v>24.33</v>
      </c>
      <c r="O115" s="39"/>
      <c r="P115" s="45"/>
      <c r="Q115" s="17" t="s">
        <v>182</v>
      </c>
      <c r="R115" s="46">
        <f>sum(R4:R99)/1000</f>
        <v>29.675</v>
      </c>
      <c r="T115" s="39"/>
      <c r="U115" s="45"/>
      <c r="V115" s="17" t="s">
        <v>182</v>
      </c>
      <c r="W115" s="46">
        <f>sum(W4:W99)/1000</f>
        <v>24.368</v>
      </c>
      <c r="Y115" s="39"/>
      <c r="Z115" s="45"/>
      <c r="AA115" s="17" t="s">
        <v>182</v>
      </c>
      <c r="AB115" s="46">
        <f>sum(AB4:AB99)/1000</f>
        <v>28.815</v>
      </c>
      <c r="AD115" s="39"/>
      <c r="AE115" s="45"/>
      <c r="AF115" s="17" t="s">
        <v>182</v>
      </c>
      <c r="AG115" s="46">
        <f>sum(AG4:AG99)/1000</f>
        <v>35.208</v>
      </c>
      <c r="AI115" s="39"/>
      <c r="AJ115" s="45"/>
      <c r="AK115" s="17" t="s">
        <v>182</v>
      </c>
      <c r="AL115" s="46">
        <f>sum(AL4:AL99)/1000</f>
        <v>27.429</v>
      </c>
      <c r="AN115" s="39"/>
      <c r="AO115" s="45"/>
      <c r="AP115" s="17" t="s">
        <v>182</v>
      </c>
      <c r="AQ115" s="46">
        <f>sum(AQ4:AQ108)/1000</f>
        <v>41.636</v>
      </c>
      <c r="AS115" s="39"/>
    </row>
    <row r="116">
      <c r="A116" s="43"/>
      <c r="B116" s="17" t="s">
        <v>151</v>
      </c>
      <c r="C116" s="46">
        <f>COUNTA(C4:C99)+1</f>
        <v>70</v>
      </c>
      <c r="E116" s="39"/>
      <c r="F116" s="45"/>
      <c r="G116" s="17" t="s">
        <v>151</v>
      </c>
      <c r="H116" s="46">
        <f>COUNTA(H4:H99)+1</f>
        <v>60</v>
      </c>
      <c r="J116" s="39"/>
      <c r="K116" s="45"/>
      <c r="L116" s="17" t="s">
        <v>151</v>
      </c>
      <c r="M116" s="46">
        <f>COUNTA(M4:M99)+1</f>
        <v>68</v>
      </c>
      <c r="O116" s="39"/>
      <c r="P116" s="45"/>
      <c r="Q116" s="17" t="s">
        <v>151</v>
      </c>
      <c r="R116" s="46">
        <f>COUNTA(R4:R99)+1</f>
        <v>80</v>
      </c>
      <c r="T116" s="39"/>
      <c r="U116" s="45"/>
      <c r="V116" s="17" t="s">
        <v>151</v>
      </c>
      <c r="W116" s="46">
        <f>COUNTA(W4:W99)+1</f>
        <v>72</v>
      </c>
      <c r="Y116" s="39"/>
      <c r="Z116" s="45"/>
      <c r="AA116" s="17" t="s">
        <v>151</v>
      </c>
      <c r="AB116" s="46">
        <f>COUNTA(AB4:AB99)+1</f>
        <v>84</v>
      </c>
      <c r="AD116" s="39"/>
      <c r="AE116" s="45"/>
      <c r="AF116" s="17" t="s">
        <v>151</v>
      </c>
      <c r="AG116" s="46">
        <f>COUNTA(AG4:AG99)+1</f>
        <v>86</v>
      </c>
      <c r="AI116" s="39"/>
      <c r="AJ116" s="45"/>
      <c r="AK116" s="17" t="s">
        <v>151</v>
      </c>
      <c r="AL116" s="46">
        <f>COUNTA(AL4:AL99)+1</f>
        <v>78</v>
      </c>
      <c r="AN116" s="39"/>
      <c r="AO116" s="45"/>
      <c r="AP116" s="17" t="s">
        <v>151</v>
      </c>
      <c r="AQ116" s="46">
        <f>COUNTA(AQ4:AQ108)+1</f>
        <v>104</v>
      </c>
      <c r="AS116" s="39"/>
    </row>
    <row r="117">
      <c r="A117" s="43"/>
      <c r="B117" s="17" t="s">
        <v>183</v>
      </c>
      <c r="C117" s="22">
        <f>C119+C118+C120+C121</f>
        <v>70</v>
      </c>
      <c r="E117" s="39"/>
      <c r="F117" s="43"/>
      <c r="G117" s="17" t="s">
        <v>183</v>
      </c>
      <c r="H117" s="22">
        <f>H119+H118+H120+H121</f>
        <v>60</v>
      </c>
      <c r="J117" s="39"/>
      <c r="K117" s="43"/>
      <c r="L117" s="17" t="s">
        <v>183</v>
      </c>
      <c r="M117" s="22">
        <f>M119+M118+M120+M121</f>
        <v>68</v>
      </c>
      <c r="O117" s="39"/>
      <c r="P117" s="43"/>
      <c r="Q117" s="17" t="s">
        <v>183</v>
      </c>
      <c r="R117" s="22">
        <f>R119+R118+R120+R121</f>
        <v>80</v>
      </c>
      <c r="T117" s="39"/>
      <c r="U117" s="43"/>
      <c r="V117" s="17" t="s">
        <v>183</v>
      </c>
      <c r="W117" s="22">
        <f>W119+W118+W120+W121</f>
        <v>72</v>
      </c>
      <c r="Y117" s="39"/>
      <c r="Z117" s="43"/>
      <c r="AA117" s="17" t="s">
        <v>183</v>
      </c>
      <c r="AB117" s="22">
        <f>AB119+AB118+AB120+AB121</f>
        <v>84</v>
      </c>
      <c r="AD117" s="39"/>
      <c r="AE117" s="43"/>
      <c r="AF117" s="17" t="s">
        <v>183</v>
      </c>
      <c r="AG117" s="22">
        <f>AG119+AG118+AG120+AG121</f>
        <v>86</v>
      </c>
      <c r="AI117" s="39"/>
      <c r="AJ117" s="43"/>
      <c r="AK117" s="17" t="s">
        <v>183</v>
      </c>
      <c r="AL117" s="22">
        <f>AL119+AL118+AL120+AL121</f>
        <v>78</v>
      </c>
      <c r="AN117" s="39"/>
      <c r="AO117" s="43"/>
      <c r="AP117" s="17" t="s">
        <v>183</v>
      </c>
      <c r="AQ117" s="22">
        <f>AQ119+AQ118+AQ120+AQ121</f>
        <v>104</v>
      </c>
      <c r="AS117" s="39"/>
    </row>
    <row r="118">
      <c r="A118" s="2"/>
      <c r="B118" s="23" t="s">
        <v>184</v>
      </c>
      <c r="C118" s="40">
        <f>(C116-60)/2</f>
        <v>5</v>
      </c>
      <c r="E118" s="39"/>
      <c r="F118" s="2"/>
      <c r="G118" s="23" t="s">
        <v>184</v>
      </c>
      <c r="H118" s="40">
        <f>(H116-60)/2</f>
        <v>0</v>
      </c>
      <c r="J118" s="39"/>
      <c r="K118" s="2"/>
      <c r="L118" s="23" t="s">
        <v>184</v>
      </c>
      <c r="M118" s="40">
        <f>(M116-60)/2</f>
        <v>4</v>
      </c>
      <c r="O118" s="39"/>
      <c r="P118" s="2"/>
      <c r="Q118" s="23" t="s">
        <v>184</v>
      </c>
      <c r="R118" s="40">
        <f>(R116-60)/2</f>
        <v>10</v>
      </c>
      <c r="T118" s="39"/>
      <c r="U118" s="2"/>
      <c r="V118" s="23" t="s">
        <v>184</v>
      </c>
      <c r="W118" s="40">
        <f>(W116-60)/2</f>
        <v>6</v>
      </c>
      <c r="Y118" s="39"/>
      <c r="Z118" s="2"/>
      <c r="AA118" s="23" t="s">
        <v>184</v>
      </c>
      <c r="AB118" s="40">
        <f>(AB116-60)/2</f>
        <v>12</v>
      </c>
      <c r="AD118" s="39"/>
      <c r="AE118" s="2"/>
      <c r="AF118" s="23" t="s">
        <v>184</v>
      </c>
      <c r="AG118" s="40">
        <f>(AG116-60)/2</f>
        <v>13</v>
      </c>
      <c r="AI118" s="39"/>
      <c r="AJ118" s="2"/>
      <c r="AK118" s="23" t="s">
        <v>184</v>
      </c>
      <c r="AL118" s="40">
        <f>(AL116-60)/2</f>
        <v>9</v>
      </c>
      <c r="AN118" s="39"/>
      <c r="AO118" s="2"/>
      <c r="AP118" s="23" t="s">
        <v>184</v>
      </c>
      <c r="AQ118" s="40">
        <f>(AQ116-60)/2</f>
        <v>22</v>
      </c>
      <c r="AS118" s="39"/>
    </row>
    <row r="119">
      <c r="B119" s="21" t="s">
        <v>154</v>
      </c>
      <c r="C119" s="18">
        <v>60.0</v>
      </c>
      <c r="E119" s="39"/>
      <c r="G119" s="21" t="s">
        <v>154</v>
      </c>
      <c r="H119" s="18">
        <v>60.0</v>
      </c>
      <c r="J119" s="39"/>
      <c r="L119" s="21" t="s">
        <v>154</v>
      </c>
      <c r="M119" s="18">
        <v>60.0</v>
      </c>
      <c r="O119" s="39"/>
      <c r="Q119" s="21" t="s">
        <v>154</v>
      </c>
      <c r="R119" s="18">
        <v>60.0</v>
      </c>
      <c r="T119" s="39"/>
      <c r="V119" s="21" t="s">
        <v>154</v>
      </c>
      <c r="W119" s="18">
        <v>60.0</v>
      </c>
      <c r="Y119" s="39"/>
      <c r="AA119" s="21" t="s">
        <v>154</v>
      </c>
      <c r="AB119" s="18">
        <v>60.0</v>
      </c>
      <c r="AD119" s="39"/>
      <c r="AF119" s="21" t="s">
        <v>154</v>
      </c>
      <c r="AG119" s="18">
        <v>60.0</v>
      </c>
      <c r="AI119" s="39"/>
      <c r="AK119" s="21" t="s">
        <v>154</v>
      </c>
      <c r="AL119" s="18">
        <v>60.0</v>
      </c>
      <c r="AN119" s="39"/>
      <c r="AP119" s="21" t="s">
        <v>154</v>
      </c>
      <c r="AQ119" s="18">
        <v>60.0</v>
      </c>
      <c r="AS119" s="39"/>
    </row>
    <row r="120">
      <c r="B120" s="17" t="s">
        <v>155</v>
      </c>
      <c r="C120" s="18">
        <f>C118</f>
        <v>5</v>
      </c>
      <c r="E120" s="39"/>
      <c r="G120" s="17" t="s">
        <v>155</v>
      </c>
      <c r="H120" s="18">
        <f>H118</f>
        <v>0</v>
      </c>
      <c r="J120" s="39"/>
      <c r="L120" s="17" t="s">
        <v>155</v>
      </c>
      <c r="M120" s="18">
        <f>M118</f>
        <v>4</v>
      </c>
      <c r="O120" s="39"/>
      <c r="Q120" s="17" t="s">
        <v>155</v>
      </c>
      <c r="R120" s="18">
        <f>R118</f>
        <v>10</v>
      </c>
      <c r="T120" s="39"/>
      <c r="V120" s="17" t="s">
        <v>155</v>
      </c>
      <c r="W120" s="18">
        <f>W118</f>
        <v>6</v>
      </c>
      <c r="Y120" s="39"/>
      <c r="AA120" s="17" t="s">
        <v>155</v>
      </c>
      <c r="AB120" s="18">
        <f>AB118</f>
        <v>12</v>
      </c>
      <c r="AD120" s="39"/>
      <c r="AF120" s="17" t="s">
        <v>155</v>
      </c>
      <c r="AG120" s="18">
        <f>AG118</f>
        <v>13</v>
      </c>
      <c r="AI120" s="39"/>
      <c r="AK120" s="17" t="s">
        <v>155</v>
      </c>
      <c r="AL120" s="18">
        <f>AL118</f>
        <v>9</v>
      </c>
      <c r="AN120" s="39"/>
      <c r="AP120" s="17" t="s">
        <v>155</v>
      </c>
      <c r="AQ120" s="18">
        <f>AQ118</f>
        <v>22</v>
      </c>
      <c r="AS120" s="39"/>
    </row>
    <row r="121">
      <c r="B121" s="17" t="s">
        <v>156</v>
      </c>
      <c r="C121" s="18">
        <v>0.0</v>
      </c>
      <c r="E121" s="39"/>
      <c r="G121" s="17" t="s">
        <v>156</v>
      </c>
      <c r="H121" s="18">
        <v>0.0</v>
      </c>
      <c r="J121" s="39"/>
      <c r="L121" s="17" t="s">
        <v>156</v>
      </c>
      <c r="M121" s="18">
        <v>0.0</v>
      </c>
      <c r="O121" s="39"/>
      <c r="Q121" s="17" t="s">
        <v>156</v>
      </c>
      <c r="R121" s="18">
        <v>0.0</v>
      </c>
      <c r="T121" s="39"/>
      <c r="V121" s="17" t="s">
        <v>156</v>
      </c>
      <c r="W121" s="18">
        <v>0.0</v>
      </c>
      <c r="Y121" s="39"/>
      <c r="AA121" s="17" t="s">
        <v>156</v>
      </c>
      <c r="AB121" s="18">
        <v>0.0</v>
      </c>
      <c r="AD121" s="39"/>
      <c r="AF121" s="17" t="s">
        <v>156</v>
      </c>
      <c r="AG121" s="18">
        <v>0.0</v>
      </c>
      <c r="AI121" s="39"/>
      <c r="AK121" s="17" t="s">
        <v>156</v>
      </c>
      <c r="AL121" s="18">
        <v>0.0</v>
      </c>
      <c r="AN121" s="39"/>
      <c r="AP121" s="17" t="s">
        <v>156</v>
      </c>
      <c r="AQ121" s="18">
        <v>0.0</v>
      </c>
      <c r="AS121" s="39"/>
    </row>
    <row r="122">
      <c r="B122" s="21" t="s">
        <v>157</v>
      </c>
      <c r="C122" s="18">
        <f>COUNTIF(A3:A106,FALSE)-4+5+2</f>
        <v>11</v>
      </c>
      <c r="E122" s="39"/>
      <c r="G122" s="21" t="s">
        <v>157</v>
      </c>
      <c r="H122" s="18">
        <f>COUNTIF(F3:F106,FALSE)-4+5+2</f>
        <v>11</v>
      </c>
      <c r="J122" s="39"/>
      <c r="L122" s="21" t="s">
        <v>157</v>
      </c>
      <c r="M122" s="18">
        <f>COUNTIF(K3:K106,FALSE)-4+5+2</f>
        <v>11</v>
      </c>
      <c r="O122" s="39"/>
      <c r="Q122" s="21" t="s">
        <v>157</v>
      </c>
      <c r="R122" s="18">
        <f>COUNTIF(P3:P106,FALSE)-4+5+2</f>
        <v>11</v>
      </c>
      <c r="T122" s="39"/>
      <c r="V122" s="21" t="s">
        <v>157</v>
      </c>
      <c r="W122" s="18">
        <f>COUNTIF(U3:U106,FALSE)-1-4+5+2</f>
        <v>12</v>
      </c>
      <c r="Y122" s="39"/>
      <c r="AA122" s="21" t="s">
        <v>157</v>
      </c>
      <c r="AB122" s="18">
        <f>COUNTIF(Z3:Z106,FALSE)-7-4+5+2</f>
        <v>14</v>
      </c>
      <c r="AD122" s="39"/>
      <c r="AF122" s="21" t="s">
        <v>157</v>
      </c>
      <c r="AG122" s="61">
        <f>COUNTIF(AE3:AE106,FALSE)-2+5+2</f>
        <v>17</v>
      </c>
      <c r="AI122" s="39"/>
      <c r="AK122" s="21" t="s">
        <v>157</v>
      </c>
      <c r="AL122" s="18">
        <f>COUNTIF(AJ3:AJ106,FALSE)-4+5+2</f>
        <v>11</v>
      </c>
      <c r="AN122" s="39"/>
      <c r="AP122" s="21" t="s">
        <v>157</v>
      </c>
      <c r="AQ122" s="61">
        <f>COUNTIF(AO3:AO106,FALSE)+6+2</f>
        <v>29</v>
      </c>
      <c r="AS122" s="39"/>
    </row>
    <row r="123">
      <c r="B123" s="17" t="s">
        <v>185</v>
      </c>
      <c r="C123" s="19">
        <f>C117+C122</f>
        <v>81</v>
      </c>
      <c r="E123" s="39"/>
      <c r="G123" s="17" t="s">
        <v>185</v>
      </c>
      <c r="H123" s="19">
        <f>H117+H122</f>
        <v>71</v>
      </c>
      <c r="J123" s="39"/>
      <c r="L123" s="17" t="s">
        <v>185</v>
      </c>
      <c r="M123" s="19">
        <f>M117+M122</f>
        <v>79</v>
      </c>
      <c r="O123" s="39"/>
      <c r="Q123" s="17" t="s">
        <v>185</v>
      </c>
      <c r="R123" s="19">
        <f>R117+R122</f>
        <v>91</v>
      </c>
      <c r="T123" s="39"/>
      <c r="V123" s="17" t="s">
        <v>185</v>
      </c>
      <c r="W123" s="19">
        <f>W117+W122</f>
        <v>84</v>
      </c>
      <c r="Y123" s="39"/>
      <c r="AA123" s="17" t="s">
        <v>185</v>
      </c>
      <c r="AB123" s="19">
        <f>AB117+AB122</f>
        <v>98</v>
      </c>
      <c r="AD123" s="39"/>
      <c r="AF123" s="17" t="s">
        <v>185</v>
      </c>
      <c r="AG123" s="19">
        <f>AG117+AG122</f>
        <v>103</v>
      </c>
      <c r="AI123" s="39"/>
      <c r="AK123" s="17" t="s">
        <v>185</v>
      </c>
      <c r="AL123" s="19">
        <f>AL117+AL122</f>
        <v>89</v>
      </c>
      <c r="AN123" s="39"/>
      <c r="AP123" s="17" t="s">
        <v>185</v>
      </c>
      <c r="AQ123" s="19">
        <f>AQ117+AQ122</f>
        <v>133</v>
      </c>
      <c r="AS123" s="39"/>
    </row>
    <row r="124">
      <c r="B124" s="17" t="s">
        <v>186</v>
      </c>
      <c r="C124" s="19">
        <f>C116-C118</f>
        <v>65</v>
      </c>
      <c r="E124" s="39"/>
      <c r="G124" s="17" t="s">
        <v>186</v>
      </c>
      <c r="H124" s="19">
        <f>H116-H118</f>
        <v>60</v>
      </c>
      <c r="J124" s="39"/>
      <c r="L124" s="17" t="s">
        <v>186</v>
      </c>
      <c r="M124" s="19">
        <f>M116-M118</f>
        <v>64</v>
      </c>
      <c r="O124" s="39"/>
      <c r="Q124" s="17" t="s">
        <v>186</v>
      </c>
      <c r="R124" s="19">
        <f>R116-R118</f>
        <v>70</v>
      </c>
      <c r="T124" s="39"/>
      <c r="V124" s="17" t="s">
        <v>186</v>
      </c>
      <c r="W124" s="19">
        <f>W116-W118</f>
        <v>66</v>
      </c>
      <c r="Y124" s="39"/>
      <c r="AA124" s="17" t="s">
        <v>186</v>
      </c>
      <c r="AB124" s="19">
        <f>AB116-AB118</f>
        <v>72</v>
      </c>
      <c r="AD124" s="39"/>
      <c r="AF124" s="17" t="s">
        <v>186</v>
      </c>
      <c r="AG124" s="19">
        <f>AG116-AG118</f>
        <v>73</v>
      </c>
      <c r="AI124" s="39"/>
      <c r="AK124" s="17" t="s">
        <v>186</v>
      </c>
      <c r="AL124" s="19">
        <f>AL116-AL118</f>
        <v>69</v>
      </c>
      <c r="AN124" s="39"/>
      <c r="AP124" s="17" t="s">
        <v>186</v>
      </c>
      <c r="AQ124" s="19">
        <f>AQ116-AQ118</f>
        <v>82</v>
      </c>
      <c r="AS124" s="39"/>
    </row>
    <row r="125">
      <c r="B125" s="15" t="s">
        <v>160</v>
      </c>
      <c r="C125" s="19">
        <f>((ABS(C124)-1)/C115)*1/5</f>
        <v>0.5519620526</v>
      </c>
      <c r="E125" s="39"/>
      <c r="G125" s="15" t="s">
        <v>160</v>
      </c>
      <c r="H125" s="19">
        <f>((ABS(H124)-1)/H115)*1/5</f>
        <v>0.6271925162</v>
      </c>
      <c r="J125" s="39"/>
      <c r="L125" s="15" t="s">
        <v>160</v>
      </c>
      <c r="M125" s="19">
        <f>((ABS(M124)-1)/M115)*1/5</f>
        <v>0.5178791615</v>
      </c>
      <c r="O125" s="39"/>
      <c r="Q125" s="15" t="s">
        <v>160</v>
      </c>
      <c r="R125" s="19">
        <f>((ABS(R124)-1)/R115)*1/5</f>
        <v>0.4650379107</v>
      </c>
      <c r="T125" s="39"/>
      <c r="V125" s="15" t="s">
        <v>160</v>
      </c>
      <c r="W125" s="19">
        <f>((ABS(W124)-1)/W115)*1/5</f>
        <v>0.5334865397</v>
      </c>
      <c r="Y125" s="39"/>
      <c r="AA125" s="15" t="s">
        <v>160</v>
      </c>
      <c r="AB125" s="19">
        <f>((ABS(AB124)-1)/AB115)*1/5</f>
        <v>0.4927988895</v>
      </c>
      <c r="AD125" s="39"/>
      <c r="AF125" s="15" t="s">
        <v>160</v>
      </c>
      <c r="AG125" s="19">
        <f>((ABS(AG124)-1)/AG115)*1/5</f>
        <v>0.408997955</v>
      </c>
      <c r="AI125" s="39"/>
      <c r="AK125" s="15" t="s">
        <v>160</v>
      </c>
      <c r="AL125" s="19">
        <f>((ABS(AL124)-1)/AL115)*1/5</f>
        <v>0.4958255861</v>
      </c>
      <c r="AN125" s="39"/>
      <c r="AP125" s="15" t="s">
        <v>160</v>
      </c>
      <c r="AQ125" s="19">
        <f>((ABS(AQ124)-1)/AQ115)*1/5</f>
        <v>0.3890863676</v>
      </c>
      <c r="AS125" s="39"/>
    </row>
    <row r="126">
      <c r="B126" s="15" t="s">
        <v>161</v>
      </c>
      <c r="C126" s="19">
        <f>((ABS(C124)-1)/C115)*1/5*60</f>
        <v>33.11772316</v>
      </c>
      <c r="E126" s="39"/>
      <c r="G126" s="15" t="s">
        <v>161</v>
      </c>
      <c r="H126" s="19">
        <f>((ABS(H124)-1)/H115)*1/5*60</f>
        <v>37.63155097</v>
      </c>
      <c r="J126" s="39"/>
      <c r="L126" s="15" t="s">
        <v>161</v>
      </c>
      <c r="M126" s="19">
        <f>((ABS(M124)-1)/M115)*1/5*60</f>
        <v>31.07274969</v>
      </c>
      <c r="O126" s="39"/>
      <c r="Q126" s="15" t="s">
        <v>161</v>
      </c>
      <c r="R126" s="19">
        <f>((ABS(R124)-1)/R115)*1/5*60</f>
        <v>27.90227464</v>
      </c>
      <c r="T126" s="39"/>
      <c r="V126" s="15" t="s">
        <v>161</v>
      </c>
      <c r="W126" s="19">
        <f>((ABS(W124)-1)/W115)*1/5*60</f>
        <v>32.00919238</v>
      </c>
      <c r="Y126" s="39"/>
      <c r="AA126" s="15" t="s">
        <v>161</v>
      </c>
      <c r="AB126" s="19">
        <f>((ABS(AB124)-1)/AB115)*1/5*60</f>
        <v>29.56793337</v>
      </c>
      <c r="AD126" s="39"/>
      <c r="AF126" s="15" t="s">
        <v>161</v>
      </c>
      <c r="AG126" s="19">
        <f>((ABS(AG124)-1)/AG115)*1/5*60</f>
        <v>24.5398773</v>
      </c>
      <c r="AI126" s="39"/>
      <c r="AK126" s="15" t="s">
        <v>161</v>
      </c>
      <c r="AL126" s="19">
        <f>((ABS(AL124)-1)/AL115)*1/5*60</f>
        <v>29.74953516</v>
      </c>
      <c r="AN126" s="39"/>
      <c r="AP126" s="15" t="s">
        <v>161</v>
      </c>
      <c r="AQ126" s="19">
        <f>((ABS(AQ124)-1)/AQ115)*1/5*60</f>
        <v>23.34518205</v>
      </c>
      <c r="AS126" s="39"/>
    </row>
    <row r="127">
      <c r="B127" s="15" t="s">
        <v>162</v>
      </c>
      <c r="C127" s="19">
        <f>C125*(1-C136)</f>
        <v>0.5519620526</v>
      </c>
      <c r="E127" s="39"/>
      <c r="G127" s="15" t="s">
        <v>162</v>
      </c>
      <c r="H127" s="19">
        <f>H125*(1-H136)</f>
        <v>0.6271925162</v>
      </c>
      <c r="J127" s="39"/>
      <c r="L127" s="15" t="s">
        <v>162</v>
      </c>
      <c r="M127" s="19">
        <f>M125*(1-M136)</f>
        <v>0.5178791615</v>
      </c>
      <c r="O127" s="39"/>
      <c r="Q127" s="15" t="s">
        <v>162</v>
      </c>
      <c r="R127" s="19">
        <f>R125*(1-R136)</f>
        <v>0.4650379107</v>
      </c>
      <c r="T127" s="39"/>
      <c r="V127" s="15" t="s">
        <v>162</v>
      </c>
      <c r="W127" s="19">
        <f>W125*(1-W136)</f>
        <v>0.5334865397</v>
      </c>
      <c r="Y127" s="39"/>
      <c r="AA127" s="15" t="s">
        <v>162</v>
      </c>
      <c r="AB127" s="19">
        <f>AB125*(1-AB136)</f>
        <v>0.4927988895</v>
      </c>
      <c r="AD127" s="39"/>
      <c r="AF127" s="15" t="s">
        <v>162</v>
      </c>
      <c r="AG127" s="19">
        <f>AG125*(1-AG136)</f>
        <v>0.408997955</v>
      </c>
      <c r="AI127" s="39"/>
      <c r="AK127" s="15" t="s">
        <v>162</v>
      </c>
      <c r="AL127" s="19">
        <f>AL125*(1-AL136)</f>
        <v>0.4958255861</v>
      </c>
      <c r="AN127" s="39"/>
      <c r="AP127" s="15" t="s">
        <v>162</v>
      </c>
      <c r="AQ127" s="19">
        <f>AQ125*(1-AQ136)</f>
        <v>0.3890863676</v>
      </c>
      <c r="AS127" s="39"/>
    </row>
    <row r="128">
      <c r="B128" s="15" t="s">
        <v>163</v>
      </c>
      <c r="C128" s="19">
        <f>C126*(1-C136)</f>
        <v>33.11772316</v>
      </c>
      <c r="E128" s="39"/>
      <c r="G128" s="15" t="s">
        <v>163</v>
      </c>
      <c r="H128" s="19">
        <f>H126*(1-H136)</f>
        <v>37.63155097</v>
      </c>
      <c r="J128" s="39"/>
      <c r="L128" s="15" t="s">
        <v>163</v>
      </c>
      <c r="M128" s="19">
        <f>M126*(1-M136)</f>
        <v>31.07274969</v>
      </c>
      <c r="O128" s="39"/>
      <c r="Q128" s="15" t="s">
        <v>163</v>
      </c>
      <c r="R128" s="19">
        <f>R126*(1-R136)</f>
        <v>27.90227464</v>
      </c>
      <c r="T128" s="39"/>
      <c r="V128" s="15" t="s">
        <v>163</v>
      </c>
      <c r="W128" s="19">
        <f>W126*(1-W136)</f>
        <v>32.00919238</v>
      </c>
      <c r="Y128" s="39"/>
      <c r="AA128" s="15" t="s">
        <v>163</v>
      </c>
      <c r="AB128" s="19">
        <f>AB126*(1-AB136)</f>
        <v>29.56793337</v>
      </c>
      <c r="AD128" s="39"/>
      <c r="AF128" s="15" t="s">
        <v>163</v>
      </c>
      <c r="AG128" s="19">
        <f>AG126*(1-AG136)</f>
        <v>24.5398773</v>
      </c>
      <c r="AI128" s="39"/>
      <c r="AK128" s="15" t="s">
        <v>163</v>
      </c>
      <c r="AL128" s="19">
        <f>AL126*(1-AL136)</f>
        <v>29.74953516</v>
      </c>
      <c r="AN128" s="39"/>
      <c r="AP128" s="15" t="s">
        <v>163</v>
      </c>
      <c r="AQ128" s="19">
        <f>AQ126*(1-AQ136)</f>
        <v>23.34518205</v>
      </c>
      <c r="AS128" s="39"/>
    </row>
    <row r="129">
      <c r="B129" s="15" t="s">
        <v>164</v>
      </c>
      <c r="C129" s="19">
        <f>(ABS(C124)-1)/C115</f>
        <v>2.759810263</v>
      </c>
      <c r="E129" s="39"/>
      <c r="G129" s="15" t="s">
        <v>164</v>
      </c>
      <c r="H129" s="19">
        <f>(ABS(H124)-1)/H115</f>
        <v>3.135962581</v>
      </c>
      <c r="J129" s="39"/>
      <c r="L129" s="15" t="s">
        <v>164</v>
      </c>
      <c r="M129" s="19">
        <f>(ABS(M124)-1)/M115</f>
        <v>2.589395808</v>
      </c>
      <c r="O129" s="39"/>
      <c r="Q129" s="15" t="s">
        <v>164</v>
      </c>
      <c r="R129" s="19">
        <f>(ABS(R124)-1)/R115</f>
        <v>2.325189553</v>
      </c>
      <c r="T129" s="39"/>
      <c r="V129" s="15" t="s">
        <v>164</v>
      </c>
      <c r="W129" s="19">
        <f>(ABS(W124)-1)/W115</f>
        <v>2.667432699</v>
      </c>
      <c r="Y129" s="39"/>
      <c r="AA129" s="15" t="s">
        <v>164</v>
      </c>
      <c r="AB129" s="19">
        <f>(ABS(AB124)-1)/AB115</f>
        <v>2.463994447</v>
      </c>
      <c r="AD129" s="39"/>
      <c r="AF129" s="15" t="s">
        <v>164</v>
      </c>
      <c r="AG129" s="19">
        <f>(ABS(AG124)-1)/AG115</f>
        <v>2.044989775</v>
      </c>
      <c r="AI129" s="39"/>
      <c r="AK129" s="15" t="s">
        <v>164</v>
      </c>
      <c r="AL129" s="19">
        <f>(ABS(AL124)-1)/AL115</f>
        <v>2.47912793</v>
      </c>
      <c r="AN129" s="39"/>
      <c r="AP129" s="15" t="s">
        <v>164</v>
      </c>
      <c r="AQ129" s="19">
        <f>(ABS(AQ124)-1)/AQ115</f>
        <v>1.945431838</v>
      </c>
      <c r="AS129" s="39"/>
    </row>
    <row r="130">
      <c r="B130" s="15" t="s">
        <v>165</v>
      </c>
      <c r="C130" s="19">
        <f>(ABS(C117)-1)/C115</f>
        <v>2.97542044</v>
      </c>
      <c r="E130" s="39"/>
      <c r="G130" s="15" t="s">
        <v>165</v>
      </c>
      <c r="H130" s="19">
        <f>(ABS(H117)-1)/H115</f>
        <v>3.135962581</v>
      </c>
      <c r="J130" s="39"/>
      <c r="L130" s="15" t="s">
        <v>165</v>
      </c>
      <c r="M130" s="19">
        <f>(ABS(M117)-1)/M115</f>
        <v>2.753801891</v>
      </c>
      <c r="O130" s="39"/>
      <c r="Q130" s="15" t="s">
        <v>165</v>
      </c>
      <c r="R130" s="19">
        <f>(ABS(R117)-1)/R115</f>
        <v>2.662173547</v>
      </c>
      <c r="T130" s="39"/>
      <c r="V130" s="15" t="s">
        <v>165</v>
      </c>
      <c r="W130" s="19">
        <f>(ABS(W117)-1)/W115</f>
        <v>2.913657255</v>
      </c>
      <c r="Y130" s="39"/>
      <c r="AA130" s="15" t="s">
        <v>165</v>
      </c>
      <c r="AB130" s="19">
        <f>(ABS(AB117)-1)/AB115</f>
        <v>2.880444213</v>
      </c>
      <c r="AD130" s="39"/>
      <c r="AF130" s="15" t="s">
        <v>165</v>
      </c>
      <c r="AG130" s="19">
        <f>(ABS(AG117)-1)/AG115</f>
        <v>2.41422404</v>
      </c>
      <c r="AI130" s="39"/>
      <c r="AK130" s="15" t="s">
        <v>165</v>
      </c>
      <c r="AL130" s="19">
        <f>(ABS(AL117)-1)/AL115</f>
        <v>2.807247803</v>
      </c>
      <c r="AN130" s="39"/>
      <c r="AP130" s="15" t="s">
        <v>165</v>
      </c>
      <c r="AQ130" s="19">
        <f>(ABS(AQ117)-1)/AQ115</f>
        <v>2.473820732</v>
      </c>
      <c r="AS130" s="39"/>
    </row>
    <row r="131">
      <c r="B131" s="2" t="s">
        <v>166</v>
      </c>
      <c r="C131" s="19">
        <f>(ABS(C123)-1)/C115</f>
        <v>3.449762829</v>
      </c>
      <c r="E131" s="39"/>
      <c r="G131" s="2" t="s">
        <v>166</v>
      </c>
      <c r="H131" s="19">
        <f>(ABS(H123)-1)/H115</f>
        <v>3.720633571</v>
      </c>
      <c r="J131" s="39"/>
      <c r="L131" s="2" t="s">
        <v>166</v>
      </c>
      <c r="M131" s="19">
        <f>(ABS(M123)-1)/M115</f>
        <v>3.205918619</v>
      </c>
      <c r="O131" s="39"/>
      <c r="Q131" s="2" t="s">
        <v>166</v>
      </c>
      <c r="R131" s="19">
        <f>(ABS(R123)-1)/R115</f>
        <v>3.032855939</v>
      </c>
      <c r="T131" s="39"/>
      <c r="V131" s="2" t="s">
        <v>166</v>
      </c>
      <c r="W131" s="19">
        <f>(ABS(W123)-1)/W115</f>
        <v>3.406106369</v>
      </c>
      <c r="Y131" s="39"/>
      <c r="AA131" s="2" t="s">
        <v>166</v>
      </c>
      <c r="AB131" s="19">
        <f>(ABS(AB123)-1)/AB115</f>
        <v>3.366302273</v>
      </c>
      <c r="AD131" s="39"/>
      <c r="AF131" s="2" t="s">
        <v>166</v>
      </c>
      <c r="AG131" s="19">
        <f>(ABS(AG123)-1)/AG115</f>
        <v>2.897068848</v>
      </c>
      <c r="AI131" s="39"/>
      <c r="AK131" s="2" t="s">
        <v>166</v>
      </c>
      <c r="AL131" s="19">
        <f>(ABS(AL123)-1)/AL115</f>
        <v>3.208283204</v>
      </c>
      <c r="AN131" s="39"/>
      <c r="AP131" s="2" t="s">
        <v>166</v>
      </c>
      <c r="AQ131" s="19">
        <f>(ABS(AQ123)-1)/AQ115</f>
        <v>3.170333365</v>
      </c>
      <c r="AS131" s="39"/>
    </row>
    <row r="132">
      <c r="B132" s="2" t="s">
        <v>167</v>
      </c>
      <c r="C132" s="19">
        <f>ABS(C117)/ABS(C124)</f>
        <v>1.076923077</v>
      </c>
      <c r="E132" s="39"/>
      <c r="G132" s="2" t="s">
        <v>167</v>
      </c>
      <c r="H132" s="19">
        <f>ABS(H117)/ABS(H124)</f>
        <v>1</v>
      </c>
      <c r="J132" s="39"/>
      <c r="L132" s="2" t="s">
        <v>167</v>
      </c>
      <c r="M132" s="19">
        <f>ABS(M117)/ABS(M124)</f>
        <v>1.0625</v>
      </c>
      <c r="O132" s="39"/>
      <c r="Q132" s="2" t="s">
        <v>167</v>
      </c>
      <c r="R132" s="19">
        <f>ABS(R117)/ABS(R124)</f>
        <v>1.142857143</v>
      </c>
      <c r="T132" s="39"/>
      <c r="V132" s="2" t="s">
        <v>167</v>
      </c>
      <c r="W132" s="19">
        <f>ABS(W117)/ABS(W124)</f>
        <v>1.090909091</v>
      </c>
      <c r="Y132" s="39"/>
      <c r="AA132" s="2" t="s">
        <v>167</v>
      </c>
      <c r="AB132" s="19">
        <f>ABS(AB117)/ABS(AB124)</f>
        <v>1.166666667</v>
      </c>
      <c r="AD132" s="39"/>
      <c r="AF132" s="2" t="s">
        <v>167</v>
      </c>
      <c r="AG132" s="19">
        <f>ABS(AG117)/ABS(AG124)</f>
        <v>1.178082192</v>
      </c>
      <c r="AI132" s="39"/>
      <c r="AK132" s="2" t="s">
        <v>167</v>
      </c>
      <c r="AL132" s="19">
        <f>ABS(AL117)/ABS(AL124)</f>
        <v>1.130434783</v>
      </c>
      <c r="AN132" s="39"/>
      <c r="AP132" s="2" t="s">
        <v>167</v>
      </c>
      <c r="AQ132" s="19">
        <f>ABS(AQ117)/ABS(AQ124)</f>
        <v>1.268292683</v>
      </c>
      <c r="AS132" s="39"/>
    </row>
    <row r="133">
      <c r="B133" s="2" t="s">
        <v>168</v>
      </c>
      <c r="C133" s="19">
        <f>ABS(C123)/ABS(C124)</f>
        <v>1.246153846</v>
      </c>
      <c r="E133" s="39"/>
      <c r="G133" s="2" t="s">
        <v>168</v>
      </c>
      <c r="H133" s="19">
        <f>ABS(H123)/ABS(H124)</f>
        <v>1.183333333</v>
      </c>
      <c r="J133" s="39"/>
      <c r="L133" s="2" t="s">
        <v>168</v>
      </c>
      <c r="M133" s="19">
        <f>ABS(M123)/ABS(M124)</f>
        <v>1.234375</v>
      </c>
      <c r="O133" s="39"/>
      <c r="Q133" s="2" t="s">
        <v>168</v>
      </c>
      <c r="R133" s="19">
        <f>ABS(R123)/ABS(R124)</f>
        <v>1.3</v>
      </c>
      <c r="T133" s="39"/>
      <c r="V133" s="2" t="s">
        <v>168</v>
      </c>
      <c r="W133" s="19">
        <f>ABS(W123)/ABS(W124)</f>
        <v>1.272727273</v>
      </c>
      <c r="Y133" s="39"/>
      <c r="AA133" s="2" t="s">
        <v>168</v>
      </c>
      <c r="AB133" s="19">
        <f>ABS(AB123)/ABS(AB124)</f>
        <v>1.361111111</v>
      </c>
      <c r="AD133" s="39"/>
      <c r="AF133" s="2" t="s">
        <v>168</v>
      </c>
      <c r="AG133" s="19">
        <f>ABS(AG123)/ABS(AG124)</f>
        <v>1.410958904</v>
      </c>
      <c r="AI133" s="39"/>
      <c r="AK133" s="2" t="s">
        <v>168</v>
      </c>
      <c r="AL133" s="19">
        <f>ABS(AL123)/ABS(AL124)</f>
        <v>1.289855072</v>
      </c>
      <c r="AN133" s="39"/>
      <c r="AP133" s="2" t="s">
        <v>168</v>
      </c>
      <c r="AQ133" s="19">
        <f>ABS(AQ123)/ABS(AQ124)</f>
        <v>1.62195122</v>
      </c>
      <c r="AS133" s="39"/>
    </row>
    <row r="134">
      <c r="B134" s="2" t="s">
        <v>169</v>
      </c>
      <c r="C134" s="18">
        <f>C121/MAX(ABS(C119),ABS(C124))</f>
        <v>0</v>
      </c>
      <c r="E134" s="39"/>
      <c r="G134" s="2" t="s">
        <v>169</v>
      </c>
      <c r="H134" s="18">
        <f>H121/MAX(ABS(H119),ABS(H124))</f>
        <v>0</v>
      </c>
      <c r="J134" s="39"/>
      <c r="L134" s="2" t="s">
        <v>169</v>
      </c>
      <c r="M134" s="18">
        <f>M121/MAX(ABS(M119),ABS(M124))</f>
        <v>0</v>
      </c>
      <c r="O134" s="39"/>
      <c r="Q134" s="2" t="s">
        <v>169</v>
      </c>
      <c r="R134" s="18">
        <f>R121/MAX(ABS(R119),ABS(R124))</f>
        <v>0</v>
      </c>
      <c r="T134" s="39"/>
      <c r="V134" s="2" t="s">
        <v>169</v>
      </c>
      <c r="W134" s="18">
        <f>W121/MAX(ABS(W119),ABS(W124))</f>
        <v>0</v>
      </c>
      <c r="Y134" s="39"/>
      <c r="AA134" s="2" t="s">
        <v>169</v>
      </c>
      <c r="AB134" s="18">
        <f>AB121/MAX(ABS(AB119),ABS(AB124))</f>
        <v>0</v>
      </c>
      <c r="AD134" s="39"/>
      <c r="AF134" s="2" t="s">
        <v>169</v>
      </c>
      <c r="AG134" s="18">
        <f>AG121/MAX(ABS(AG119),ABS(AG124))</f>
        <v>0</v>
      </c>
      <c r="AI134" s="39"/>
      <c r="AK134" s="2" t="s">
        <v>169</v>
      </c>
      <c r="AL134" s="18">
        <f>AL121/MAX(ABS(AL119),ABS(AL124))</f>
        <v>0</v>
      </c>
      <c r="AN134" s="39"/>
      <c r="AP134" s="2" t="s">
        <v>169</v>
      </c>
      <c r="AQ134" s="18">
        <f>AQ121/MAX(ABS(AQ119),ABS(AQ124))</f>
        <v>0</v>
      </c>
      <c r="AS134" s="39"/>
    </row>
    <row r="135">
      <c r="B135" s="15" t="s">
        <v>187</v>
      </c>
      <c r="C135" s="19">
        <f>C120/(C119+C121+C120)</f>
        <v>0.07692307692</v>
      </c>
      <c r="E135" s="39"/>
      <c r="G135" s="15" t="s">
        <v>187</v>
      </c>
      <c r="H135" s="19">
        <f>H120/(H119+H121+H120)</f>
        <v>0</v>
      </c>
      <c r="J135" s="39"/>
      <c r="L135" s="15" t="s">
        <v>187</v>
      </c>
      <c r="M135" s="19">
        <f>M120/(M119+M121+M120)</f>
        <v>0.0625</v>
      </c>
      <c r="O135" s="39"/>
      <c r="Q135" s="15" t="s">
        <v>187</v>
      </c>
      <c r="R135" s="19">
        <f>R120/(R119+R121+R120)</f>
        <v>0.1428571429</v>
      </c>
      <c r="T135" s="39"/>
      <c r="V135" s="15" t="s">
        <v>187</v>
      </c>
      <c r="W135" s="19">
        <f>W120/(W119+W121+W120)</f>
        <v>0.09090909091</v>
      </c>
      <c r="Y135" s="39"/>
      <c r="AA135" s="15" t="s">
        <v>187</v>
      </c>
      <c r="AB135" s="19">
        <f>AB120/(AB119+AB121+AB120)</f>
        <v>0.1666666667</v>
      </c>
      <c r="AD135" s="39"/>
      <c r="AF135" s="15" t="s">
        <v>187</v>
      </c>
      <c r="AG135" s="19">
        <f>AG120/(AG119+AG121+AG120)</f>
        <v>0.1780821918</v>
      </c>
      <c r="AI135" s="39"/>
      <c r="AK135" s="15" t="s">
        <v>187</v>
      </c>
      <c r="AL135" s="19">
        <f>AL120/(AL119+AL121+AL120)</f>
        <v>0.1304347826</v>
      </c>
      <c r="AN135" s="39"/>
      <c r="AP135" s="15" t="s">
        <v>187</v>
      </c>
      <c r="AQ135" s="19">
        <f>AQ120/(AQ119+AQ121+AQ120)</f>
        <v>0.2682926829</v>
      </c>
      <c r="AS135" s="39"/>
    </row>
    <row r="136">
      <c r="B136" s="15" t="s">
        <v>188</v>
      </c>
      <c r="C136" s="19">
        <f>C121/(C119+C121+C120)</f>
        <v>0</v>
      </c>
      <c r="E136" s="39"/>
      <c r="G136" s="15" t="s">
        <v>188</v>
      </c>
      <c r="H136" s="19">
        <f>H121/(H119+H121+H120)</f>
        <v>0</v>
      </c>
      <c r="J136" s="39"/>
      <c r="L136" s="15" t="s">
        <v>188</v>
      </c>
      <c r="M136" s="19">
        <f>M121/(M119+M121+M120)</f>
        <v>0</v>
      </c>
      <c r="O136" s="39"/>
      <c r="Q136" s="15" t="s">
        <v>188</v>
      </c>
      <c r="R136" s="19">
        <f>R121/(R119+R121+R120)</f>
        <v>0</v>
      </c>
      <c r="T136" s="39"/>
      <c r="V136" s="15" t="s">
        <v>188</v>
      </c>
      <c r="W136" s="19">
        <f>W121/(W119+W121+W120)</f>
        <v>0</v>
      </c>
      <c r="Y136" s="39"/>
      <c r="AA136" s="15" t="s">
        <v>188</v>
      </c>
      <c r="AB136" s="19">
        <f>AB121/(AB119+AB121+AB120)</f>
        <v>0</v>
      </c>
      <c r="AD136" s="39"/>
      <c r="AF136" s="15" t="s">
        <v>188</v>
      </c>
      <c r="AG136" s="19">
        <f>AG121/(AG119+AG121+AG120)</f>
        <v>0</v>
      </c>
      <c r="AI136" s="39"/>
      <c r="AK136" s="15" t="s">
        <v>188</v>
      </c>
      <c r="AL136" s="19">
        <f>AL121/(AL119+AL121+AL120)</f>
        <v>0</v>
      </c>
      <c r="AN136" s="39"/>
      <c r="AP136" s="15" t="s">
        <v>188</v>
      </c>
      <c r="AQ136" s="19">
        <f>AQ121/(AQ119+AQ121+AQ120)</f>
        <v>0</v>
      </c>
      <c r="AS136" s="39"/>
    </row>
    <row r="137">
      <c r="B137" s="15" t="s">
        <v>189</v>
      </c>
      <c r="C137" s="19">
        <f>(C120+C121)/(C119+C120+C121)</f>
        <v>0.07692307692</v>
      </c>
      <c r="E137" s="39"/>
      <c r="G137" s="15" t="s">
        <v>189</v>
      </c>
      <c r="H137" s="19">
        <f>(H120+H121)/(H119+H120+H121)</f>
        <v>0</v>
      </c>
      <c r="J137" s="39"/>
      <c r="L137" s="15" t="s">
        <v>189</v>
      </c>
      <c r="M137" s="19">
        <f>(M120+M121)/(M119+M120+M121)</f>
        <v>0.0625</v>
      </c>
      <c r="O137" s="39"/>
      <c r="Q137" s="15" t="s">
        <v>189</v>
      </c>
      <c r="R137" s="19">
        <f>(R120+R121)/(R119+R120+R121)</f>
        <v>0.1428571429</v>
      </c>
      <c r="T137" s="39"/>
      <c r="V137" s="15" t="s">
        <v>189</v>
      </c>
      <c r="W137" s="19">
        <f>(W120+W121)/(W119+W120+W121)</f>
        <v>0.09090909091</v>
      </c>
      <c r="Y137" s="39"/>
      <c r="AA137" s="15" t="s">
        <v>189</v>
      </c>
      <c r="AB137" s="19">
        <f>(AB120+AB121)/(AB119+AB120+AB121)</f>
        <v>0.1666666667</v>
      </c>
      <c r="AD137" s="39"/>
      <c r="AF137" s="15" t="s">
        <v>189</v>
      </c>
      <c r="AG137" s="19">
        <f>(AG120+AG121)/(AG119+AG120+AG121)</f>
        <v>0.1780821918</v>
      </c>
      <c r="AI137" s="39"/>
      <c r="AK137" s="15" t="s">
        <v>189</v>
      </c>
      <c r="AL137" s="19">
        <f>(AL120+AL121)/(AL119+AL120+AL121)</f>
        <v>0.1304347826</v>
      </c>
      <c r="AN137" s="39"/>
      <c r="AP137" s="15" t="s">
        <v>189</v>
      </c>
      <c r="AQ137" s="19">
        <f>(AQ120+AQ121)/(AQ119+AQ120+AQ121)</f>
        <v>0.2682926829</v>
      </c>
      <c r="AS137" s="39"/>
    </row>
    <row r="138">
      <c r="B138" s="15" t="s">
        <v>190</v>
      </c>
      <c r="C138" s="19">
        <f>ABS(C120)/ABS(C118)</f>
        <v>1</v>
      </c>
      <c r="E138" s="39"/>
      <c r="G138" s="15" t="s">
        <v>190</v>
      </c>
      <c r="H138" s="19" t="str">
        <f>ABS(H120)/ABS(H118)</f>
        <v>#DIV/0!</v>
      </c>
      <c r="J138" s="39"/>
      <c r="L138" s="15" t="s">
        <v>190</v>
      </c>
      <c r="M138" s="19">
        <f>ABS(M120)/ABS(M118)</f>
        <v>1</v>
      </c>
      <c r="O138" s="39"/>
      <c r="Q138" s="15" t="s">
        <v>190</v>
      </c>
      <c r="R138" s="19">
        <f>ABS(R120)/ABS(R118)</f>
        <v>1</v>
      </c>
      <c r="T138" s="39"/>
      <c r="V138" s="15" t="s">
        <v>190</v>
      </c>
      <c r="W138" s="19">
        <f>ABS(W120)/ABS(W118)</f>
        <v>1</v>
      </c>
      <c r="Y138" s="39"/>
      <c r="AA138" s="15" t="s">
        <v>190</v>
      </c>
      <c r="AB138" s="19">
        <f>ABS(AB120)/ABS(AB118)</f>
        <v>1</v>
      </c>
      <c r="AD138" s="39"/>
      <c r="AF138" s="15" t="s">
        <v>190</v>
      </c>
      <c r="AG138" s="19">
        <f>ABS(AG120)/ABS(AG118)</f>
        <v>1</v>
      </c>
      <c r="AI138" s="39"/>
      <c r="AK138" s="15" t="s">
        <v>190</v>
      </c>
      <c r="AL138" s="19">
        <f>ABS(AL120)/ABS(AL118)</f>
        <v>1</v>
      </c>
      <c r="AN138" s="39"/>
      <c r="AP138" s="15" t="s">
        <v>190</v>
      </c>
      <c r="AQ138" s="19">
        <f>ABS(AQ120)/ABS(AQ118)</f>
        <v>1</v>
      </c>
      <c r="AS138" s="39"/>
    </row>
    <row r="139">
      <c r="B139" s="15" t="s">
        <v>191</v>
      </c>
      <c r="C139" s="19">
        <f>C120/(C120+C121)</f>
        <v>1</v>
      </c>
      <c r="E139" s="39"/>
      <c r="G139" s="15" t="s">
        <v>191</v>
      </c>
      <c r="H139" s="19" t="str">
        <f>H120/(H120+H121)</f>
        <v>#DIV/0!</v>
      </c>
      <c r="J139" s="39"/>
      <c r="L139" s="15" t="s">
        <v>191</v>
      </c>
      <c r="M139" s="19">
        <f>M120/(M120+M121)</f>
        <v>1</v>
      </c>
      <c r="O139" s="39"/>
      <c r="Q139" s="15" t="s">
        <v>191</v>
      </c>
      <c r="R139" s="19">
        <f>R120/(R120+R121)</f>
        <v>1</v>
      </c>
      <c r="T139" s="39"/>
      <c r="V139" s="15" t="s">
        <v>191</v>
      </c>
      <c r="W139" s="19">
        <f>W120/(W120+W121)</f>
        <v>1</v>
      </c>
      <c r="Y139" s="39"/>
      <c r="AA139" s="15" t="s">
        <v>191</v>
      </c>
      <c r="AB139" s="19">
        <f>AB120/(AB120+AB121)</f>
        <v>1</v>
      </c>
      <c r="AD139" s="39"/>
      <c r="AF139" s="15" t="s">
        <v>191</v>
      </c>
      <c r="AG139" s="19">
        <f>AG120/(AG120+AG121)</f>
        <v>1</v>
      </c>
      <c r="AI139" s="39"/>
      <c r="AK139" s="15" t="s">
        <v>191</v>
      </c>
      <c r="AL139" s="19">
        <f>AL120/(AL120+AL121)</f>
        <v>1</v>
      </c>
      <c r="AN139" s="39"/>
      <c r="AP139" s="15" t="s">
        <v>191</v>
      </c>
      <c r="AQ139" s="19">
        <f>AQ120/(AQ120+AQ121)</f>
        <v>1</v>
      </c>
      <c r="AS139" s="39"/>
    </row>
    <row r="140">
      <c r="B140" s="15" t="s">
        <v>192</v>
      </c>
      <c r="C140" s="19">
        <f>C119/(C118+C119+C120+C121)</f>
        <v>0.8571428571</v>
      </c>
      <c r="E140" s="39"/>
      <c r="G140" s="15" t="s">
        <v>192</v>
      </c>
      <c r="H140" s="19">
        <f>H119/(H118+H119+H120+H121)</f>
        <v>1</v>
      </c>
      <c r="J140" s="39"/>
      <c r="L140" s="15" t="s">
        <v>192</v>
      </c>
      <c r="M140" s="19">
        <f>M119/(M118+M119+M120+M121)</f>
        <v>0.8823529412</v>
      </c>
      <c r="O140" s="39"/>
      <c r="Q140" s="15" t="s">
        <v>192</v>
      </c>
      <c r="R140" s="19">
        <f>R119/(R118+R119+R120+R121)</f>
        <v>0.75</v>
      </c>
      <c r="T140" s="39"/>
      <c r="V140" s="15" t="s">
        <v>192</v>
      </c>
      <c r="W140" s="19">
        <f>W119/(W118+W119+W120+W121)</f>
        <v>0.8333333333</v>
      </c>
      <c r="Y140" s="39"/>
      <c r="AA140" s="15" t="s">
        <v>192</v>
      </c>
      <c r="AB140" s="19">
        <f>AB119/(AB118+AB119+AB120+AB121)</f>
        <v>0.7142857143</v>
      </c>
      <c r="AD140" s="39"/>
      <c r="AF140" s="15" t="s">
        <v>192</v>
      </c>
      <c r="AG140" s="19">
        <f>AG119/(AG118+AG119+AG120+AG121)</f>
        <v>0.6976744186</v>
      </c>
      <c r="AI140" s="39"/>
      <c r="AK140" s="15" t="s">
        <v>192</v>
      </c>
      <c r="AL140" s="19">
        <f>AL119/(AL118+AL119+AL120+AL121)</f>
        <v>0.7692307692</v>
      </c>
      <c r="AN140" s="39"/>
      <c r="AP140" s="15" t="s">
        <v>192</v>
      </c>
      <c r="AQ140" s="19">
        <f>AQ119/(AQ118+AQ119+AQ120+AQ121)</f>
        <v>0.5769230769</v>
      </c>
      <c r="AS140" s="39"/>
    </row>
    <row r="141">
      <c r="B141" s="15" t="s">
        <v>193</v>
      </c>
      <c r="C141" s="19">
        <f>(C121+C120+C118)/(C119+C121+C120+C118)</f>
        <v>0.1428571429</v>
      </c>
      <c r="E141" s="39"/>
      <c r="G141" s="15" t="s">
        <v>193</v>
      </c>
      <c r="H141" s="19">
        <f>(H121+H120+H118)/(H119+H121+H120+H118)</f>
        <v>0</v>
      </c>
      <c r="J141" s="39"/>
      <c r="L141" s="15" t="s">
        <v>193</v>
      </c>
      <c r="M141" s="19">
        <f>(M121+M120+M118)/(M119+M121+M120+M118)</f>
        <v>0.1176470588</v>
      </c>
      <c r="O141" s="39"/>
      <c r="Q141" s="15" t="s">
        <v>193</v>
      </c>
      <c r="R141" s="19">
        <f>(R121+R120+R118)/(R119+R121+R120+R118)</f>
        <v>0.25</v>
      </c>
      <c r="T141" s="39"/>
      <c r="V141" s="15" t="s">
        <v>193</v>
      </c>
      <c r="W141" s="19">
        <f>(W121+W120+W118)/(W119+W121+W120+W118)</f>
        <v>0.1666666667</v>
      </c>
      <c r="Y141" s="39"/>
      <c r="AA141" s="15" t="s">
        <v>193</v>
      </c>
      <c r="AB141" s="19">
        <f>(AB121+AB120+AB118)/(AB119+AB121+AB120+AB118)</f>
        <v>0.2857142857</v>
      </c>
      <c r="AD141" s="39"/>
      <c r="AF141" s="15" t="s">
        <v>193</v>
      </c>
      <c r="AG141" s="19">
        <f>(AG121+AG120+AG118)/(AG119+AG121+AG120+AG118)</f>
        <v>0.3023255814</v>
      </c>
      <c r="AI141" s="39"/>
      <c r="AK141" s="15" t="s">
        <v>193</v>
      </c>
      <c r="AL141" s="19">
        <f>(AL121+AL120+AL118)/(AL119+AL121+AL120+AL118)</f>
        <v>0.2307692308</v>
      </c>
      <c r="AN141" s="39"/>
      <c r="AP141" s="15" t="s">
        <v>193</v>
      </c>
      <c r="AQ141" s="19">
        <f>(AQ121+AQ120+AQ118)/(AQ119+AQ121+AQ120+AQ118)</f>
        <v>0.4230769231</v>
      </c>
      <c r="AS141" s="39"/>
    </row>
    <row r="142">
      <c r="B142" s="15" t="s">
        <v>194</v>
      </c>
      <c r="C142" s="19">
        <f>(C120+C118)/C119</f>
        <v>0.1666666667</v>
      </c>
      <c r="E142" s="39"/>
      <c r="G142" s="15" t="s">
        <v>194</v>
      </c>
      <c r="H142" s="19">
        <f>(H120+H118)/H119</f>
        <v>0</v>
      </c>
      <c r="J142" s="39"/>
      <c r="L142" s="15" t="s">
        <v>194</v>
      </c>
      <c r="M142" s="19">
        <f>(M120+M118)/M119</f>
        <v>0.1333333333</v>
      </c>
      <c r="O142" s="39"/>
      <c r="Q142" s="15" t="s">
        <v>194</v>
      </c>
      <c r="R142" s="19">
        <f>(R120+R118)/R119</f>
        <v>0.3333333333</v>
      </c>
      <c r="T142" s="39"/>
      <c r="V142" s="15" t="s">
        <v>194</v>
      </c>
      <c r="W142" s="19">
        <f>(W120+W118)/W119</f>
        <v>0.2</v>
      </c>
      <c r="Y142" s="39"/>
      <c r="AA142" s="15" t="s">
        <v>194</v>
      </c>
      <c r="AB142" s="19">
        <f>(AB120+AB118)/AB119</f>
        <v>0.4</v>
      </c>
      <c r="AD142" s="39"/>
      <c r="AF142" s="15" t="s">
        <v>194</v>
      </c>
      <c r="AG142" s="19">
        <f>(AG120+AG118)/AG119</f>
        <v>0.4333333333</v>
      </c>
      <c r="AI142" s="39"/>
      <c r="AK142" s="15" t="s">
        <v>194</v>
      </c>
      <c r="AL142" s="19">
        <f>(AL120+AL118)/AL119</f>
        <v>0.3</v>
      </c>
      <c r="AN142" s="39"/>
      <c r="AP142" s="15" t="s">
        <v>194</v>
      </c>
      <c r="AQ142" s="19">
        <f>(AQ120+AQ118)/AQ119</f>
        <v>0.7333333333</v>
      </c>
      <c r="AS142" s="39"/>
    </row>
    <row r="143">
      <c r="E143" s="39"/>
      <c r="J143" s="39"/>
      <c r="O143" s="39"/>
      <c r="T143" s="39"/>
      <c r="Y143" s="39"/>
      <c r="AD143" s="39"/>
      <c r="AI143" s="39"/>
      <c r="AN143" s="39"/>
      <c r="AS143" s="39"/>
    </row>
    <row r="144">
      <c r="E144" s="39"/>
      <c r="J144" s="39"/>
      <c r="O144" s="39"/>
      <c r="T144" s="39"/>
      <c r="Y144" s="39"/>
      <c r="AD144" s="39"/>
      <c r="AI144" s="39"/>
      <c r="AN144" s="39"/>
      <c r="AS144" s="39"/>
    </row>
    <row r="145">
      <c r="E145" s="39"/>
      <c r="J145" s="39"/>
      <c r="O145" s="39"/>
      <c r="T145" s="39"/>
      <c r="Y145" s="39"/>
      <c r="AD145" s="39"/>
      <c r="AI145" s="39"/>
      <c r="AN145" s="39"/>
      <c r="AS145" s="39"/>
    </row>
    <row r="146">
      <c r="E146" s="39"/>
      <c r="J146" s="39"/>
      <c r="O146" s="39"/>
      <c r="T146" s="39"/>
      <c r="Y146" s="39"/>
      <c r="AD146" s="39"/>
      <c r="AI146" s="39"/>
      <c r="AN146" s="39"/>
      <c r="AS146" s="39"/>
    </row>
    <row r="147">
      <c r="E147" s="39"/>
      <c r="J147" s="39"/>
      <c r="O147" s="39"/>
      <c r="T147" s="39"/>
      <c r="Y147" s="39"/>
      <c r="AD147" s="39"/>
      <c r="AI147" s="39"/>
      <c r="AN147" s="39"/>
      <c r="AS147" s="39"/>
    </row>
    <row r="148">
      <c r="E148" s="39"/>
      <c r="J148" s="39"/>
      <c r="O148" s="39"/>
      <c r="T148" s="39"/>
      <c r="Y148" s="39"/>
      <c r="AD148" s="39"/>
      <c r="AI148" s="39"/>
      <c r="AN148" s="39"/>
      <c r="AS148" s="39"/>
    </row>
    <row r="149">
      <c r="E149" s="39"/>
      <c r="J149" s="39"/>
      <c r="O149" s="39"/>
      <c r="T149" s="39"/>
      <c r="Y149" s="39"/>
      <c r="AD149" s="39"/>
      <c r="AI149" s="39"/>
      <c r="AN149" s="39"/>
      <c r="AS149" s="39"/>
    </row>
    <row r="150">
      <c r="E150" s="39"/>
      <c r="J150" s="39"/>
      <c r="O150" s="39"/>
      <c r="T150" s="39"/>
      <c r="Y150" s="39"/>
      <c r="AD150" s="39"/>
      <c r="AI150" s="39"/>
      <c r="AN150" s="39"/>
      <c r="AS150" s="39"/>
    </row>
    <row r="151">
      <c r="E151" s="39"/>
      <c r="J151" s="39"/>
      <c r="O151" s="39"/>
      <c r="T151" s="39"/>
      <c r="Y151" s="39"/>
      <c r="AD151" s="39"/>
      <c r="AI151" s="39"/>
      <c r="AN151" s="39"/>
      <c r="AS151" s="39"/>
    </row>
    <row r="152">
      <c r="E152" s="39"/>
      <c r="J152" s="39"/>
      <c r="O152" s="39"/>
      <c r="T152" s="39"/>
      <c r="Y152" s="39"/>
      <c r="AD152" s="39"/>
      <c r="AI152" s="39"/>
      <c r="AN152" s="39"/>
      <c r="AS152" s="39"/>
    </row>
    <row r="153">
      <c r="E153" s="39"/>
      <c r="J153" s="39"/>
      <c r="O153" s="39"/>
      <c r="T153" s="39"/>
      <c r="Y153" s="39"/>
      <c r="AD153" s="39"/>
      <c r="AI153" s="39"/>
      <c r="AN153" s="39"/>
      <c r="AS153" s="39"/>
    </row>
    <row r="154">
      <c r="E154" s="39"/>
      <c r="J154" s="39"/>
      <c r="O154" s="39"/>
      <c r="T154" s="39"/>
      <c r="Y154" s="39"/>
      <c r="AD154" s="39"/>
      <c r="AI154" s="39"/>
      <c r="AN154" s="39"/>
      <c r="AS154" s="39"/>
    </row>
    <row r="155">
      <c r="E155" s="39"/>
      <c r="J155" s="39"/>
      <c r="O155" s="39"/>
      <c r="T155" s="39"/>
      <c r="Y155" s="39"/>
      <c r="AD155" s="39"/>
      <c r="AI155" s="39"/>
      <c r="AN155" s="39"/>
      <c r="AS155" s="39"/>
    </row>
    <row r="156">
      <c r="E156" s="39"/>
      <c r="J156" s="39"/>
      <c r="O156" s="39"/>
      <c r="T156" s="39"/>
      <c r="Y156" s="39"/>
      <c r="AD156" s="39"/>
      <c r="AI156" s="39"/>
      <c r="AN156" s="39"/>
      <c r="AS156" s="39"/>
    </row>
    <row r="157">
      <c r="E157" s="39"/>
      <c r="J157" s="39"/>
      <c r="O157" s="39"/>
      <c r="T157" s="39"/>
      <c r="Y157" s="39"/>
      <c r="AD157" s="39"/>
      <c r="AI157" s="39"/>
      <c r="AN157" s="39"/>
      <c r="AS157" s="39"/>
    </row>
    <row r="158">
      <c r="E158" s="39"/>
      <c r="J158" s="39"/>
      <c r="O158" s="39"/>
      <c r="T158" s="39"/>
      <c r="Y158" s="39"/>
      <c r="AD158" s="39"/>
      <c r="AI158" s="39"/>
      <c r="AN158" s="39"/>
      <c r="AS158" s="39"/>
    </row>
    <row r="159">
      <c r="E159" s="39"/>
      <c r="J159" s="39"/>
      <c r="O159" s="39"/>
      <c r="T159" s="39"/>
      <c r="Y159" s="39"/>
      <c r="AD159" s="39"/>
      <c r="AI159" s="39"/>
      <c r="AN159" s="39"/>
      <c r="AS159" s="39"/>
    </row>
    <row r="160">
      <c r="E160" s="39"/>
      <c r="J160" s="39"/>
      <c r="O160" s="39"/>
      <c r="T160" s="39"/>
      <c r="Y160" s="39"/>
      <c r="AD160" s="39"/>
      <c r="AI160" s="39"/>
      <c r="AN160" s="39"/>
      <c r="AS160" s="39"/>
    </row>
    <row r="161">
      <c r="E161" s="39"/>
      <c r="J161" s="39"/>
      <c r="O161" s="39"/>
      <c r="T161" s="39"/>
      <c r="Y161" s="39"/>
      <c r="AD161" s="39"/>
      <c r="AI161" s="39"/>
      <c r="AN161" s="39"/>
      <c r="AS161" s="39"/>
    </row>
    <row r="162">
      <c r="E162" s="39"/>
      <c r="J162" s="39"/>
      <c r="O162" s="39"/>
      <c r="T162" s="39"/>
      <c r="Y162" s="39"/>
      <c r="AD162" s="39"/>
      <c r="AI162" s="39"/>
      <c r="AN162" s="39"/>
      <c r="AS162" s="39"/>
    </row>
    <row r="163">
      <c r="E163" s="39"/>
      <c r="J163" s="39"/>
      <c r="O163" s="39"/>
      <c r="T163" s="39"/>
      <c r="Y163" s="39"/>
      <c r="AD163" s="39"/>
      <c r="AI163" s="39"/>
      <c r="AN163" s="39"/>
      <c r="AS163" s="39"/>
    </row>
    <row r="164">
      <c r="E164" s="39"/>
      <c r="J164" s="39"/>
      <c r="O164" s="39"/>
      <c r="T164" s="39"/>
      <c r="Y164" s="39"/>
      <c r="AD164" s="39"/>
      <c r="AI164" s="39"/>
      <c r="AN164" s="39"/>
      <c r="AS164" s="39"/>
    </row>
    <row r="165">
      <c r="E165" s="39"/>
      <c r="J165" s="39"/>
      <c r="O165" s="39"/>
      <c r="T165" s="39"/>
      <c r="Y165" s="39"/>
      <c r="AD165" s="39"/>
      <c r="AI165" s="39"/>
      <c r="AN165" s="39"/>
      <c r="AS165" s="39"/>
    </row>
    <row r="166">
      <c r="E166" s="39"/>
      <c r="J166" s="39"/>
      <c r="O166" s="39"/>
      <c r="T166" s="39"/>
      <c r="Y166" s="39"/>
      <c r="AD166" s="39"/>
      <c r="AI166" s="39"/>
      <c r="AN166" s="39"/>
      <c r="AS166" s="39"/>
    </row>
    <row r="167">
      <c r="E167" s="39"/>
      <c r="J167" s="39"/>
      <c r="O167" s="39"/>
      <c r="T167" s="39"/>
      <c r="Y167" s="39"/>
      <c r="AD167" s="39"/>
      <c r="AI167" s="39"/>
      <c r="AN167" s="39"/>
      <c r="AS167" s="39"/>
    </row>
    <row r="168">
      <c r="E168" s="39"/>
      <c r="J168" s="39"/>
      <c r="O168" s="39"/>
      <c r="T168" s="39"/>
      <c r="Y168" s="39"/>
      <c r="AD168" s="39"/>
      <c r="AI168" s="39"/>
      <c r="AN168" s="39"/>
      <c r="AS168" s="39"/>
    </row>
    <row r="169">
      <c r="E169" s="39"/>
      <c r="J169" s="39"/>
      <c r="O169" s="39"/>
      <c r="T169" s="39"/>
      <c r="Y169" s="39"/>
      <c r="AD169" s="39"/>
      <c r="AI169" s="39"/>
      <c r="AN169" s="39"/>
      <c r="AS169" s="39"/>
    </row>
    <row r="170">
      <c r="E170" s="39"/>
      <c r="J170" s="39"/>
      <c r="O170" s="39"/>
      <c r="T170" s="39"/>
      <c r="Y170" s="39"/>
      <c r="AD170" s="39"/>
      <c r="AI170" s="39"/>
      <c r="AN170" s="39"/>
      <c r="AS170" s="39"/>
    </row>
    <row r="171">
      <c r="E171" s="39"/>
      <c r="J171" s="39"/>
      <c r="O171" s="39"/>
      <c r="T171" s="39"/>
      <c r="Y171" s="39"/>
      <c r="AD171" s="39"/>
      <c r="AI171" s="39"/>
      <c r="AN171" s="39"/>
      <c r="AS171" s="39"/>
    </row>
    <row r="172">
      <c r="E172" s="39"/>
      <c r="J172" s="39"/>
      <c r="O172" s="39"/>
      <c r="T172" s="39"/>
      <c r="Y172" s="39"/>
      <c r="AD172" s="39"/>
      <c r="AI172" s="39"/>
      <c r="AN172" s="39"/>
      <c r="AS172" s="39"/>
    </row>
    <row r="173">
      <c r="E173" s="39"/>
      <c r="J173" s="39"/>
      <c r="O173" s="39"/>
      <c r="T173" s="39"/>
      <c r="Y173" s="39"/>
      <c r="AD173" s="39"/>
      <c r="AI173" s="39"/>
      <c r="AN173" s="39"/>
      <c r="AS173" s="39"/>
    </row>
    <row r="174">
      <c r="E174" s="39"/>
      <c r="J174" s="39"/>
      <c r="O174" s="39"/>
      <c r="T174" s="39"/>
      <c r="Y174" s="39"/>
      <c r="AD174" s="39"/>
      <c r="AI174" s="39"/>
      <c r="AN174" s="39"/>
      <c r="AS174" s="39"/>
    </row>
    <row r="175">
      <c r="E175" s="39"/>
      <c r="J175" s="39"/>
      <c r="O175" s="39"/>
      <c r="T175" s="39"/>
      <c r="Y175" s="39"/>
      <c r="AD175" s="39"/>
      <c r="AI175" s="39"/>
      <c r="AN175" s="39"/>
      <c r="AS175" s="39"/>
    </row>
    <row r="176">
      <c r="E176" s="39"/>
      <c r="J176" s="39"/>
      <c r="O176" s="39"/>
      <c r="T176" s="39"/>
      <c r="Y176" s="39"/>
      <c r="AD176" s="39"/>
      <c r="AI176" s="39"/>
      <c r="AN176" s="39"/>
      <c r="AS176" s="39"/>
    </row>
    <row r="177">
      <c r="E177" s="39"/>
      <c r="J177" s="39"/>
      <c r="O177" s="39"/>
      <c r="T177" s="39"/>
      <c r="Y177" s="39"/>
      <c r="AD177" s="39"/>
      <c r="AI177" s="39"/>
      <c r="AN177" s="39"/>
      <c r="AS177" s="39"/>
    </row>
    <row r="178">
      <c r="E178" s="39"/>
      <c r="J178" s="39"/>
      <c r="O178" s="39"/>
      <c r="T178" s="39"/>
      <c r="Y178" s="39"/>
      <c r="AD178" s="39"/>
      <c r="AI178" s="39"/>
      <c r="AN178" s="39"/>
      <c r="AS178" s="39"/>
    </row>
    <row r="179">
      <c r="E179" s="39"/>
      <c r="J179" s="39"/>
      <c r="O179" s="39"/>
      <c r="T179" s="39"/>
      <c r="Y179" s="39"/>
      <c r="AD179" s="39"/>
      <c r="AI179" s="39"/>
      <c r="AN179" s="39"/>
      <c r="AS179" s="39"/>
    </row>
    <row r="180">
      <c r="E180" s="39"/>
      <c r="J180" s="39"/>
      <c r="O180" s="39"/>
      <c r="T180" s="39"/>
      <c r="Y180" s="39"/>
      <c r="AD180" s="39"/>
      <c r="AI180" s="39"/>
      <c r="AN180" s="39"/>
      <c r="AS180" s="39"/>
    </row>
    <row r="181">
      <c r="E181" s="39"/>
      <c r="J181" s="39"/>
      <c r="O181" s="39"/>
      <c r="T181" s="39"/>
      <c r="Y181" s="39"/>
      <c r="AD181" s="39"/>
      <c r="AI181" s="39"/>
      <c r="AN181" s="39"/>
      <c r="AS181" s="39"/>
    </row>
    <row r="182">
      <c r="E182" s="39"/>
      <c r="J182" s="39"/>
      <c r="O182" s="39"/>
      <c r="T182" s="39"/>
      <c r="Y182" s="39"/>
      <c r="AD182" s="39"/>
      <c r="AI182" s="39"/>
      <c r="AN182" s="39"/>
      <c r="AS182" s="39"/>
    </row>
    <row r="183">
      <c r="E183" s="39"/>
      <c r="J183" s="39"/>
      <c r="O183" s="39"/>
      <c r="T183" s="39"/>
      <c r="Y183" s="39"/>
      <c r="AD183" s="39"/>
      <c r="AI183" s="39"/>
      <c r="AN183" s="39"/>
      <c r="AS183" s="39"/>
    </row>
    <row r="184">
      <c r="E184" s="39"/>
      <c r="J184" s="39"/>
      <c r="O184" s="39"/>
      <c r="T184" s="39"/>
      <c r="Y184" s="39"/>
      <c r="AD184" s="39"/>
      <c r="AI184" s="39"/>
      <c r="AN184" s="39"/>
      <c r="AS184" s="39"/>
    </row>
    <row r="185">
      <c r="E185" s="39"/>
      <c r="J185" s="39"/>
      <c r="O185" s="39"/>
      <c r="T185" s="39"/>
      <c r="Y185" s="39"/>
      <c r="AD185" s="39"/>
      <c r="AI185" s="39"/>
      <c r="AN185" s="39"/>
      <c r="AS185" s="39"/>
    </row>
    <row r="186">
      <c r="E186" s="39"/>
      <c r="J186" s="39"/>
      <c r="O186" s="39"/>
      <c r="T186" s="39"/>
      <c r="Y186" s="39"/>
      <c r="AD186" s="39"/>
      <c r="AI186" s="39"/>
      <c r="AN186" s="39"/>
      <c r="AS186" s="39"/>
    </row>
    <row r="187">
      <c r="E187" s="39"/>
      <c r="J187" s="39"/>
      <c r="O187" s="39"/>
      <c r="T187" s="39"/>
      <c r="Y187" s="39"/>
      <c r="AD187" s="39"/>
      <c r="AI187" s="39"/>
      <c r="AN187" s="39"/>
      <c r="AS187" s="39"/>
    </row>
    <row r="188">
      <c r="E188" s="39"/>
      <c r="J188" s="39"/>
      <c r="O188" s="39"/>
      <c r="T188" s="39"/>
      <c r="Y188" s="39"/>
      <c r="AD188" s="39"/>
      <c r="AI188" s="39"/>
      <c r="AN188" s="39"/>
      <c r="AS188" s="39"/>
    </row>
    <row r="189">
      <c r="E189" s="39"/>
      <c r="J189" s="39"/>
      <c r="O189" s="39"/>
      <c r="T189" s="39"/>
      <c r="Y189" s="39"/>
      <c r="AD189" s="39"/>
      <c r="AI189" s="39"/>
      <c r="AN189" s="39"/>
      <c r="AS189" s="39"/>
    </row>
    <row r="190">
      <c r="E190" s="39"/>
      <c r="J190" s="39"/>
      <c r="O190" s="39"/>
      <c r="T190" s="39"/>
      <c r="Y190" s="39"/>
      <c r="AD190" s="39"/>
      <c r="AI190" s="39"/>
      <c r="AN190" s="39"/>
      <c r="AS190" s="39"/>
    </row>
    <row r="191">
      <c r="E191" s="39"/>
      <c r="J191" s="39"/>
      <c r="O191" s="39"/>
      <c r="T191" s="39"/>
      <c r="Y191" s="39"/>
      <c r="AD191" s="39"/>
      <c r="AI191" s="39"/>
      <c r="AN191" s="39"/>
      <c r="AS191" s="39"/>
    </row>
    <row r="192">
      <c r="E192" s="39"/>
      <c r="J192" s="39"/>
      <c r="O192" s="39"/>
      <c r="T192" s="39"/>
      <c r="Y192" s="39"/>
      <c r="AD192" s="39"/>
      <c r="AI192" s="39"/>
      <c r="AN192" s="39"/>
      <c r="AS192" s="39"/>
    </row>
    <row r="193">
      <c r="E193" s="39"/>
      <c r="J193" s="39"/>
      <c r="O193" s="39"/>
      <c r="T193" s="39"/>
      <c r="Y193" s="39"/>
      <c r="AD193" s="39"/>
      <c r="AI193" s="39"/>
      <c r="AN193" s="39"/>
      <c r="AS193" s="39"/>
    </row>
    <row r="194">
      <c r="E194" s="39"/>
      <c r="J194" s="39"/>
      <c r="O194" s="39"/>
      <c r="T194" s="39"/>
      <c r="Y194" s="39"/>
      <c r="AD194" s="39"/>
      <c r="AI194" s="39"/>
      <c r="AN194" s="39"/>
      <c r="AS194" s="39"/>
    </row>
    <row r="195">
      <c r="E195" s="39"/>
      <c r="J195" s="39"/>
      <c r="O195" s="39"/>
      <c r="T195" s="39"/>
      <c r="Y195" s="39"/>
      <c r="AD195" s="39"/>
      <c r="AI195" s="39"/>
      <c r="AN195" s="39"/>
      <c r="AS195" s="39"/>
    </row>
    <row r="196">
      <c r="E196" s="39"/>
      <c r="J196" s="39"/>
      <c r="O196" s="39"/>
      <c r="T196" s="39"/>
      <c r="Y196" s="39"/>
      <c r="AD196" s="39"/>
      <c r="AI196" s="39"/>
      <c r="AN196" s="39"/>
      <c r="AS196" s="39"/>
    </row>
    <row r="197">
      <c r="E197" s="39"/>
      <c r="J197" s="39"/>
      <c r="O197" s="39"/>
      <c r="T197" s="39"/>
      <c r="Y197" s="39"/>
      <c r="AD197" s="39"/>
      <c r="AI197" s="39"/>
      <c r="AN197" s="39"/>
      <c r="AS197" s="39"/>
    </row>
    <row r="198">
      <c r="E198" s="39"/>
      <c r="J198" s="39"/>
      <c r="O198" s="39"/>
      <c r="T198" s="39"/>
      <c r="Y198" s="39"/>
      <c r="AD198" s="39"/>
      <c r="AI198" s="39"/>
      <c r="AN198" s="39"/>
      <c r="AS198" s="39"/>
    </row>
    <row r="199">
      <c r="E199" s="39"/>
      <c r="J199" s="39"/>
      <c r="O199" s="39"/>
      <c r="T199" s="39"/>
      <c r="Y199" s="39"/>
      <c r="AD199" s="39"/>
      <c r="AI199" s="39"/>
      <c r="AN199" s="39"/>
      <c r="AS199" s="39"/>
    </row>
    <row r="200">
      <c r="E200" s="39"/>
      <c r="J200" s="39"/>
      <c r="O200" s="39"/>
      <c r="T200" s="39"/>
      <c r="Y200" s="39"/>
      <c r="AD200" s="39"/>
      <c r="AI200" s="39"/>
      <c r="AN200" s="39"/>
      <c r="AS200" s="39"/>
    </row>
    <row r="201">
      <c r="E201" s="39"/>
      <c r="J201" s="39"/>
      <c r="O201" s="39"/>
      <c r="T201" s="39"/>
      <c r="Y201" s="39"/>
      <c r="AD201" s="39"/>
      <c r="AI201" s="39"/>
      <c r="AN201" s="39"/>
      <c r="AS201" s="39"/>
    </row>
    <row r="202">
      <c r="E202" s="39"/>
      <c r="J202" s="39"/>
      <c r="O202" s="39"/>
      <c r="T202" s="39"/>
      <c r="Y202" s="39"/>
      <c r="AD202" s="39"/>
      <c r="AI202" s="39"/>
      <c r="AN202" s="39"/>
      <c r="AS202" s="39"/>
    </row>
    <row r="203">
      <c r="E203" s="39"/>
      <c r="J203" s="39"/>
      <c r="O203" s="39"/>
      <c r="T203" s="39"/>
      <c r="Y203" s="39"/>
      <c r="AD203" s="39"/>
      <c r="AI203" s="39"/>
      <c r="AN203" s="39"/>
      <c r="AS203" s="39"/>
    </row>
    <row r="204">
      <c r="E204" s="39"/>
      <c r="J204" s="39"/>
      <c r="O204" s="39"/>
      <c r="T204" s="39"/>
      <c r="Y204" s="39"/>
      <c r="AD204" s="39"/>
      <c r="AI204" s="39"/>
      <c r="AN204" s="39"/>
      <c r="AS204" s="39"/>
    </row>
    <row r="205">
      <c r="E205" s="39"/>
      <c r="J205" s="39"/>
      <c r="O205" s="39"/>
      <c r="T205" s="39"/>
      <c r="Y205" s="39"/>
      <c r="AD205" s="39"/>
      <c r="AI205" s="39"/>
      <c r="AN205" s="39"/>
      <c r="AS205" s="39"/>
    </row>
    <row r="206">
      <c r="E206" s="39"/>
      <c r="J206" s="39"/>
      <c r="O206" s="39"/>
      <c r="T206" s="39"/>
      <c r="Y206" s="39"/>
      <c r="AD206" s="39"/>
      <c r="AI206" s="39"/>
      <c r="AN206" s="39"/>
      <c r="AS206" s="39"/>
    </row>
    <row r="207">
      <c r="E207" s="39"/>
      <c r="J207" s="39"/>
      <c r="O207" s="39"/>
      <c r="T207" s="39"/>
      <c r="Y207" s="39"/>
      <c r="AD207" s="39"/>
      <c r="AI207" s="39"/>
      <c r="AN207" s="39"/>
      <c r="AS207" s="39"/>
    </row>
    <row r="208">
      <c r="E208" s="39"/>
      <c r="J208" s="39"/>
      <c r="O208" s="39"/>
      <c r="T208" s="39"/>
      <c r="Y208" s="39"/>
      <c r="AD208" s="39"/>
      <c r="AI208" s="39"/>
      <c r="AN208" s="39"/>
      <c r="AS208" s="39"/>
    </row>
    <row r="209">
      <c r="E209" s="39"/>
      <c r="J209" s="39"/>
      <c r="O209" s="39"/>
      <c r="T209" s="39"/>
      <c r="Y209" s="39"/>
      <c r="AD209" s="39"/>
      <c r="AI209" s="39"/>
      <c r="AN209" s="39"/>
      <c r="AS209" s="39"/>
    </row>
    <row r="210">
      <c r="E210" s="39"/>
      <c r="J210" s="39"/>
      <c r="O210" s="39"/>
      <c r="T210" s="39"/>
      <c r="Y210" s="39"/>
      <c r="AD210" s="39"/>
      <c r="AI210" s="39"/>
      <c r="AN210" s="39"/>
      <c r="AS210" s="39"/>
    </row>
    <row r="211">
      <c r="E211" s="39"/>
      <c r="J211" s="39"/>
      <c r="O211" s="39"/>
      <c r="T211" s="39"/>
      <c r="Y211" s="39"/>
      <c r="AD211" s="39"/>
      <c r="AI211" s="39"/>
      <c r="AN211" s="39"/>
      <c r="AS211" s="39"/>
    </row>
    <row r="212">
      <c r="E212" s="39"/>
      <c r="J212" s="39"/>
      <c r="O212" s="39"/>
      <c r="T212" s="39"/>
      <c r="Y212" s="39"/>
      <c r="AD212" s="39"/>
      <c r="AI212" s="39"/>
      <c r="AN212" s="39"/>
      <c r="AS212" s="39"/>
    </row>
    <row r="213">
      <c r="E213" s="39"/>
      <c r="J213" s="39"/>
      <c r="O213" s="39"/>
      <c r="T213" s="39"/>
      <c r="Y213" s="39"/>
      <c r="AD213" s="39"/>
      <c r="AI213" s="39"/>
      <c r="AN213" s="39"/>
      <c r="AS213" s="39"/>
    </row>
    <row r="214">
      <c r="E214" s="39"/>
      <c r="J214" s="39"/>
      <c r="O214" s="39"/>
      <c r="T214" s="39"/>
      <c r="Y214" s="39"/>
      <c r="AD214" s="39"/>
      <c r="AI214" s="39"/>
      <c r="AN214" s="39"/>
      <c r="AS214" s="39"/>
    </row>
    <row r="215">
      <c r="E215" s="39"/>
      <c r="J215" s="39"/>
      <c r="O215" s="39"/>
      <c r="T215" s="39"/>
      <c r="Y215" s="39"/>
      <c r="AD215" s="39"/>
      <c r="AI215" s="39"/>
      <c r="AN215" s="39"/>
      <c r="AS215" s="39"/>
    </row>
    <row r="216">
      <c r="E216" s="39"/>
      <c r="J216" s="39"/>
      <c r="O216" s="39"/>
      <c r="T216" s="39"/>
      <c r="Y216" s="39"/>
      <c r="AD216" s="39"/>
      <c r="AI216" s="39"/>
      <c r="AN216" s="39"/>
      <c r="AS216" s="39"/>
    </row>
    <row r="217">
      <c r="E217" s="39"/>
      <c r="J217" s="39"/>
      <c r="O217" s="39"/>
      <c r="T217" s="39"/>
      <c r="Y217" s="39"/>
      <c r="AD217" s="39"/>
      <c r="AI217" s="39"/>
      <c r="AN217" s="39"/>
      <c r="AS217" s="39"/>
    </row>
    <row r="218">
      <c r="E218" s="39"/>
      <c r="J218" s="39"/>
      <c r="O218" s="39"/>
      <c r="T218" s="39"/>
      <c r="Y218" s="39"/>
      <c r="AD218" s="39"/>
      <c r="AI218" s="39"/>
      <c r="AN218" s="39"/>
      <c r="AS218" s="39"/>
    </row>
    <row r="219">
      <c r="E219" s="39"/>
      <c r="J219" s="39"/>
      <c r="O219" s="39"/>
      <c r="T219" s="39"/>
      <c r="Y219" s="39"/>
      <c r="AD219" s="39"/>
      <c r="AI219" s="39"/>
      <c r="AN219" s="39"/>
      <c r="AS219" s="39"/>
    </row>
    <row r="220">
      <c r="E220" s="39"/>
      <c r="J220" s="39"/>
      <c r="O220" s="39"/>
      <c r="T220" s="39"/>
      <c r="Y220" s="39"/>
      <c r="AD220" s="39"/>
      <c r="AI220" s="39"/>
      <c r="AN220" s="39"/>
      <c r="AS220" s="39"/>
    </row>
    <row r="221">
      <c r="E221" s="39"/>
      <c r="J221" s="39"/>
      <c r="O221" s="39"/>
      <c r="T221" s="39"/>
      <c r="Y221" s="39"/>
      <c r="AD221" s="39"/>
      <c r="AI221" s="39"/>
      <c r="AN221" s="39"/>
      <c r="AS221" s="39"/>
    </row>
    <row r="222">
      <c r="E222" s="39"/>
      <c r="J222" s="39"/>
      <c r="O222" s="39"/>
      <c r="T222" s="39"/>
      <c r="Y222" s="39"/>
      <c r="AD222" s="39"/>
      <c r="AI222" s="39"/>
      <c r="AN222" s="39"/>
      <c r="AS222" s="39"/>
    </row>
    <row r="223">
      <c r="E223" s="39"/>
      <c r="J223" s="39"/>
      <c r="O223" s="39"/>
      <c r="T223" s="39"/>
      <c r="Y223" s="39"/>
      <c r="AD223" s="39"/>
      <c r="AI223" s="39"/>
      <c r="AN223" s="39"/>
      <c r="AS223" s="39"/>
    </row>
    <row r="224">
      <c r="E224" s="39"/>
      <c r="J224" s="39"/>
      <c r="O224" s="39"/>
      <c r="T224" s="39"/>
      <c r="Y224" s="39"/>
      <c r="AD224" s="39"/>
      <c r="AI224" s="39"/>
      <c r="AN224" s="39"/>
      <c r="AS224" s="39"/>
    </row>
    <row r="225">
      <c r="E225" s="39"/>
      <c r="J225" s="39"/>
      <c r="O225" s="39"/>
      <c r="T225" s="39"/>
      <c r="Y225" s="39"/>
      <c r="AD225" s="39"/>
      <c r="AI225" s="39"/>
      <c r="AN225" s="39"/>
      <c r="AS225" s="39"/>
    </row>
    <row r="226">
      <c r="E226" s="39"/>
      <c r="J226" s="39"/>
      <c r="O226" s="39"/>
      <c r="T226" s="39"/>
      <c r="Y226" s="39"/>
      <c r="AD226" s="39"/>
      <c r="AI226" s="39"/>
      <c r="AN226" s="39"/>
      <c r="AS226" s="39"/>
    </row>
    <row r="227">
      <c r="E227" s="39"/>
      <c r="J227" s="39"/>
      <c r="O227" s="39"/>
      <c r="T227" s="39"/>
      <c r="Y227" s="39"/>
      <c r="AD227" s="39"/>
      <c r="AI227" s="39"/>
      <c r="AN227" s="39"/>
      <c r="AS227" s="39"/>
    </row>
    <row r="228">
      <c r="E228" s="39"/>
      <c r="J228" s="39"/>
      <c r="O228" s="39"/>
      <c r="T228" s="39"/>
      <c r="Y228" s="39"/>
      <c r="AD228" s="39"/>
      <c r="AI228" s="39"/>
      <c r="AN228" s="39"/>
      <c r="AS228" s="39"/>
    </row>
    <row r="229">
      <c r="E229" s="39"/>
      <c r="J229" s="39"/>
      <c r="O229" s="39"/>
      <c r="T229" s="39"/>
      <c r="Y229" s="39"/>
      <c r="AD229" s="39"/>
      <c r="AI229" s="39"/>
      <c r="AN229" s="39"/>
      <c r="AS229" s="39"/>
    </row>
    <row r="230">
      <c r="E230" s="39"/>
      <c r="J230" s="39"/>
      <c r="O230" s="39"/>
      <c r="T230" s="39"/>
      <c r="Y230" s="39"/>
      <c r="AD230" s="39"/>
      <c r="AI230" s="39"/>
      <c r="AN230" s="39"/>
      <c r="AS230" s="39"/>
    </row>
    <row r="231">
      <c r="E231" s="39"/>
      <c r="J231" s="39"/>
      <c r="O231" s="39"/>
      <c r="T231" s="39"/>
      <c r="Y231" s="39"/>
      <c r="AD231" s="39"/>
      <c r="AI231" s="39"/>
      <c r="AN231" s="39"/>
      <c r="AS231" s="39"/>
    </row>
    <row r="232">
      <c r="E232" s="39"/>
      <c r="J232" s="39"/>
      <c r="O232" s="39"/>
      <c r="T232" s="39"/>
      <c r="Y232" s="39"/>
      <c r="AD232" s="39"/>
      <c r="AI232" s="39"/>
      <c r="AN232" s="39"/>
      <c r="AS232" s="39"/>
    </row>
    <row r="233">
      <c r="E233" s="39"/>
      <c r="J233" s="39"/>
      <c r="O233" s="39"/>
      <c r="T233" s="39"/>
      <c r="Y233" s="39"/>
      <c r="AD233" s="39"/>
      <c r="AI233" s="39"/>
      <c r="AN233" s="39"/>
      <c r="AS233" s="39"/>
    </row>
    <row r="234">
      <c r="E234" s="39"/>
      <c r="J234" s="39"/>
      <c r="O234" s="39"/>
      <c r="T234" s="39"/>
      <c r="Y234" s="39"/>
      <c r="AD234" s="39"/>
      <c r="AI234" s="39"/>
      <c r="AN234" s="39"/>
      <c r="AS234" s="39"/>
    </row>
    <row r="235">
      <c r="E235" s="39"/>
      <c r="J235" s="39"/>
      <c r="O235" s="39"/>
      <c r="T235" s="39"/>
      <c r="Y235" s="39"/>
      <c r="AD235" s="39"/>
      <c r="AI235" s="39"/>
      <c r="AN235" s="39"/>
      <c r="AS235" s="39"/>
    </row>
    <row r="236">
      <c r="E236" s="39"/>
      <c r="J236" s="39"/>
      <c r="O236" s="39"/>
      <c r="T236" s="39"/>
      <c r="Y236" s="39"/>
      <c r="AD236" s="39"/>
      <c r="AI236" s="39"/>
      <c r="AN236" s="39"/>
      <c r="AS236" s="39"/>
    </row>
    <row r="237">
      <c r="E237" s="39"/>
      <c r="J237" s="39"/>
      <c r="O237" s="39"/>
      <c r="T237" s="39"/>
      <c r="Y237" s="39"/>
      <c r="AD237" s="39"/>
      <c r="AI237" s="39"/>
      <c r="AN237" s="39"/>
      <c r="AS237" s="39"/>
    </row>
    <row r="238">
      <c r="E238" s="39"/>
      <c r="J238" s="39"/>
      <c r="O238" s="39"/>
      <c r="T238" s="39"/>
      <c r="Y238" s="39"/>
      <c r="AD238" s="39"/>
      <c r="AI238" s="39"/>
      <c r="AN238" s="39"/>
      <c r="AS238" s="39"/>
    </row>
    <row r="239">
      <c r="E239" s="39"/>
      <c r="J239" s="39"/>
      <c r="O239" s="39"/>
      <c r="T239" s="39"/>
      <c r="Y239" s="39"/>
      <c r="AD239" s="39"/>
      <c r="AI239" s="39"/>
      <c r="AN239" s="39"/>
      <c r="AS239" s="39"/>
    </row>
    <row r="240">
      <c r="E240" s="39"/>
      <c r="J240" s="39"/>
      <c r="O240" s="39"/>
      <c r="T240" s="39"/>
      <c r="Y240" s="39"/>
      <c r="AD240" s="39"/>
      <c r="AI240" s="39"/>
      <c r="AN240" s="39"/>
      <c r="AS240" s="39"/>
    </row>
    <row r="241">
      <c r="E241" s="39"/>
      <c r="J241" s="39"/>
      <c r="O241" s="39"/>
      <c r="T241" s="39"/>
      <c r="Y241" s="39"/>
      <c r="AD241" s="39"/>
      <c r="AI241" s="39"/>
      <c r="AN241" s="39"/>
      <c r="AS241" s="39"/>
    </row>
    <row r="242">
      <c r="E242" s="39"/>
      <c r="J242" s="39"/>
      <c r="O242" s="39"/>
      <c r="T242" s="39"/>
      <c r="Y242" s="39"/>
      <c r="AD242" s="39"/>
      <c r="AI242" s="39"/>
      <c r="AN242" s="39"/>
      <c r="AS242" s="39"/>
    </row>
    <row r="243">
      <c r="E243" s="39"/>
      <c r="J243" s="39"/>
      <c r="O243" s="39"/>
      <c r="T243" s="39"/>
      <c r="Y243" s="39"/>
      <c r="AD243" s="39"/>
      <c r="AI243" s="39"/>
      <c r="AN243" s="39"/>
      <c r="AS243" s="39"/>
    </row>
    <row r="244">
      <c r="E244" s="39"/>
      <c r="J244" s="39"/>
      <c r="O244" s="39"/>
      <c r="T244" s="39"/>
      <c r="Y244" s="39"/>
      <c r="AD244" s="39"/>
      <c r="AI244" s="39"/>
      <c r="AN244" s="39"/>
      <c r="AS244" s="39"/>
    </row>
    <row r="245">
      <c r="E245" s="39"/>
      <c r="J245" s="39"/>
      <c r="O245" s="39"/>
      <c r="T245" s="39"/>
      <c r="Y245" s="39"/>
      <c r="AD245" s="39"/>
      <c r="AI245" s="39"/>
      <c r="AN245" s="39"/>
      <c r="AS245" s="39"/>
    </row>
    <row r="246">
      <c r="E246" s="39"/>
      <c r="J246" s="39"/>
      <c r="O246" s="39"/>
      <c r="T246" s="39"/>
      <c r="Y246" s="39"/>
      <c r="AD246" s="39"/>
      <c r="AI246" s="39"/>
      <c r="AN246" s="39"/>
      <c r="AS246" s="39"/>
    </row>
    <row r="247">
      <c r="E247" s="39"/>
      <c r="J247" s="39"/>
      <c r="O247" s="39"/>
      <c r="T247" s="39"/>
      <c r="Y247" s="39"/>
      <c r="AD247" s="39"/>
      <c r="AI247" s="39"/>
      <c r="AN247" s="39"/>
      <c r="AS247" s="39"/>
    </row>
    <row r="248">
      <c r="E248" s="39"/>
      <c r="J248" s="39"/>
      <c r="O248" s="39"/>
      <c r="T248" s="39"/>
      <c r="Y248" s="39"/>
      <c r="AD248" s="39"/>
      <c r="AI248" s="39"/>
      <c r="AN248" s="39"/>
      <c r="AS248" s="39"/>
    </row>
    <row r="249">
      <c r="E249" s="39"/>
      <c r="J249" s="39"/>
      <c r="O249" s="39"/>
      <c r="T249" s="39"/>
      <c r="Y249" s="39"/>
      <c r="AD249" s="39"/>
      <c r="AI249" s="39"/>
      <c r="AN249" s="39"/>
      <c r="AS249" s="39"/>
    </row>
    <row r="250">
      <c r="E250" s="39"/>
      <c r="J250" s="39"/>
      <c r="O250" s="39"/>
      <c r="T250" s="39"/>
      <c r="Y250" s="39"/>
      <c r="AD250" s="39"/>
      <c r="AI250" s="39"/>
      <c r="AN250" s="39"/>
      <c r="AS250" s="39"/>
    </row>
    <row r="251">
      <c r="E251" s="39"/>
      <c r="J251" s="39"/>
      <c r="O251" s="39"/>
      <c r="T251" s="39"/>
      <c r="Y251" s="39"/>
      <c r="AD251" s="39"/>
      <c r="AI251" s="39"/>
      <c r="AN251" s="39"/>
      <c r="AS251" s="39"/>
    </row>
    <row r="252">
      <c r="E252" s="39"/>
      <c r="J252" s="39"/>
      <c r="O252" s="39"/>
      <c r="T252" s="39"/>
      <c r="Y252" s="39"/>
      <c r="AD252" s="39"/>
      <c r="AI252" s="39"/>
      <c r="AN252" s="39"/>
      <c r="AS252" s="39"/>
    </row>
    <row r="253">
      <c r="E253" s="39"/>
      <c r="J253" s="39"/>
      <c r="O253" s="39"/>
      <c r="T253" s="39"/>
      <c r="Y253" s="39"/>
      <c r="AD253" s="39"/>
      <c r="AI253" s="39"/>
      <c r="AN253" s="39"/>
      <c r="AS253" s="39"/>
    </row>
    <row r="254">
      <c r="E254" s="39"/>
      <c r="J254" s="39"/>
      <c r="O254" s="39"/>
      <c r="T254" s="39"/>
      <c r="Y254" s="39"/>
      <c r="AD254" s="39"/>
      <c r="AI254" s="39"/>
      <c r="AN254" s="39"/>
      <c r="AS254" s="39"/>
    </row>
    <row r="255">
      <c r="E255" s="39"/>
      <c r="J255" s="39"/>
      <c r="O255" s="39"/>
      <c r="T255" s="39"/>
      <c r="Y255" s="39"/>
      <c r="AD255" s="39"/>
      <c r="AI255" s="39"/>
      <c r="AN255" s="39"/>
      <c r="AS255" s="39"/>
    </row>
    <row r="256">
      <c r="E256" s="39"/>
      <c r="J256" s="39"/>
      <c r="O256" s="39"/>
      <c r="T256" s="39"/>
      <c r="Y256" s="39"/>
      <c r="AD256" s="39"/>
      <c r="AI256" s="39"/>
      <c r="AN256" s="39"/>
      <c r="AS256" s="39"/>
    </row>
    <row r="257">
      <c r="E257" s="39"/>
      <c r="J257" s="39"/>
      <c r="O257" s="39"/>
      <c r="T257" s="39"/>
      <c r="Y257" s="39"/>
      <c r="AD257" s="39"/>
      <c r="AI257" s="39"/>
      <c r="AN257" s="39"/>
      <c r="AS257" s="39"/>
    </row>
    <row r="258">
      <c r="E258" s="39"/>
      <c r="J258" s="39"/>
      <c r="O258" s="39"/>
      <c r="T258" s="39"/>
      <c r="Y258" s="39"/>
      <c r="AD258" s="39"/>
      <c r="AI258" s="39"/>
      <c r="AN258" s="39"/>
      <c r="AS258" s="39"/>
    </row>
    <row r="259">
      <c r="E259" s="39"/>
      <c r="J259" s="39"/>
      <c r="O259" s="39"/>
      <c r="T259" s="39"/>
      <c r="Y259" s="39"/>
      <c r="AD259" s="39"/>
      <c r="AI259" s="39"/>
      <c r="AN259" s="39"/>
      <c r="AS259" s="39"/>
    </row>
    <row r="260">
      <c r="E260" s="39"/>
      <c r="J260" s="39"/>
      <c r="O260" s="39"/>
      <c r="T260" s="39"/>
      <c r="Y260" s="39"/>
      <c r="AD260" s="39"/>
      <c r="AI260" s="39"/>
      <c r="AN260" s="39"/>
      <c r="AS260" s="39"/>
    </row>
    <row r="261">
      <c r="E261" s="39"/>
      <c r="J261" s="39"/>
      <c r="O261" s="39"/>
      <c r="T261" s="39"/>
      <c r="Y261" s="39"/>
      <c r="AD261" s="39"/>
      <c r="AI261" s="39"/>
      <c r="AN261" s="39"/>
      <c r="AS261" s="39"/>
    </row>
    <row r="262">
      <c r="E262" s="39"/>
      <c r="J262" s="39"/>
      <c r="O262" s="39"/>
      <c r="T262" s="39"/>
      <c r="Y262" s="39"/>
      <c r="AD262" s="39"/>
      <c r="AI262" s="39"/>
      <c r="AN262" s="39"/>
      <c r="AS262" s="39"/>
    </row>
    <row r="263">
      <c r="E263" s="39"/>
      <c r="J263" s="39"/>
      <c r="O263" s="39"/>
      <c r="T263" s="39"/>
      <c r="Y263" s="39"/>
      <c r="AD263" s="39"/>
      <c r="AI263" s="39"/>
      <c r="AN263" s="39"/>
      <c r="AS263" s="39"/>
    </row>
    <row r="264">
      <c r="E264" s="39"/>
      <c r="J264" s="39"/>
      <c r="O264" s="39"/>
      <c r="T264" s="39"/>
      <c r="Y264" s="39"/>
      <c r="AD264" s="39"/>
      <c r="AI264" s="39"/>
      <c r="AN264" s="39"/>
      <c r="AS264" s="39"/>
    </row>
    <row r="265">
      <c r="E265" s="39"/>
      <c r="J265" s="39"/>
      <c r="O265" s="39"/>
      <c r="T265" s="39"/>
      <c r="Y265" s="39"/>
      <c r="AD265" s="39"/>
      <c r="AI265" s="39"/>
      <c r="AN265" s="39"/>
      <c r="AS265" s="39"/>
    </row>
    <row r="266">
      <c r="E266" s="39"/>
      <c r="J266" s="39"/>
      <c r="O266" s="39"/>
      <c r="T266" s="39"/>
      <c r="Y266" s="39"/>
      <c r="AD266" s="39"/>
      <c r="AI266" s="39"/>
      <c r="AN266" s="39"/>
      <c r="AS266" s="39"/>
    </row>
    <row r="267">
      <c r="E267" s="39"/>
      <c r="J267" s="39"/>
      <c r="O267" s="39"/>
      <c r="T267" s="39"/>
      <c r="Y267" s="39"/>
      <c r="AD267" s="39"/>
      <c r="AI267" s="39"/>
      <c r="AN267" s="39"/>
      <c r="AS267" s="39"/>
    </row>
    <row r="268">
      <c r="E268" s="39"/>
      <c r="J268" s="39"/>
      <c r="O268" s="39"/>
      <c r="T268" s="39"/>
      <c r="Y268" s="39"/>
      <c r="AD268" s="39"/>
      <c r="AI268" s="39"/>
      <c r="AN268" s="39"/>
      <c r="AS268" s="39"/>
    </row>
    <row r="269">
      <c r="E269" s="39"/>
      <c r="J269" s="39"/>
      <c r="O269" s="39"/>
      <c r="T269" s="39"/>
      <c r="Y269" s="39"/>
      <c r="AD269" s="39"/>
      <c r="AI269" s="39"/>
      <c r="AN269" s="39"/>
      <c r="AS269" s="39"/>
    </row>
    <row r="270">
      <c r="E270" s="39"/>
      <c r="J270" s="39"/>
      <c r="O270" s="39"/>
      <c r="T270" s="39"/>
      <c r="Y270" s="39"/>
      <c r="AD270" s="39"/>
      <c r="AI270" s="39"/>
      <c r="AN270" s="39"/>
      <c r="AS270" s="39"/>
    </row>
    <row r="271">
      <c r="E271" s="39"/>
      <c r="J271" s="39"/>
      <c r="O271" s="39"/>
      <c r="T271" s="39"/>
      <c r="Y271" s="39"/>
      <c r="AD271" s="39"/>
      <c r="AI271" s="39"/>
      <c r="AN271" s="39"/>
      <c r="AS271" s="39"/>
    </row>
    <row r="272">
      <c r="E272" s="39"/>
      <c r="J272" s="39"/>
      <c r="O272" s="39"/>
      <c r="T272" s="39"/>
      <c r="Y272" s="39"/>
      <c r="AD272" s="39"/>
      <c r="AI272" s="39"/>
      <c r="AN272" s="39"/>
      <c r="AS272" s="39"/>
    </row>
    <row r="273">
      <c r="E273" s="39"/>
      <c r="J273" s="39"/>
      <c r="O273" s="39"/>
      <c r="T273" s="39"/>
      <c r="Y273" s="39"/>
      <c r="AD273" s="39"/>
      <c r="AI273" s="39"/>
      <c r="AN273" s="39"/>
      <c r="AS273" s="39"/>
    </row>
    <row r="274">
      <c r="E274" s="39"/>
      <c r="J274" s="39"/>
      <c r="O274" s="39"/>
      <c r="T274" s="39"/>
      <c r="Y274" s="39"/>
      <c r="AD274" s="39"/>
      <c r="AI274" s="39"/>
      <c r="AN274" s="39"/>
      <c r="AS274" s="39"/>
    </row>
    <row r="275">
      <c r="E275" s="39"/>
      <c r="J275" s="39"/>
      <c r="O275" s="39"/>
      <c r="T275" s="39"/>
      <c r="Y275" s="39"/>
      <c r="AD275" s="39"/>
      <c r="AI275" s="39"/>
      <c r="AN275" s="39"/>
      <c r="AS275" s="39"/>
    </row>
    <row r="276">
      <c r="E276" s="39"/>
      <c r="J276" s="39"/>
      <c r="O276" s="39"/>
      <c r="T276" s="39"/>
      <c r="Y276" s="39"/>
      <c r="AD276" s="39"/>
      <c r="AI276" s="39"/>
      <c r="AN276" s="39"/>
      <c r="AS276" s="39"/>
    </row>
    <row r="277">
      <c r="E277" s="39"/>
      <c r="J277" s="39"/>
      <c r="O277" s="39"/>
      <c r="T277" s="39"/>
      <c r="Y277" s="39"/>
      <c r="AD277" s="39"/>
      <c r="AI277" s="39"/>
      <c r="AN277" s="39"/>
      <c r="AS277" s="39"/>
    </row>
    <row r="278">
      <c r="E278" s="39"/>
      <c r="J278" s="39"/>
      <c r="O278" s="39"/>
      <c r="T278" s="39"/>
      <c r="Y278" s="39"/>
      <c r="AD278" s="39"/>
      <c r="AI278" s="39"/>
      <c r="AN278" s="39"/>
      <c r="AS278" s="39"/>
    </row>
    <row r="279">
      <c r="E279" s="39"/>
      <c r="J279" s="39"/>
      <c r="O279" s="39"/>
      <c r="T279" s="39"/>
      <c r="Y279" s="39"/>
      <c r="AD279" s="39"/>
      <c r="AI279" s="39"/>
      <c r="AN279" s="39"/>
      <c r="AS279" s="39"/>
    </row>
    <row r="280">
      <c r="E280" s="39"/>
      <c r="J280" s="39"/>
      <c r="O280" s="39"/>
      <c r="T280" s="39"/>
      <c r="Y280" s="39"/>
      <c r="AD280" s="39"/>
      <c r="AI280" s="39"/>
      <c r="AN280" s="39"/>
      <c r="AS280" s="39"/>
    </row>
    <row r="281">
      <c r="E281" s="39"/>
      <c r="J281" s="39"/>
      <c r="O281" s="39"/>
      <c r="T281" s="39"/>
      <c r="Y281" s="39"/>
      <c r="AD281" s="39"/>
      <c r="AI281" s="39"/>
      <c r="AN281" s="39"/>
      <c r="AS281" s="39"/>
    </row>
    <row r="282">
      <c r="E282" s="39"/>
      <c r="J282" s="39"/>
      <c r="O282" s="39"/>
      <c r="T282" s="39"/>
      <c r="Y282" s="39"/>
      <c r="AD282" s="39"/>
      <c r="AI282" s="39"/>
      <c r="AN282" s="39"/>
      <c r="AS282" s="39"/>
    </row>
    <row r="283">
      <c r="E283" s="39"/>
      <c r="J283" s="39"/>
      <c r="O283" s="39"/>
      <c r="T283" s="39"/>
      <c r="Y283" s="39"/>
      <c r="AD283" s="39"/>
      <c r="AI283" s="39"/>
      <c r="AN283" s="39"/>
      <c r="AS283" s="39"/>
    </row>
    <row r="284">
      <c r="E284" s="39"/>
      <c r="J284" s="39"/>
      <c r="O284" s="39"/>
      <c r="T284" s="39"/>
      <c r="Y284" s="39"/>
      <c r="AD284" s="39"/>
      <c r="AI284" s="39"/>
      <c r="AN284" s="39"/>
      <c r="AS284" s="39"/>
    </row>
    <row r="285">
      <c r="E285" s="39"/>
      <c r="J285" s="39"/>
      <c r="O285" s="39"/>
      <c r="T285" s="39"/>
      <c r="Y285" s="39"/>
      <c r="AD285" s="39"/>
      <c r="AI285" s="39"/>
      <c r="AN285" s="39"/>
      <c r="AS285" s="39"/>
    </row>
    <row r="286">
      <c r="E286" s="39"/>
      <c r="J286" s="39"/>
      <c r="O286" s="39"/>
      <c r="T286" s="39"/>
      <c r="Y286" s="39"/>
      <c r="AD286" s="39"/>
      <c r="AI286" s="39"/>
      <c r="AN286" s="39"/>
      <c r="AS286" s="39"/>
    </row>
    <row r="287">
      <c r="E287" s="39"/>
      <c r="J287" s="39"/>
      <c r="O287" s="39"/>
      <c r="T287" s="39"/>
      <c r="Y287" s="39"/>
      <c r="AD287" s="39"/>
      <c r="AI287" s="39"/>
      <c r="AN287" s="39"/>
      <c r="AS287" s="39"/>
    </row>
    <row r="288">
      <c r="E288" s="39"/>
      <c r="J288" s="39"/>
      <c r="O288" s="39"/>
      <c r="T288" s="39"/>
      <c r="Y288" s="39"/>
      <c r="AD288" s="39"/>
      <c r="AI288" s="39"/>
      <c r="AN288" s="39"/>
      <c r="AS288" s="39"/>
    </row>
    <row r="289">
      <c r="E289" s="39"/>
      <c r="J289" s="39"/>
      <c r="O289" s="39"/>
      <c r="T289" s="39"/>
      <c r="Y289" s="39"/>
      <c r="AD289" s="39"/>
      <c r="AI289" s="39"/>
      <c r="AN289" s="39"/>
      <c r="AS289" s="39"/>
    </row>
    <row r="290">
      <c r="E290" s="39"/>
      <c r="J290" s="39"/>
      <c r="O290" s="39"/>
      <c r="T290" s="39"/>
      <c r="Y290" s="39"/>
      <c r="AD290" s="39"/>
      <c r="AI290" s="39"/>
      <c r="AN290" s="39"/>
      <c r="AS290" s="39"/>
    </row>
    <row r="291">
      <c r="E291" s="39"/>
      <c r="J291" s="39"/>
      <c r="O291" s="39"/>
      <c r="T291" s="39"/>
      <c r="Y291" s="39"/>
      <c r="AD291" s="39"/>
      <c r="AI291" s="39"/>
      <c r="AN291" s="39"/>
      <c r="AS291" s="39"/>
    </row>
    <row r="292">
      <c r="E292" s="39"/>
      <c r="J292" s="39"/>
      <c r="O292" s="39"/>
      <c r="T292" s="39"/>
      <c r="Y292" s="39"/>
      <c r="AD292" s="39"/>
      <c r="AI292" s="39"/>
      <c r="AN292" s="39"/>
      <c r="AS292" s="39"/>
    </row>
    <row r="293">
      <c r="E293" s="39"/>
      <c r="J293" s="39"/>
      <c r="O293" s="39"/>
      <c r="T293" s="39"/>
      <c r="Y293" s="39"/>
      <c r="AD293" s="39"/>
      <c r="AI293" s="39"/>
      <c r="AN293" s="39"/>
      <c r="AS293" s="39"/>
    </row>
    <row r="294">
      <c r="E294" s="39"/>
      <c r="J294" s="39"/>
      <c r="O294" s="39"/>
      <c r="T294" s="39"/>
      <c r="Y294" s="39"/>
      <c r="AD294" s="39"/>
      <c r="AI294" s="39"/>
      <c r="AN294" s="39"/>
      <c r="AS294" s="39"/>
    </row>
    <row r="295">
      <c r="E295" s="39"/>
      <c r="J295" s="39"/>
      <c r="O295" s="39"/>
      <c r="T295" s="39"/>
      <c r="Y295" s="39"/>
      <c r="AD295" s="39"/>
      <c r="AI295" s="39"/>
      <c r="AN295" s="39"/>
      <c r="AS295" s="39"/>
    </row>
    <row r="296">
      <c r="E296" s="39"/>
      <c r="J296" s="39"/>
      <c r="O296" s="39"/>
      <c r="T296" s="39"/>
      <c r="Y296" s="39"/>
      <c r="AD296" s="39"/>
      <c r="AI296" s="39"/>
      <c r="AN296" s="39"/>
      <c r="AS296" s="39"/>
    </row>
    <row r="297">
      <c r="E297" s="39"/>
      <c r="J297" s="39"/>
      <c r="O297" s="39"/>
      <c r="T297" s="39"/>
      <c r="Y297" s="39"/>
      <c r="AD297" s="39"/>
      <c r="AI297" s="39"/>
      <c r="AN297" s="39"/>
      <c r="AS297" s="39"/>
    </row>
    <row r="298">
      <c r="E298" s="39"/>
      <c r="J298" s="39"/>
      <c r="O298" s="39"/>
      <c r="T298" s="39"/>
      <c r="Y298" s="39"/>
      <c r="AD298" s="39"/>
      <c r="AI298" s="39"/>
      <c r="AN298" s="39"/>
      <c r="AS298" s="39"/>
    </row>
    <row r="299">
      <c r="E299" s="39"/>
      <c r="J299" s="39"/>
      <c r="O299" s="39"/>
      <c r="T299" s="39"/>
      <c r="Y299" s="39"/>
      <c r="AD299" s="39"/>
      <c r="AI299" s="39"/>
      <c r="AN299" s="39"/>
      <c r="AS299" s="39"/>
    </row>
    <row r="300">
      <c r="E300" s="39"/>
      <c r="J300" s="39"/>
      <c r="O300" s="39"/>
      <c r="T300" s="39"/>
      <c r="Y300" s="39"/>
      <c r="AD300" s="39"/>
      <c r="AI300" s="39"/>
      <c r="AN300" s="39"/>
      <c r="AS300" s="39"/>
    </row>
    <row r="301">
      <c r="E301" s="39"/>
      <c r="J301" s="39"/>
      <c r="O301" s="39"/>
      <c r="T301" s="39"/>
      <c r="Y301" s="39"/>
      <c r="AD301" s="39"/>
      <c r="AI301" s="39"/>
      <c r="AN301" s="39"/>
      <c r="AS301" s="39"/>
    </row>
    <row r="302">
      <c r="E302" s="39"/>
      <c r="J302" s="39"/>
      <c r="O302" s="39"/>
      <c r="T302" s="39"/>
      <c r="Y302" s="39"/>
      <c r="AD302" s="39"/>
      <c r="AI302" s="39"/>
      <c r="AN302" s="39"/>
      <c r="AS302" s="39"/>
    </row>
    <row r="303">
      <c r="E303" s="39"/>
      <c r="J303" s="39"/>
      <c r="O303" s="39"/>
      <c r="T303" s="39"/>
      <c r="Y303" s="39"/>
      <c r="AD303" s="39"/>
      <c r="AI303" s="39"/>
      <c r="AN303" s="39"/>
      <c r="AS303" s="39"/>
    </row>
    <row r="304">
      <c r="E304" s="39"/>
      <c r="J304" s="39"/>
      <c r="O304" s="39"/>
      <c r="T304" s="39"/>
      <c r="Y304" s="39"/>
      <c r="AD304" s="39"/>
      <c r="AI304" s="39"/>
      <c r="AN304" s="39"/>
      <c r="AS304" s="39"/>
    </row>
    <row r="305">
      <c r="E305" s="39"/>
      <c r="J305" s="39"/>
      <c r="O305" s="39"/>
      <c r="T305" s="39"/>
      <c r="Y305" s="39"/>
      <c r="AD305" s="39"/>
      <c r="AI305" s="39"/>
      <c r="AN305" s="39"/>
      <c r="AS305" s="39"/>
    </row>
    <row r="306">
      <c r="E306" s="39"/>
      <c r="J306" s="39"/>
      <c r="O306" s="39"/>
      <c r="T306" s="39"/>
      <c r="Y306" s="39"/>
      <c r="AD306" s="39"/>
      <c r="AI306" s="39"/>
      <c r="AN306" s="39"/>
      <c r="AS306" s="39"/>
    </row>
    <row r="307">
      <c r="E307" s="39"/>
      <c r="J307" s="39"/>
      <c r="O307" s="39"/>
      <c r="T307" s="39"/>
      <c r="Y307" s="39"/>
      <c r="AD307" s="39"/>
      <c r="AI307" s="39"/>
      <c r="AN307" s="39"/>
      <c r="AS307" s="39"/>
    </row>
    <row r="308">
      <c r="E308" s="39"/>
      <c r="J308" s="39"/>
      <c r="O308" s="39"/>
      <c r="T308" s="39"/>
      <c r="Y308" s="39"/>
      <c r="AD308" s="39"/>
      <c r="AI308" s="39"/>
      <c r="AN308" s="39"/>
      <c r="AS308" s="39"/>
    </row>
    <row r="309">
      <c r="E309" s="39"/>
      <c r="J309" s="39"/>
      <c r="O309" s="39"/>
      <c r="T309" s="39"/>
      <c r="Y309" s="39"/>
      <c r="AD309" s="39"/>
      <c r="AI309" s="39"/>
      <c r="AN309" s="39"/>
      <c r="AS309" s="39"/>
    </row>
    <row r="310">
      <c r="E310" s="39"/>
      <c r="J310" s="39"/>
      <c r="O310" s="39"/>
      <c r="T310" s="39"/>
      <c r="Y310" s="39"/>
      <c r="AD310" s="39"/>
      <c r="AI310" s="39"/>
      <c r="AN310" s="39"/>
      <c r="AS310" s="39"/>
    </row>
    <row r="311">
      <c r="E311" s="39"/>
      <c r="J311" s="39"/>
      <c r="O311" s="39"/>
      <c r="T311" s="39"/>
      <c r="Y311" s="39"/>
      <c r="AD311" s="39"/>
      <c r="AI311" s="39"/>
      <c r="AN311" s="39"/>
      <c r="AS311" s="39"/>
    </row>
    <row r="312">
      <c r="E312" s="39"/>
      <c r="J312" s="39"/>
      <c r="O312" s="39"/>
      <c r="T312" s="39"/>
      <c r="Y312" s="39"/>
      <c r="AD312" s="39"/>
      <c r="AI312" s="39"/>
      <c r="AN312" s="39"/>
      <c r="AS312" s="39"/>
    </row>
    <row r="313">
      <c r="E313" s="39"/>
      <c r="J313" s="39"/>
      <c r="O313" s="39"/>
      <c r="T313" s="39"/>
      <c r="Y313" s="39"/>
      <c r="AD313" s="39"/>
      <c r="AI313" s="39"/>
      <c r="AN313" s="39"/>
      <c r="AS313" s="39"/>
    </row>
    <row r="314">
      <c r="E314" s="39"/>
      <c r="J314" s="39"/>
      <c r="O314" s="39"/>
      <c r="T314" s="39"/>
      <c r="Y314" s="39"/>
      <c r="AD314" s="39"/>
      <c r="AI314" s="39"/>
      <c r="AN314" s="39"/>
      <c r="AS314" s="39"/>
    </row>
    <row r="315">
      <c r="E315" s="39"/>
      <c r="J315" s="39"/>
      <c r="O315" s="39"/>
      <c r="T315" s="39"/>
      <c r="Y315" s="39"/>
      <c r="AD315" s="39"/>
      <c r="AI315" s="39"/>
      <c r="AN315" s="39"/>
      <c r="AS315" s="39"/>
    </row>
    <row r="316">
      <c r="E316" s="39"/>
      <c r="J316" s="39"/>
      <c r="O316" s="39"/>
      <c r="T316" s="39"/>
      <c r="Y316" s="39"/>
      <c r="AD316" s="39"/>
      <c r="AI316" s="39"/>
      <c r="AN316" s="39"/>
      <c r="AS316" s="39"/>
    </row>
    <row r="317">
      <c r="E317" s="39"/>
      <c r="J317" s="39"/>
      <c r="O317" s="39"/>
      <c r="T317" s="39"/>
      <c r="Y317" s="39"/>
      <c r="AD317" s="39"/>
      <c r="AI317" s="39"/>
      <c r="AN317" s="39"/>
      <c r="AS317" s="39"/>
    </row>
    <row r="318">
      <c r="E318" s="39"/>
      <c r="J318" s="39"/>
      <c r="O318" s="39"/>
      <c r="T318" s="39"/>
      <c r="Y318" s="39"/>
      <c r="AD318" s="39"/>
      <c r="AI318" s="39"/>
      <c r="AN318" s="39"/>
      <c r="AS318" s="39"/>
    </row>
    <row r="319">
      <c r="E319" s="39"/>
      <c r="J319" s="39"/>
      <c r="O319" s="39"/>
      <c r="T319" s="39"/>
      <c r="Y319" s="39"/>
      <c r="AD319" s="39"/>
      <c r="AI319" s="39"/>
      <c r="AN319" s="39"/>
      <c r="AS319" s="39"/>
    </row>
    <row r="320">
      <c r="E320" s="39"/>
      <c r="J320" s="39"/>
      <c r="O320" s="39"/>
      <c r="T320" s="39"/>
      <c r="Y320" s="39"/>
      <c r="AD320" s="39"/>
      <c r="AI320" s="39"/>
      <c r="AN320" s="39"/>
      <c r="AS320" s="39"/>
    </row>
    <row r="321">
      <c r="E321" s="39"/>
      <c r="J321" s="39"/>
      <c r="O321" s="39"/>
      <c r="T321" s="39"/>
      <c r="Y321" s="39"/>
      <c r="AD321" s="39"/>
      <c r="AI321" s="39"/>
      <c r="AN321" s="39"/>
      <c r="AS321" s="39"/>
    </row>
    <row r="322">
      <c r="E322" s="39"/>
      <c r="J322" s="39"/>
      <c r="O322" s="39"/>
      <c r="T322" s="39"/>
      <c r="Y322" s="39"/>
      <c r="AD322" s="39"/>
      <c r="AI322" s="39"/>
      <c r="AN322" s="39"/>
      <c r="AS322" s="39"/>
    </row>
    <row r="323">
      <c r="E323" s="39"/>
      <c r="J323" s="39"/>
      <c r="O323" s="39"/>
      <c r="T323" s="39"/>
      <c r="Y323" s="39"/>
      <c r="AD323" s="39"/>
      <c r="AI323" s="39"/>
      <c r="AN323" s="39"/>
      <c r="AS323" s="39"/>
    </row>
    <row r="324">
      <c r="E324" s="39"/>
      <c r="J324" s="39"/>
      <c r="O324" s="39"/>
      <c r="T324" s="39"/>
      <c r="Y324" s="39"/>
      <c r="AD324" s="39"/>
      <c r="AI324" s="39"/>
      <c r="AN324" s="39"/>
      <c r="AS324" s="39"/>
    </row>
    <row r="325">
      <c r="E325" s="39"/>
      <c r="J325" s="39"/>
      <c r="O325" s="39"/>
      <c r="T325" s="39"/>
      <c r="Y325" s="39"/>
      <c r="AD325" s="39"/>
      <c r="AI325" s="39"/>
      <c r="AN325" s="39"/>
      <c r="AS325" s="39"/>
    </row>
    <row r="326">
      <c r="E326" s="39"/>
      <c r="J326" s="39"/>
      <c r="O326" s="39"/>
      <c r="T326" s="39"/>
      <c r="Y326" s="39"/>
      <c r="AD326" s="39"/>
      <c r="AI326" s="39"/>
      <c r="AN326" s="39"/>
      <c r="AS326" s="39"/>
    </row>
    <row r="327">
      <c r="E327" s="39"/>
      <c r="J327" s="39"/>
      <c r="O327" s="39"/>
      <c r="T327" s="39"/>
      <c r="Y327" s="39"/>
      <c r="AD327" s="39"/>
      <c r="AI327" s="39"/>
      <c r="AN327" s="39"/>
      <c r="AS327" s="39"/>
    </row>
    <row r="328">
      <c r="E328" s="39"/>
      <c r="J328" s="39"/>
      <c r="O328" s="39"/>
      <c r="T328" s="39"/>
      <c r="Y328" s="39"/>
      <c r="AD328" s="39"/>
      <c r="AI328" s="39"/>
      <c r="AN328" s="39"/>
      <c r="AS328" s="39"/>
    </row>
    <row r="329">
      <c r="E329" s="39"/>
      <c r="J329" s="39"/>
      <c r="O329" s="39"/>
      <c r="T329" s="39"/>
      <c r="Y329" s="39"/>
      <c r="AD329" s="39"/>
      <c r="AI329" s="39"/>
      <c r="AN329" s="39"/>
      <c r="AS329" s="39"/>
    </row>
    <row r="330">
      <c r="E330" s="39"/>
      <c r="J330" s="39"/>
      <c r="O330" s="39"/>
      <c r="T330" s="39"/>
      <c r="Y330" s="39"/>
      <c r="AD330" s="39"/>
      <c r="AI330" s="39"/>
      <c r="AN330" s="39"/>
      <c r="AS330" s="39"/>
    </row>
    <row r="331">
      <c r="E331" s="39"/>
      <c r="J331" s="39"/>
      <c r="O331" s="39"/>
      <c r="T331" s="39"/>
      <c r="Y331" s="39"/>
      <c r="AD331" s="39"/>
      <c r="AI331" s="39"/>
      <c r="AN331" s="39"/>
      <c r="AS331" s="39"/>
    </row>
    <row r="332">
      <c r="E332" s="39"/>
      <c r="J332" s="39"/>
      <c r="O332" s="39"/>
      <c r="T332" s="39"/>
      <c r="Y332" s="39"/>
      <c r="AD332" s="39"/>
      <c r="AI332" s="39"/>
      <c r="AN332" s="39"/>
      <c r="AS332" s="39"/>
    </row>
    <row r="333">
      <c r="E333" s="39"/>
      <c r="J333" s="39"/>
      <c r="O333" s="39"/>
      <c r="T333" s="39"/>
      <c r="Y333" s="39"/>
      <c r="AD333" s="39"/>
      <c r="AI333" s="39"/>
      <c r="AN333" s="39"/>
      <c r="AS333" s="39"/>
    </row>
    <row r="334">
      <c r="E334" s="39"/>
      <c r="J334" s="39"/>
      <c r="O334" s="39"/>
      <c r="T334" s="39"/>
      <c r="Y334" s="39"/>
      <c r="AD334" s="39"/>
      <c r="AI334" s="39"/>
      <c r="AN334" s="39"/>
      <c r="AS334" s="39"/>
    </row>
    <row r="335">
      <c r="E335" s="39"/>
      <c r="J335" s="39"/>
      <c r="O335" s="39"/>
      <c r="T335" s="39"/>
      <c r="Y335" s="39"/>
      <c r="AD335" s="39"/>
      <c r="AI335" s="39"/>
      <c r="AN335" s="39"/>
      <c r="AS335" s="39"/>
    </row>
    <row r="336">
      <c r="E336" s="39"/>
      <c r="J336" s="39"/>
      <c r="O336" s="39"/>
      <c r="T336" s="39"/>
      <c r="Y336" s="39"/>
      <c r="AD336" s="39"/>
      <c r="AI336" s="39"/>
      <c r="AN336" s="39"/>
      <c r="AS336" s="39"/>
    </row>
    <row r="337">
      <c r="E337" s="39"/>
      <c r="J337" s="39"/>
      <c r="O337" s="39"/>
      <c r="T337" s="39"/>
      <c r="Y337" s="39"/>
      <c r="AD337" s="39"/>
      <c r="AI337" s="39"/>
      <c r="AN337" s="39"/>
      <c r="AS337" s="39"/>
    </row>
    <row r="338">
      <c r="E338" s="39"/>
      <c r="J338" s="39"/>
      <c r="O338" s="39"/>
      <c r="T338" s="39"/>
      <c r="Y338" s="39"/>
      <c r="AD338" s="39"/>
      <c r="AI338" s="39"/>
      <c r="AN338" s="39"/>
      <c r="AS338" s="39"/>
    </row>
    <row r="339">
      <c r="E339" s="39"/>
      <c r="J339" s="39"/>
      <c r="O339" s="39"/>
      <c r="T339" s="39"/>
      <c r="Y339" s="39"/>
      <c r="AD339" s="39"/>
      <c r="AI339" s="39"/>
      <c r="AN339" s="39"/>
      <c r="AS339" s="39"/>
    </row>
    <row r="340">
      <c r="E340" s="39"/>
      <c r="J340" s="39"/>
      <c r="O340" s="39"/>
      <c r="T340" s="39"/>
      <c r="Y340" s="39"/>
      <c r="AD340" s="39"/>
      <c r="AI340" s="39"/>
      <c r="AN340" s="39"/>
      <c r="AS340" s="39"/>
    </row>
    <row r="341">
      <c r="E341" s="39"/>
      <c r="J341" s="39"/>
      <c r="O341" s="39"/>
      <c r="T341" s="39"/>
      <c r="Y341" s="39"/>
      <c r="AD341" s="39"/>
      <c r="AI341" s="39"/>
      <c r="AN341" s="39"/>
      <c r="AS341" s="39"/>
    </row>
    <row r="342">
      <c r="E342" s="39"/>
      <c r="J342" s="39"/>
      <c r="O342" s="39"/>
      <c r="T342" s="39"/>
      <c r="Y342" s="39"/>
      <c r="AD342" s="39"/>
      <c r="AI342" s="39"/>
      <c r="AN342" s="39"/>
      <c r="AS342" s="39"/>
    </row>
    <row r="343">
      <c r="E343" s="39"/>
      <c r="J343" s="39"/>
      <c r="O343" s="39"/>
      <c r="T343" s="39"/>
      <c r="Y343" s="39"/>
      <c r="AD343" s="39"/>
      <c r="AI343" s="39"/>
      <c r="AN343" s="39"/>
      <c r="AS343" s="39"/>
    </row>
    <row r="344">
      <c r="E344" s="39"/>
      <c r="J344" s="39"/>
      <c r="O344" s="39"/>
      <c r="T344" s="39"/>
      <c r="Y344" s="39"/>
      <c r="AD344" s="39"/>
      <c r="AI344" s="39"/>
      <c r="AN344" s="39"/>
      <c r="AS344" s="39"/>
    </row>
    <row r="345">
      <c r="E345" s="39"/>
      <c r="J345" s="39"/>
      <c r="O345" s="39"/>
      <c r="T345" s="39"/>
      <c r="Y345" s="39"/>
      <c r="AD345" s="39"/>
      <c r="AI345" s="39"/>
      <c r="AN345" s="39"/>
      <c r="AS345" s="39"/>
    </row>
    <row r="346">
      <c r="E346" s="39"/>
      <c r="J346" s="39"/>
      <c r="O346" s="39"/>
      <c r="T346" s="39"/>
      <c r="Y346" s="39"/>
      <c r="AD346" s="39"/>
      <c r="AI346" s="39"/>
      <c r="AN346" s="39"/>
      <c r="AS346" s="39"/>
    </row>
    <row r="347">
      <c r="E347" s="39"/>
      <c r="J347" s="39"/>
      <c r="O347" s="39"/>
      <c r="T347" s="39"/>
      <c r="Y347" s="39"/>
      <c r="AD347" s="39"/>
      <c r="AI347" s="39"/>
      <c r="AN347" s="39"/>
      <c r="AS347" s="39"/>
    </row>
    <row r="348">
      <c r="E348" s="39"/>
      <c r="J348" s="39"/>
      <c r="O348" s="39"/>
      <c r="T348" s="39"/>
      <c r="Y348" s="39"/>
      <c r="AD348" s="39"/>
      <c r="AI348" s="39"/>
      <c r="AN348" s="39"/>
      <c r="AS348" s="39"/>
    </row>
    <row r="349">
      <c r="E349" s="39"/>
      <c r="J349" s="39"/>
      <c r="O349" s="39"/>
      <c r="T349" s="39"/>
      <c r="Y349" s="39"/>
      <c r="AD349" s="39"/>
      <c r="AI349" s="39"/>
      <c r="AN349" s="39"/>
      <c r="AS349" s="39"/>
    </row>
    <row r="350">
      <c r="E350" s="39"/>
      <c r="J350" s="39"/>
      <c r="O350" s="39"/>
      <c r="T350" s="39"/>
      <c r="Y350" s="39"/>
      <c r="AD350" s="39"/>
      <c r="AI350" s="39"/>
      <c r="AN350" s="39"/>
      <c r="AS350" s="39"/>
    </row>
    <row r="351">
      <c r="E351" s="39"/>
      <c r="J351" s="39"/>
      <c r="O351" s="39"/>
      <c r="T351" s="39"/>
      <c r="Y351" s="39"/>
      <c r="AD351" s="39"/>
      <c r="AI351" s="39"/>
      <c r="AN351" s="39"/>
      <c r="AS351" s="39"/>
    </row>
    <row r="352">
      <c r="E352" s="39"/>
      <c r="J352" s="39"/>
      <c r="O352" s="39"/>
      <c r="T352" s="39"/>
      <c r="Y352" s="39"/>
      <c r="AD352" s="39"/>
      <c r="AI352" s="39"/>
      <c r="AN352" s="39"/>
      <c r="AS352" s="39"/>
    </row>
    <row r="353">
      <c r="E353" s="39"/>
      <c r="J353" s="39"/>
      <c r="O353" s="39"/>
      <c r="T353" s="39"/>
      <c r="Y353" s="39"/>
      <c r="AD353" s="39"/>
      <c r="AI353" s="39"/>
      <c r="AN353" s="39"/>
      <c r="AS353" s="39"/>
    </row>
    <row r="354">
      <c r="E354" s="39"/>
      <c r="J354" s="39"/>
      <c r="O354" s="39"/>
      <c r="T354" s="39"/>
      <c r="Y354" s="39"/>
      <c r="AD354" s="39"/>
      <c r="AI354" s="39"/>
      <c r="AN354" s="39"/>
      <c r="AS354" s="39"/>
    </row>
    <row r="355">
      <c r="E355" s="39"/>
      <c r="J355" s="39"/>
      <c r="O355" s="39"/>
      <c r="T355" s="39"/>
      <c r="Y355" s="39"/>
      <c r="AD355" s="39"/>
      <c r="AI355" s="39"/>
      <c r="AN355" s="39"/>
      <c r="AS355" s="39"/>
    </row>
    <row r="356">
      <c r="E356" s="39"/>
      <c r="J356" s="39"/>
      <c r="O356" s="39"/>
      <c r="T356" s="39"/>
      <c r="Y356" s="39"/>
      <c r="AD356" s="39"/>
      <c r="AI356" s="39"/>
      <c r="AN356" s="39"/>
      <c r="AS356" s="39"/>
    </row>
    <row r="357">
      <c r="E357" s="39"/>
      <c r="J357" s="39"/>
      <c r="O357" s="39"/>
      <c r="T357" s="39"/>
      <c r="Y357" s="39"/>
      <c r="AD357" s="39"/>
      <c r="AI357" s="39"/>
      <c r="AN357" s="39"/>
      <c r="AS357" s="39"/>
    </row>
    <row r="358">
      <c r="E358" s="39"/>
      <c r="J358" s="39"/>
      <c r="O358" s="39"/>
      <c r="T358" s="39"/>
      <c r="Y358" s="39"/>
      <c r="AD358" s="39"/>
      <c r="AI358" s="39"/>
      <c r="AN358" s="39"/>
      <c r="AS358" s="39"/>
    </row>
    <row r="359">
      <c r="E359" s="39"/>
      <c r="J359" s="39"/>
      <c r="O359" s="39"/>
      <c r="T359" s="39"/>
      <c r="Y359" s="39"/>
      <c r="AD359" s="39"/>
      <c r="AI359" s="39"/>
      <c r="AN359" s="39"/>
      <c r="AS359" s="39"/>
    </row>
    <row r="360">
      <c r="E360" s="39"/>
      <c r="J360" s="39"/>
      <c r="O360" s="39"/>
      <c r="T360" s="39"/>
      <c r="Y360" s="39"/>
      <c r="AD360" s="39"/>
      <c r="AI360" s="39"/>
      <c r="AN360" s="39"/>
      <c r="AS360" s="39"/>
    </row>
    <row r="361">
      <c r="E361" s="39"/>
      <c r="J361" s="39"/>
      <c r="O361" s="39"/>
      <c r="T361" s="39"/>
      <c r="Y361" s="39"/>
      <c r="AD361" s="39"/>
      <c r="AI361" s="39"/>
      <c r="AN361" s="39"/>
      <c r="AS361" s="39"/>
    </row>
    <row r="362">
      <c r="E362" s="39"/>
      <c r="J362" s="39"/>
      <c r="O362" s="39"/>
      <c r="T362" s="39"/>
      <c r="Y362" s="39"/>
      <c r="AD362" s="39"/>
      <c r="AI362" s="39"/>
      <c r="AN362" s="39"/>
      <c r="AS362" s="39"/>
    </row>
    <row r="363">
      <c r="E363" s="39"/>
      <c r="J363" s="39"/>
      <c r="O363" s="39"/>
      <c r="T363" s="39"/>
      <c r="Y363" s="39"/>
      <c r="AD363" s="39"/>
      <c r="AI363" s="39"/>
      <c r="AN363" s="39"/>
      <c r="AS363" s="39"/>
    </row>
    <row r="364">
      <c r="E364" s="39"/>
      <c r="J364" s="39"/>
      <c r="O364" s="39"/>
      <c r="T364" s="39"/>
      <c r="Y364" s="39"/>
      <c r="AD364" s="39"/>
      <c r="AI364" s="39"/>
      <c r="AN364" s="39"/>
      <c r="AS364" s="39"/>
    </row>
    <row r="365">
      <c r="E365" s="39"/>
      <c r="J365" s="39"/>
      <c r="O365" s="39"/>
      <c r="T365" s="39"/>
      <c r="Y365" s="39"/>
      <c r="AD365" s="39"/>
      <c r="AI365" s="39"/>
      <c r="AN365" s="39"/>
      <c r="AS365" s="39"/>
    </row>
    <row r="366">
      <c r="E366" s="39"/>
      <c r="J366" s="39"/>
      <c r="O366" s="39"/>
      <c r="T366" s="39"/>
      <c r="Y366" s="39"/>
      <c r="AD366" s="39"/>
      <c r="AI366" s="39"/>
      <c r="AN366" s="39"/>
      <c r="AS366" s="39"/>
    </row>
    <row r="367">
      <c r="E367" s="39"/>
      <c r="J367" s="39"/>
      <c r="O367" s="39"/>
      <c r="T367" s="39"/>
      <c r="Y367" s="39"/>
      <c r="AD367" s="39"/>
      <c r="AI367" s="39"/>
      <c r="AN367" s="39"/>
      <c r="AS367" s="39"/>
    </row>
    <row r="368">
      <c r="E368" s="39"/>
      <c r="J368" s="39"/>
      <c r="O368" s="39"/>
      <c r="T368" s="39"/>
      <c r="Y368" s="39"/>
      <c r="AD368" s="39"/>
      <c r="AI368" s="39"/>
      <c r="AN368" s="39"/>
      <c r="AS368" s="39"/>
    </row>
    <row r="369">
      <c r="E369" s="39"/>
      <c r="J369" s="39"/>
      <c r="O369" s="39"/>
      <c r="T369" s="39"/>
      <c r="Y369" s="39"/>
      <c r="AD369" s="39"/>
      <c r="AI369" s="39"/>
      <c r="AN369" s="39"/>
      <c r="AS369" s="39"/>
    </row>
    <row r="370">
      <c r="E370" s="39"/>
      <c r="J370" s="39"/>
      <c r="O370" s="39"/>
      <c r="T370" s="39"/>
      <c r="Y370" s="39"/>
      <c r="AD370" s="39"/>
      <c r="AI370" s="39"/>
      <c r="AN370" s="39"/>
      <c r="AS370" s="39"/>
    </row>
    <row r="371">
      <c r="E371" s="39"/>
      <c r="J371" s="39"/>
      <c r="O371" s="39"/>
      <c r="T371" s="39"/>
      <c r="Y371" s="39"/>
      <c r="AD371" s="39"/>
      <c r="AI371" s="39"/>
      <c r="AN371" s="39"/>
      <c r="AS371" s="39"/>
    </row>
    <row r="372">
      <c r="E372" s="39"/>
      <c r="J372" s="39"/>
      <c r="O372" s="39"/>
      <c r="T372" s="39"/>
      <c r="Y372" s="39"/>
      <c r="AD372" s="39"/>
      <c r="AI372" s="39"/>
      <c r="AN372" s="39"/>
      <c r="AS372" s="39"/>
    </row>
    <row r="373">
      <c r="E373" s="39"/>
      <c r="J373" s="39"/>
      <c r="O373" s="39"/>
      <c r="T373" s="39"/>
      <c r="Y373" s="39"/>
      <c r="AD373" s="39"/>
      <c r="AI373" s="39"/>
      <c r="AN373" s="39"/>
      <c r="AS373" s="39"/>
    </row>
    <row r="374">
      <c r="E374" s="39"/>
      <c r="J374" s="39"/>
      <c r="O374" s="39"/>
      <c r="T374" s="39"/>
      <c r="Y374" s="39"/>
      <c r="AD374" s="39"/>
      <c r="AI374" s="39"/>
      <c r="AN374" s="39"/>
      <c r="AS374" s="39"/>
    </row>
    <row r="375">
      <c r="E375" s="39"/>
      <c r="J375" s="39"/>
      <c r="O375" s="39"/>
      <c r="T375" s="39"/>
      <c r="Y375" s="39"/>
      <c r="AD375" s="39"/>
      <c r="AI375" s="39"/>
      <c r="AN375" s="39"/>
      <c r="AS375" s="39"/>
    </row>
    <row r="376">
      <c r="E376" s="39"/>
      <c r="J376" s="39"/>
      <c r="O376" s="39"/>
      <c r="T376" s="39"/>
      <c r="Y376" s="39"/>
      <c r="AD376" s="39"/>
      <c r="AI376" s="39"/>
      <c r="AN376" s="39"/>
      <c r="AS376" s="39"/>
    </row>
    <row r="377">
      <c r="E377" s="39"/>
      <c r="J377" s="39"/>
      <c r="O377" s="39"/>
      <c r="T377" s="39"/>
      <c r="Y377" s="39"/>
      <c r="AD377" s="39"/>
      <c r="AI377" s="39"/>
      <c r="AN377" s="39"/>
      <c r="AS377" s="39"/>
    </row>
    <row r="378">
      <c r="E378" s="39"/>
      <c r="J378" s="39"/>
      <c r="O378" s="39"/>
      <c r="T378" s="39"/>
      <c r="Y378" s="39"/>
      <c r="AD378" s="39"/>
      <c r="AI378" s="39"/>
      <c r="AN378" s="39"/>
      <c r="AS378" s="39"/>
    </row>
    <row r="379">
      <c r="E379" s="39"/>
      <c r="J379" s="39"/>
      <c r="O379" s="39"/>
      <c r="T379" s="39"/>
      <c r="Y379" s="39"/>
      <c r="AD379" s="39"/>
      <c r="AI379" s="39"/>
      <c r="AN379" s="39"/>
      <c r="AS379" s="39"/>
    </row>
    <row r="380">
      <c r="E380" s="39"/>
      <c r="J380" s="39"/>
      <c r="O380" s="39"/>
      <c r="T380" s="39"/>
      <c r="Y380" s="39"/>
      <c r="AD380" s="39"/>
      <c r="AI380" s="39"/>
      <c r="AN380" s="39"/>
      <c r="AS380" s="39"/>
    </row>
    <row r="381">
      <c r="E381" s="39"/>
      <c r="J381" s="39"/>
      <c r="O381" s="39"/>
      <c r="T381" s="39"/>
      <c r="Y381" s="39"/>
      <c r="AD381" s="39"/>
      <c r="AI381" s="39"/>
      <c r="AN381" s="39"/>
      <c r="AS381" s="39"/>
    </row>
    <row r="382">
      <c r="E382" s="39"/>
      <c r="J382" s="39"/>
      <c r="O382" s="39"/>
      <c r="T382" s="39"/>
      <c r="Y382" s="39"/>
      <c r="AD382" s="39"/>
      <c r="AI382" s="39"/>
      <c r="AN382" s="39"/>
      <c r="AS382" s="39"/>
    </row>
    <row r="383">
      <c r="E383" s="39"/>
      <c r="J383" s="39"/>
      <c r="O383" s="39"/>
      <c r="T383" s="39"/>
      <c r="Y383" s="39"/>
      <c r="AD383" s="39"/>
      <c r="AI383" s="39"/>
      <c r="AN383" s="39"/>
      <c r="AS383" s="39"/>
    </row>
    <row r="384">
      <c r="E384" s="39"/>
      <c r="J384" s="39"/>
      <c r="O384" s="39"/>
      <c r="T384" s="39"/>
      <c r="Y384" s="39"/>
      <c r="AD384" s="39"/>
      <c r="AI384" s="39"/>
      <c r="AN384" s="39"/>
      <c r="AS384" s="39"/>
    </row>
    <row r="385">
      <c r="E385" s="39"/>
      <c r="J385" s="39"/>
      <c r="O385" s="39"/>
      <c r="T385" s="39"/>
      <c r="Y385" s="39"/>
      <c r="AD385" s="39"/>
      <c r="AI385" s="39"/>
      <c r="AN385" s="39"/>
      <c r="AS385" s="39"/>
    </row>
    <row r="386">
      <c r="E386" s="39"/>
      <c r="J386" s="39"/>
      <c r="O386" s="39"/>
      <c r="T386" s="39"/>
      <c r="Y386" s="39"/>
      <c r="AD386" s="39"/>
      <c r="AI386" s="39"/>
      <c r="AN386" s="39"/>
      <c r="AS386" s="39"/>
    </row>
    <row r="387">
      <c r="E387" s="39"/>
      <c r="J387" s="39"/>
      <c r="O387" s="39"/>
      <c r="T387" s="39"/>
      <c r="Y387" s="39"/>
      <c r="AD387" s="39"/>
      <c r="AI387" s="39"/>
      <c r="AN387" s="39"/>
      <c r="AS387" s="39"/>
    </row>
    <row r="388">
      <c r="E388" s="39"/>
      <c r="J388" s="39"/>
      <c r="O388" s="39"/>
      <c r="T388" s="39"/>
      <c r="Y388" s="39"/>
      <c r="AD388" s="39"/>
      <c r="AI388" s="39"/>
      <c r="AN388" s="39"/>
      <c r="AS388" s="39"/>
    </row>
    <row r="389">
      <c r="E389" s="39"/>
      <c r="J389" s="39"/>
      <c r="O389" s="39"/>
      <c r="T389" s="39"/>
      <c r="Y389" s="39"/>
      <c r="AD389" s="39"/>
      <c r="AI389" s="39"/>
      <c r="AN389" s="39"/>
      <c r="AS389" s="39"/>
    </row>
    <row r="390">
      <c r="E390" s="39"/>
      <c r="J390" s="39"/>
      <c r="O390" s="39"/>
      <c r="T390" s="39"/>
      <c r="Y390" s="39"/>
      <c r="AD390" s="39"/>
      <c r="AI390" s="39"/>
      <c r="AN390" s="39"/>
      <c r="AS390" s="39"/>
    </row>
    <row r="391">
      <c r="E391" s="39"/>
      <c r="J391" s="39"/>
      <c r="O391" s="39"/>
      <c r="T391" s="39"/>
      <c r="Y391" s="39"/>
      <c r="AD391" s="39"/>
      <c r="AI391" s="39"/>
      <c r="AN391" s="39"/>
      <c r="AS391" s="39"/>
    </row>
    <row r="392">
      <c r="E392" s="39"/>
      <c r="J392" s="39"/>
      <c r="O392" s="39"/>
      <c r="T392" s="39"/>
      <c r="Y392" s="39"/>
      <c r="AD392" s="39"/>
      <c r="AI392" s="39"/>
      <c r="AN392" s="39"/>
      <c r="AS392" s="39"/>
    </row>
    <row r="393">
      <c r="E393" s="39"/>
      <c r="J393" s="39"/>
      <c r="O393" s="39"/>
      <c r="T393" s="39"/>
      <c r="Y393" s="39"/>
      <c r="AD393" s="39"/>
      <c r="AI393" s="39"/>
      <c r="AN393" s="39"/>
      <c r="AS393" s="39"/>
    </row>
    <row r="394">
      <c r="E394" s="39"/>
      <c r="J394" s="39"/>
      <c r="O394" s="39"/>
      <c r="T394" s="39"/>
      <c r="Y394" s="39"/>
      <c r="AD394" s="39"/>
      <c r="AI394" s="39"/>
      <c r="AN394" s="39"/>
      <c r="AS394" s="39"/>
    </row>
    <row r="395">
      <c r="E395" s="39"/>
      <c r="J395" s="39"/>
      <c r="O395" s="39"/>
      <c r="T395" s="39"/>
      <c r="Y395" s="39"/>
      <c r="AD395" s="39"/>
      <c r="AI395" s="39"/>
      <c r="AN395" s="39"/>
      <c r="AS395" s="39"/>
    </row>
    <row r="396">
      <c r="E396" s="39"/>
      <c r="J396" s="39"/>
      <c r="O396" s="39"/>
      <c r="T396" s="39"/>
      <c r="Y396" s="39"/>
      <c r="AD396" s="39"/>
      <c r="AI396" s="39"/>
      <c r="AN396" s="39"/>
      <c r="AS396" s="39"/>
    </row>
    <row r="397">
      <c r="E397" s="39"/>
      <c r="J397" s="39"/>
      <c r="O397" s="39"/>
      <c r="T397" s="39"/>
      <c r="Y397" s="39"/>
      <c r="AD397" s="39"/>
      <c r="AI397" s="39"/>
      <c r="AN397" s="39"/>
      <c r="AS397" s="39"/>
    </row>
    <row r="398">
      <c r="E398" s="39"/>
      <c r="J398" s="39"/>
      <c r="O398" s="39"/>
      <c r="T398" s="39"/>
      <c r="Y398" s="39"/>
      <c r="AD398" s="39"/>
      <c r="AI398" s="39"/>
      <c r="AN398" s="39"/>
      <c r="AS398" s="39"/>
    </row>
    <row r="399">
      <c r="E399" s="39"/>
      <c r="J399" s="39"/>
      <c r="O399" s="39"/>
      <c r="T399" s="39"/>
      <c r="Y399" s="39"/>
      <c r="AD399" s="39"/>
      <c r="AI399" s="39"/>
      <c r="AN399" s="39"/>
      <c r="AS399" s="39"/>
    </row>
    <row r="400">
      <c r="E400" s="39"/>
      <c r="J400" s="39"/>
      <c r="O400" s="39"/>
      <c r="T400" s="39"/>
      <c r="Y400" s="39"/>
      <c r="AD400" s="39"/>
      <c r="AI400" s="39"/>
      <c r="AN400" s="39"/>
      <c r="AS400" s="39"/>
    </row>
    <row r="401">
      <c r="E401" s="39"/>
      <c r="J401" s="39"/>
      <c r="O401" s="39"/>
      <c r="T401" s="39"/>
      <c r="Y401" s="39"/>
      <c r="AD401" s="39"/>
      <c r="AI401" s="39"/>
      <c r="AN401" s="39"/>
      <c r="AS401" s="39"/>
    </row>
    <row r="402">
      <c r="E402" s="39"/>
      <c r="J402" s="39"/>
      <c r="O402" s="39"/>
      <c r="T402" s="39"/>
      <c r="Y402" s="39"/>
      <c r="AD402" s="39"/>
      <c r="AI402" s="39"/>
      <c r="AN402" s="39"/>
      <c r="AS402" s="39"/>
    </row>
    <row r="403">
      <c r="E403" s="39"/>
      <c r="J403" s="39"/>
      <c r="O403" s="39"/>
      <c r="T403" s="39"/>
      <c r="Y403" s="39"/>
      <c r="AD403" s="39"/>
      <c r="AI403" s="39"/>
      <c r="AN403" s="39"/>
      <c r="AS403" s="39"/>
    </row>
    <row r="404">
      <c r="E404" s="39"/>
      <c r="J404" s="39"/>
      <c r="O404" s="39"/>
      <c r="T404" s="39"/>
      <c r="Y404" s="39"/>
      <c r="AD404" s="39"/>
      <c r="AI404" s="39"/>
      <c r="AN404" s="39"/>
      <c r="AS404" s="39"/>
    </row>
    <row r="405">
      <c r="E405" s="39"/>
      <c r="J405" s="39"/>
      <c r="O405" s="39"/>
      <c r="T405" s="39"/>
      <c r="Y405" s="39"/>
      <c r="AD405" s="39"/>
      <c r="AI405" s="39"/>
      <c r="AN405" s="39"/>
      <c r="AS405" s="39"/>
    </row>
    <row r="406">
      <c r="E406" s="39"/>
      <c r="J406" s="39"/>
      <c r="O406" s="39"/>
      <c r="T406" s="39"/>
      <c r="Y406" s="39"/>
      <c r="AD406" s="39"/>
      <c r="AI406" s="39"/>
      <c r="AN406" s="39"/>
      <c r="AS406" s="39"/>
    </row>
    <row r="407">
      <c r="E407" s="39"/>
      <c r="J407" s="39"/>
      <c r="O407" s="39"/>
      <c r="T407" s="39"/>
      <c r="Y407" s="39"/>
      <c r="AD407" s="39"/>
      <c r="AI407" s="39"/>
      <c r="AN407" s="39"/>
      <c r="AS407" s="39"/>
    </row>
    <row r="408">
      <c r="E408" s="39"/>
      <c r="J408" s="39"/>
      <c r="O408" s="39"/>
      <c r="T408" s="39"/>
      <c r="Y408" s="39"/>
      <c r="AD408" s="39"/>
      <c r="AI408" s="39"/>
      <c r="AN408" s="39"/>
      <c r="AS408" s="39"/>
    </row>
    <row r="409">
      <c r="E409" s="39"/>
      <c r="J409" s="39"/>
      <c r="O409" s="39"/>
      <c r="T409" s="39"/>
      <c r="Y409" s="39"/>
      <c r="AD409" s="39"/>
      <c r="AI409" s="39"/>
      <c r="AN409" s="39"/>
      <c r="AS409" s="39"/>
    </row>
    <row r="410">
      <c r="E410" s="39"/>
      <c r="J410" s="39"/>
      <c r="O410" s="39"/>
      <c r="T410" s="39"/>
      <c r="Y410" s="39"/>
      <c r="AD410" s="39"/>
      <c r="AI410" s="39"/>
      <c r="AN410" s="39"/>
      <c r="AS410" s="39"/>
    </row>
    <row r="411">
      <c r="E411" s="39"/>
      <c r="J411" s="39"/>
      <c r="O411" s="39"/>
      <c r="T411" s="39"/>
      <c r="Y411" s="39"/>
      <c r="AD411" s="39"/>
      <c r="AI411" s="39"/>
      <c r="AN411" s="39"/>
      <c r="AS411" s="39"/>
    </row>
    <row r="412">
      <c r="E412" s="39"/>
      <c r="J412" s="39"/>
      <c r="O412" s="39"/>
      <c r="T412" s="39"/>
      <c r="Y412" s="39"/>
      <c r="AD412" s="39"/>
      <c r="AI412" s="39"/>
      <c r="AN412" s="39"/>
      <c r="AS412" s="39"/>
    </row>
    <row r="413">
      <c r="E413" s="39"/>
      <c r="J413" s="39"/>
      <c r="O413" s="39"/>
      <c r="T413" s="39"/>
      <c r="Y413" s="39"/>
      <c r="AD413" s="39"/>
      <c r="AI413" s="39"/>
      <c r="AN413" s="39"/>
      <c r="AS413" s="39"/>
    </row>
    <row r="414">
      <c r="E414" s="39"/>
      <c r="J414" s="39"/>
      <c r="O414" s="39"/>
      <c r="T414" s="39"/>
      <c r="Y414" s="39"/>
      <c r="AD414" s="39"/>
      <c r="AI414" s="39"/>
      <c r="AN414" s="39"/>
      <c r="AS414" s="39"/>
    </row>
    <row r="415">
      <c r="E415" s="39"/>
      <c r="J415" s="39"/>
      <c r="O415" s="39"/>
      <c r="T415" s="39"/>
      <c r="Y415" s="39"/>
      <c r="AD415" s="39"/>
      <c r="AI415" s="39"/>
      <c r="AN415" s="39"/>
      <c r="AS415" s="39"/>
    </row>
    <row r="416">
      <c r="E416" s="39"/>
      <c r="J416" s="39"/>
      <c r="O416" s="39"/>
      <c r="T416" s="39"/>
      <c r="Y416" s="39"/>
      <c r="AD416" s="39"/>
      <c r="AI416" s="39"/>
      <c r="AN416" s="39"/>
      <c r="AS416" s="39"/>
    </row>
    <row r="417">
      <c r="E417" s="39"/>
      <c r="J417" s="39"/>
      <c r="O417" s="39"/>
      <c r="T417" s="39"/>
      <c r="Y417" s="39"/>
      <c r="AD417" s="39"/>
      <c r="AI417" s="39"/>
      <c r="AN417" s="39"/>
      <c r="AS417" s="39"/>
    </row>
    <row r="418">
      <c r="E418" s="39"/>
      <c r="J418" s="39"/>
      <c r="O418" s="39"/>
      <c r="T418" s="39"/>
      <c r="Y418" s="39"/>
      <c r="AD418" s="39"/>
      <c r="AI418" s="39"/>
      <c r="AN418" s="39"/>
      <c r="AS418" s="39"/>
    </row>
    <row r="419">
      <c r="E419" s="39"/>
      <c r="J419" s="39"/>
      <c r="O419" s="39"/>
      <c r="T419" s="39"/>
      <c r="Y419" s="39"/>
      <c r="AD419" s="39"/>
      <c r="AI419" s="39"/>
      <c r="AN419" s="39"/>
      <c r="AS419" s="39"/>
    </row>
    <row r="420">
      <c r="E420" s="39"/>
      <c r="J420" s="39"/>
      <c r="O420" s="39"/>
      <c r="T420" s="39"/>
      <c r="Y420" s="39"/>
      <c r="AD420" s="39"/>
      <c r="AI420" s="39"/>
      <c r="AN420" s="39"/>
      <c r="AS420" s="39"/>
    </row>
    <row r="421">
      <c r="E421" s="39"/>
      <c r="J421" s="39"/>
      <c r="O421" s="39"/>
      <c r="T421" s="39"/>
      <c r="Y421" s="39"/>
      <c r="AD421" s="39"/>
      <c r="AI421" s="39"/>
      <c r="AN421" s="39"/>
      <c r="AS421" s="39"/>
    </row>
    <row r="422">
      <c r="E422" s="39"/>
      <c r="J422" s="39"/>
      <c r="O422" s="39"/>
      <c r="T422" s="39"/>
      <c r="Y422" s="39"/>
      <c r="AD422" s="39"/>
      <c r="AI422" s="39"/>
      <c r="AN422" s="39"/>
      <c r="AS422" s="39"/>
    </row>
    <row r="423">
      <c r="E423" s="39"/>
      <c r="J423" s="39"/>
      <c r="O423" s="39"/>
      <c r="T423" s="39"/>
      <c r="Y423" s="39"/>
      <c r="AD423" s="39"/>
      <c r="AI423" s="39"/>
      <c r="AN423" s="39"/>
      <c r="AS423" s="39"/>
    </row>
    <row r="424">
      <c r="E424" s="39"/>
      <c r="J424" s="39"/>
      <c r="O424" s="39"/>
      <c r="T424" s="39"/>
      <c r="Y424" s="39"/>
      <c r="AD424" s="39"/>
      <c r="AI424" s="39"/>
      <c r="AN424" s="39"/>
      <c r="AS424" s="39"/>
    </row>
    <row r="425">
      <c r="E425" s="39"/>
      <c r="J425" s="39"/>
      <c r="O425" s="39"/>
      <c r="T425" s="39"/>
      <c r="Y425" s="39"/>
      <c r="AD425" s="39"/>
      <c r="AI425" s="39"/>
      <c r="AN425" s="39"/>
      <c r="AS425" s="39"/>
    </row>
    <row r="426">
      <c r="E426" s="39"/>
      <c r="J426" s="39"/>
      <c r="O426" s="39"/>
      <c r="T426" s="39"/>
      <c r="Y426" s="39"/>
      <c r="AD426" s="39"/>
      <c r="AI426" s="39"/>
      <c r="AN426" s="39"/>
      <c r="AS426" s="39"/>
    </row>
    <row r="427">
      <c r="E427" s="39"/>
      <c r="J427" s="39"/>
      <c r="O427" s="39"/>
      <c r="T427" s="39"/>
      <c r="Y427" s="39"/>
      <c r="AD427" s="39"/>
      <c r="AI427" s="39"/>
      <c r="AN427" s="39"/>
      <c r="AS427" s="39"/>
    </row>
    <row r="428">
      <c r="E428" s="39"/>
      <c r="J428" s="39"/>
      <c r="O428" s="39"/>
      <c r="T428" s="39"/>
      <c r="Y428" s="39"/>
      <c r="AD428" s="39"/>
      <c r="AI428" s="39"/>
      <c r="AN428" s="39"/>
      <c r="AS428" s="39"/>
    </row>
    <row r="429">
      <c r="E429" s="39"/>
      <c r="J429" s="39"/>
      <c r="O429" s="39"/>
      <c r="T429" s="39"/>
      <c r="Y429" s="39"/>
      <c r="AD429" s="39"/>
      <c r="AI429" s="39"/>
      <c r="AN429" s="39"/>
      <c r="AS429" s="39"/>
    </row>
    <row r="430">
      <c r="E430" s="39"/>
      <c r="J430" s="39"/>
      <c r="O430" s="39"/>
      <c r="T430" s="39"/>
      <c r="Y430" s="39"/>
      <c r="AD430" s="39"/>
      <c r="AI430" s="39"/>
      <c r="AN430" s="39"/>
      <c r="AS430" s="39"/>
    </row>
    <row r="431">
      <c r="E431" s="39"/>
      <c r="J431" s="39"/>
      <c r="O431" s="39"/>
      <c r="T431" s="39"/>
      <c r="Y431" s="39"/>
      <c r="AD431" s="39"/>
      <c r="AI431" s="39"/>
      <c r="AN431" s="39"/>
      <c r="AS431" s="39"/>
    </row>
    <row r="432">
      <c r="E432" s="39"/>
      <c r="J432" s="39"/>
      <c r="O432" s="39"/>
      <c r="T432" s="39"/>
      <c r="Y432" s="39"/>
      <c r="AD432" s="39"/>
      <c r="AI432" s="39"/>
      <c r="AN432" s="39"/>
      <c r="AS432" s="39"/>
    </row>
    <row r="433">
      <c r="E433" s="39"/>
      <c r="J433" s="39"/>
      <c r="O433" s="39"/>
      <c r="T433" s="39"/>
      <c r="Y433" s="39"/>
      <c r="AD433" s="39"/>
      <c r="AI433" s="39"/>
      <c r="AN433" s="39"/>
      <c r="AS433" s="39"/>
    </row>
    <row r="434">
      <c r="E434" s="39"/>
      <c r="J434" s="39"/>
      <c r="O434" s="39"/>
      <c r="T434" s="39"/>
      <c r="Y434" s="39"/>
      <c r="AD434" s="39"/>
      <c r="AI434" s="39"/>
      <c r="AN434" s="39"/>
      <c r="AS434" s="39"/>
    </row>
    <row r="435">
      <c r="E435" s="39"/>
      <c r="J435" s="39"/>
      <c r="O435" s="39"/>
      <c r="T435" s="39"/>
      <c r="Y435" s="39"/>
      <c r="AD435" s="39"/>
      <c r="AI435" s="39"/>
      <c r="AN435" s="39"/>
      <c r="AS435" s="39"/>
    </row>
    <row r="436">
      <c r="E436" s="39"/>
      <c r="J436" s="39"/>
      <c r="O436" s="39"/>
      <c r="T436" s="39"/>
      <c r="Y436" s="39"/>
      <c r="AD436" s="39"/>
      <c r="AI436" s="39"/>
      <c r="AN436" s="39"/>
      <c r="AS436" s="39"/>
    </row>
    <row r="437">
      <c r="E437" s="39"/>
      <c r="J437" s="39"/>
      <c r="O437" s="39"/>
      <c r="T437" s="39"/>
      <c r="Y437" s="39"/>
      <c r="AD437" s="39"/>
      <c r="AI437" s="39"/>
      <c r="AN437" s="39"/>
      <c r="AS437" s="39"/>
    </row>
    <row r="438">
      <c r="E438" s="39"/>
      <c r="J438" s="39"/>
      <c r="O438" s="39"/>
      <c r="T438" s="39"/>
      <c r="Y438" s="39"/>
      <c r="AD438" s="39"/>
      <c r="AI438" s="39"/>
      <c r="AN438" s="39"/>
      <c r="AS438" s="39"/>
    </row>
    <row r="439">
      <c r="E439" s="39"/>
      <c r="J439" s="39"/>
      <c r="O439" s="39"/>
      <c r="T439" s="39"/>
      <c r="Y439" s="39"/>
      <c r="AD439" s="39"/>
      <c r="AI439" s="39"/>
      <c r="AN439" s="39"/>
      <c r="AS439" s="39"/>
    </row>
    <row r="440">
      <c r="E440" s="39"/>
      <c r="J440" s="39"/>
      <c r="O440" s="39"/>
      <c r="T440" s="39"/>
      <c r="Y440" s="39"/>
      <c r="AD440" s="39"/>
      <c r="AI440" s="39"/>
      <c r="AN440" s="39"/>
      <c r="AS440" s="39"/>
    </row>
    <row r="441">
      <c r="E441" s="39"/>
      <c r="J441" s="39"/>
      <c r="O441" s="39"/>
      <c r="T441" s="39"/>
      <c r="Y441" s="39"/>
      <c r="AD441" s="39"/>
      <c r="AI441" s="39"/>
      <c r="AN441" s="39"/>
      <c r="AS441" s="39"/>
    </row>
    <row r="442">
      <c r="E442" s="39"/>
      <c r="J442" s="39"/>
      <c r="O442" s="39"/>
      <c r="T442" s="39"/>
      <c r="Y442" s="39"/>
      <c r="AD442" s="39"/>
      <c r="AI442" s="39"/>
      <c r="AN442" s="39"/>
      <c r="AS442" s="39"/>
    </row>
    <row r="443">
      <c r="E443" s="39"/>
      <c r="J443" s="39"/>
      <c r="O443" s="39"/>
      <c r="T443" s="39"/>
      <c r="Y443" s="39"/>
      <c r="AD443" s="39"/>
      <c r="AI443" s="39"/>
      <c r="AN443" s="39"/>
      <c r="AS443" s="39"/>
    </row>
    <row r="444">
      <c r="E444" s="39"/>
      <c r="J444" s="39"/>
      <c r="O444" s="39"/>
      <c r="T444" s="39"/>
      <c r="Y444" s="39"/>
      <c r="AD444" s="39"/>
      <c r="AI444" s="39"/>
      <c r="AN444" s="39"/>
      <c r="AS444" s="39"/>
    </row>
    <row r="445">
      <c r="E445" s="39"/>
      <c r="J445" s="39"/>
      <c r="O445" s="39"/>
      <c r="T445" s="39"/>
      <c r="Y445" s="39"/>
      <c r="AD445" s="39"/>
      <c r="AI445" s="39"/>
      <c r="AN445" s="39"/>
      <c r="AS445" s="39"/>
    </row>
    <row r="446">
      <c r="E446" s="39"/>
      <c r="J446" s="39"/>
      <c r="O446" s="39"/>
      <c r="T446" s="39"/>
      <c r="Y446" s="39"/>
      <c r="AD446" s="39"/>
      <c r="AI446" s="39"/>
      <c r="AN446" s="39"/>
      <c r="AS446" s="39"/>
    </row>
    <row r="447">
      <c r="E447" s="39"/>
      <c r="J447" s="39"/>
      <c r="O447" s="39"/>
      <c r="T447" s="39"/>
      <c r="Y447" s="39"/>
      <c r="AD447" s="39"/>
      <c r="AI447" s="39"/>
      <c r="AN447" s="39"/>
      <c r="AS447" s="39"/>
    </row>
    <row r="448">
      <c r="E448" s="39"/>
      <c r="J448" s="39"/>
      <c r="O448" s="39"/>
      <c r="T448" s="39"/>
      <c r="Y448" s="39"/>
      <c r="AD448" s="39"/>
      <c r="AI448" s="39"/>
      <c r="AN448" s="39"/>
      <c r="AS448" s="39"/>
    </row>
    <row r="449">
      <c r="E449" s="39"/>
      <c r="J449" s="39"/>
      <c r="O449" s="39"/>
      <c r="T449" s="39"/>
      <c r="Y449" s="39"/>
      <c r="AD449" s="39"/>
      <c r="AI449" s="39"/>
      <c r="AN449" s="39"/>
      <c r="AS449" s="39"/>
    </row>
    <row r="450">
      <c r="E450" s="39"/>
      <c r="J450" s="39"/>
      <c r="O450" s="39"/>
      <c r="T450" s="39"/>
      <c r="Y450" s="39"/>
      <c r="AD450" s="39"/>
      <c r="AI450" s="39"/>
      <c r="AN450" s="39"/>
      <c r="AS450" s="39"/>
    </row>
    <row r="451">
      <c r="E451" s="39"/>
      <c r="J451" s="39"/>
      <c r="O451" s="39"/>
      <c r="T451" s="39"/>
      <c r="Y451" s="39"/>
      <c r="AD451" s="39"/>
      <c r="AI451" s="39"/>
      <c r="AN451" s="39"/>
      <c r="AS451" s="39"/>
    </row>
    <row r="452">
      <c r="E452" s="39"/>
      <c r="J452" s="39"/>
      <c r="O452" s="39"/>
      <c r="T452" s="39"/>
      <c r="Y452" s="39"/>
      <c r="AD452" s="39"/>
      <c r="AI452" s="39"/>
      <c r="AN452" s="39"/>
      <c r="AS452" s="39"/>
    </row>
    <row r="453">
      <c r="E453" s="39"/>
      <c r="J453" s="39"/>
      <c r="O453" s="39"/>
      <c r="T453" s="39"/>
      <c r="Y453" s="39"/>
      <c r="AD453" s="39"/>
      <c r="AI453" s="39"/>
      <c r="AN453" s="39"/>
      <c r="AS453" s="39"/>
    </row>
    <row r="454">
      <c r="E454" s="39"/>
      <c r="J454" s="39"/>
      <c r="O454" s="39"/>
      <c r="T454" s="39"/>
      <c r="Y454" s="39"/>
      <c r="AD454" s="39"/>
      <c r="AI454" s="39"/>
      <c r="AN454" s="39"/>
      <c r="AS454" s="39"/>
    </row>
    <row r="455">
      <c r="E455" s="39"/>
      <c r="J455" s="39"/>
      <c r="O455" s="39"/>
      <c r="T455" s="39"/>
      <c r="Y455" s="39"/>
      <c r="AD455" s="39"/>
      <c r="AI455" s="39"/>
      <c r="AN455" s="39"/>
      <c r="AS455" s="39"/>
    </row>
    <row r="456">
      <c r="E456" s="39"/>
      <c r="J456" s="39"/>
      <c r="O456" s="39"/>
      <c r="T456" s="39"/>
      <c r="Y456" s="39"/>
      <c r="AD456" s="39"/>
      <c r="AI456" s="39"/>
      <c r="AN456" s="39"/>
      <c r="AS456" s="39"/>
    </row>
    <row r="457">
      <c r="E457" s="39"/>
      <c r="J457" s="39"/>
      <c r="O457" s="39"/>
      <c r="T457" s="39"/>
      <c r="Y457" s="39"/>
      <c r="AD457" s="39"/>
      <c r="AI457" s="39"/>
      <c r="AN457" s="39"/>
      <c r="AS457" s="39"/>
    </row>
    <row r="458">
      <c r="E458" s="39"/>
      <c r="J458" s="39"/>
      <c r="O458" s="39"/>
      <c r="T458" s="39"/>
      <c r="Y458" s="39"/>
      <c r="AD458" s="39"/>
      <c r="AI458" s="39"/>
      <c r="AN458" s="39"/>
      <c r="AS458" s="39"/>
    </row>
    <row r="459">
      <c r="E459" s="39"/>
      <c r="J459" s="39"/>
      <c r="O459" s="39"/>
      <c r="T459" s="39"/>
      <c r="Y459" s="39"/>
      <c r="AD459" s="39"/>
      <c r="AI459" s="39"/>
      <c r="AN459" s="39"/>
      <c r="AS459" s="39"/>
    </row>
    <row r="460">
      <c r="E460" s="39"/>
      <c r="J460" s="39"/>
      <c r="O460" s="39"/>
      <c r="T460" s="39"/>
      <c r="Y460" s="39"/>
      <c r="AD460" s="39"/>
      <c r="AI460" s="39"/>
      <c r="AN460" s="39"/>
      <c r="AS460" s="39"/>
    </row>
    <row r="461">
      <c r="E461" s="39"/>
      <c r="J461" s="39"/>
      <c r="O461" s="39"/>
      <c r="T461" s="39"/>
      <c r="Y461" s="39"/>
      <c r="AD461" s="39"/>
      <c r="AI461" s="39"/>
      <c r="AN461" s="39"/>
      <c r="AS461" s="39"/>
    </row>
    <row r="462">
      <c r="E462" s="39"/>
      <c r="J462" s="39"/>
      <c r="O462" s="39"/>
      <c r="T462" s="39"/>
      <c r="Y462" s="39"/>
      <c r="AD462" s="39"/>
      <c r="AI462" s="39"/>
      <c r="AN462" s="39"/>
      <c r="AS462" s="39"/>
    </row>
    <row r="463">
      <c r="E463" s="39"/>
      <c r="J463" s="39"/>
      <c r="O463" s="39"/>
      <c r="T463" s="39"/>
      <c r="Y463" s="39"/>
      <c r="AD463" s="39"/>
      <c r="AI463" s="39"/>
      <c r="AN463" s="39"/>
      <c r="AS463" s="39"/>
    </row>
    <row r="464">
      <c r="E464" s="39"/>
      <c r="J464" s="39"/>
      <c r="O464" s="39"/>
      <c r="T464" s="39"/>
      <c r="Y464" s="39"/>
      <c r="AD464" s="39"/>
      <c r="AI464" s="39"/>
      <c r="AN464" s="39"/>
      <c r="AS464" s="39"/>
    </row>
    <row r="465">
      <c r="E465" s="39"/>
      <c r="J465" s="39"/>
      <c r="O465" s="39"/>
      <c r="T465" s="39"/>
      <c r="Y465" s="39"/>
      <c r="AD465" s="39"/>
      <c r="AI465" s="39"/>
      <c r="AN465" s="39"/>
      <c r="AS465" s="39"/>
    </row>
    <row r="466">
      <c r="E466" s="39"/>
      <c r="J466" s="39"/>
      <c r="O466" s="39"/>
      <c r="T466" s="39"/>
      <c r="Y466" s="39"/>
      <c r="AD466" s="39"/>
      <c r="AI466" s="39"/>
      <c r="AN466" s="39"/>
      <c r="AS466" s="39"/>
    </row>
    <row r="467">
      <c r="E467" s="39"/>
      <c r="J467" s="39"/>
      <c r="O467" s="39"/>
      <c r="T467" s="39"/>
      <c r="Y467" s="39"/>
      <c r="AD467" s="39"/>
      <c r="AI467" s="39"/>
      <c r="AN467" s="39"/>
      <c r="AS467" s="39"/>
    </row>
    <row r="468">
      <c r="E468" s="39"/>
      <c r="J468" s="39"/>
      <c r="O468" s="39"/>
      <c r="T468" s="39"/>
      <c r="Y468" s="39"/>
      <c r="AD468" s="39"/>
      <c r="AI468" s="39"/>
      <c r="AN468" s="39"/>
      <c r="AS468" s="39"/>
    </row>
    <row r="469">
      <c r="E469" s="39"/>
      <c r="J469" s="39"/>
      <c r="O469" s="39"/>
      <c r="T469" s="39"/>
      <c r="Y469" s="39"/>
      <c r="AD469" s="39"/>
      <c r="AI469" s="39"/>
      <c r="AN469" s="39"/>
      <c r="AS469" s="39"/>
    </row>
    <row r="470">
      <c r="E470" s="39"/>
      <c r="J470" s="39"/>
      <c r="O470" s="39"/>
      <c r="T470" s="39"/>
      <c r="Y470" s="39"/>
      <c r="AD470" s="39"/>
      <c r="AI470" s="39"/>
      <c r="AN470" s="39"/>
      <c r="AS470" s="39"/>
    </row>
    <row r="471">
      <c r="E471" s="39"/>
      <c r="J471" s="39"/>
      <c r="O471" s="39"/>
      <c r="T471" s="39"/>
      <c r="Y471" s="39"/>
      <c r="AD471" s="39"/>
      <c r="AI471" s="39"/>
      <c r="AN471" s="39"/>
      <c r="AS471" s="39"/>
    </row>
    <row r="472">
      <c r="E472" s="39"/>
      <c r="J472" s="39"/>
      <c r="O472" s="39"/>
      <c r="T472" s="39"/>
      <c r="Y472" s="39"/>
      <c r="AD472" s="39"/>
      <c r="AI472" s="39"/>
      <c r="AN472" s="39"/>
      <c r="AS472" s="39"/>
    </row>
    <row r="473">
      <c r="E473" s="39"/>
      <c r="J473" s="39"/>
      <c r="O473" s="39"/>
      <c r="T473" s="39"/>
      <c r="Y473" s="39"/>
      <c r="AD473" s="39"/>
      <c r="AI473" s="39"/>
      <c r="AN473" s="39"/>
      <c r="AS473" s="39"/>
    </row>
    <row r="474">
      <c r="E474" s="39"/>
      <c r="J474" s="39"/>
      <c r="O474" s="39"/>
      <c r="T474" s="39"/>
      <c r="Y474" s="39"/>
      <c r="AD474" s="39"/>
      <c r="AI474" s="39"/>
      <c r="AN474" s="39"/>
      <c r="AS474" s="39"/>
    </row>
    <row r="475">
      <c r="E475" s="39"/>
      <c r="J475" s="39"/>
      <c r="O475" s="39"/>
      <c r="T475" s="39"/>
      <c r="Y475" s="39"/>
      <c r="AD475" s="39"/>
      <c r="AI475" s="39"/>
      <c r="AN475" s="39"/>
      <c r="AS475" s="39"/>
    </row>
    <row r="476">
      <c r="E476" s="39"/>
      <c r="J476" s="39"/>
      <c r="O476" s="39"/>
      <c r="T476" s="39"/>
      <c r="Y476" s="39"/>
      <c r="AD476" s="39"/>
      <c r="AI476" s="39"/>
      <c r="AN476" s="39"/>
      <c r="AS476" s="39"/>
    </row>
    <row r="477">
      <c r="E477" s="39"/>
      <c r="J477" s="39"/>
      <c r="O477" s="39"/>
      <c r="T477" s="39"/>
      <c r="Y477" s="39"/>
      <c r="AD477" s="39"/>
      <c r="AI477" s="39"/>
      <c r="AN477" s="39"/>
      <c r="AS477" s="39"/>
    </row>
    <row r="478">
      <c r="E478" s="39"/>
      <c r="J478" s="39"/>
      <c r="O478" s="39"/>
      <c r="T478" s="39"/>
      <c r="Y478" s="39"/>
      <c r="AD478" s="39"/>
      <c r="AI478" s="39"/>
      <c r="AN478" s="39"/>
      <c r="AS478" s="39"/>
    </row>
    <row r="479">
      <c r="E479" s="39"/>
      <c r="J479" s="39"/>
      <c r="O479" s="39"/>
      <c r="T479" s="39"/>
      <c r="Y479" s="39"/>
      <c r="AD479" s="39"/>
      <c r="AI479" s="39"/>
      <c r="AN479" s="39"/>
      <c r="AS479" s="39"/>
    </row>
    <row r="480">
      <c r="E480" s="39"/>
      <c r="J480" s="39"/>
      <c r="O480" s="39"/>
      <c r="T480" s="39"/>
      <c r="Y480" s="39"/>
      <c r="AD480" s="39"/>
      <c r="AI480" s="39"/>
      <c r="AN480" s="39"/>
      <c r="AS480" s="39"/>
    </row>
    <row r="481">
      <c r="E481" s="39"/>
      <c r="J481" s="39"/>
      <c r="O481" s="39"/>
      <c r="T481" s="39"/>
      <c r="Y481" s="39"/>
      <c r="AD481" s="39"/>
      <c r="AI481" s="39"/>
      <c r="AN481" s="39"/>
      <c r="AS481" s="39"/>
    </row>
    <row r="482">
      <c r="E482" s="39"/>
      <c r="J482" s="39"/>
      <c r="O482" s="39"/>
      <c r="T482" s="39"/>
      <c r="Y482" s="39"/>
      <c r="AD482" s="39"/>
      <c r="AI482" s="39"/>
      <c r="AN482" s="39"/>
      <c r="AS482" s="39"/>
    </row>
    <row r="483">
      <c r="E483" s="39"/>
      <c r="J483" s="39"/>
      <c r="O483" s="39"/>
      <c r="T483" s="39"/>
      <c r="Y483" s="39"/>
      <c r="AD483" s="39"/>
      <c r="AI483" s="39"/>
      <c r="AN483" s="39"/>
      <c r="AS483" s="39"/>
    </row>
    <row r="484">
      <c r="E484" s="39"/>
      <c r="J484" s="39"/>
      <c r="O484" s="39"/>
      <c r="T484" s="39"/>
      <c r="Y484" s="39"/>
      <c r="AD484" s="39"/>
      <c r="AI484" s="39"/>
      <c r="AN484" s="39"/>
      <c r="AS484" s="39"/>
    </row>
    <row r="485">
      <c r="E485" s="39"/>
      <c r="J485" s="39"/>
      <c r="O485" s="39"/>
      <c r="T485" s="39"/>
      <c r="Y485" s="39"/>
      <c r="AD485" s="39"/>
      <c r="AI485" s="39"/>
      <c r="AN485" s="39"/>
      <c r="AS485" s="39"/>
    </row>
    <row r="486">
      <c r="E486" s="39"/>
      <c r="J486" s="39"/>
      <c r="O486" s="39"/>
      <c r="T486" s="39"/>
      <c r="Y486" s="39"/>
      <c r="AD486" s="39"/>
      <c r="AI486" s="39"/>
      <c r="AN486" s="39"/>
      <c r="AS486" s="39"/>
    </row>
    <row r="487">
      <c r="E487" s="39"/>
      <c r="J487" s="39"/>
      <c r="O487" s="39"/>
      <c r="T487" s="39"/>
      <c r="Y487" s="39"/>
      <c r="AD487" s="39"/>
      <c r="AI487" s="39"/>
      <c r="AN487" s="39"/>
      <c r="AS487" s="39"/>
    </row>
    <row r="488">
      <c r="E488" s="39"/>
      <c r="J488" s="39"/>
      <c r="O488" s="39"/>
      <c r="T488" s="39"/>
      <c r="Y488" s="39"/>
      <c r="AD488" s="39"/>
      <c r="AI488" s="39"/>
      <c r="AN488" s="39"/>
      <c r="AS488" s="39"/>
    </row>
    <row r="489">
      <c r="E489" s="39"/>
      <c r="J489" s="39"/>
      <c r="O489" s="39"/>
      <c r="T489" s="39"/>
      <c r="Y489" s="39"/>
      <c r="AD489" s="39"/>
      <c r="AI489" s="39"/>
      <c r="AN489" s="39"/>
      <c r="AS489" s="39"/>
    </row>
    <row r="490">
      <c r="E490" s="39"/>
      <c r="J490" s="39"/>
      <c r="O490" s="39"/>
      <c r="T490" s="39"/>
      <c r="Y490" s="39"/>
      <c r="AD490" s="39"/>
      <c r="AI490" s="39"/>
      <c r="AN490" s="39"/>
      <c r="AS490" s="39"/>
    </row>
    <row r="491">
      <c r="E491" s="39"/>
      <c r="J491" s="39"/>
      <c r="O491" s="39"/>
      <c r="T491" s="39"/>
      <c r="Y491" s="39"/>
      <c r="AD491" s="39"/>
      <c r="AI491" s="39"/>
      <c r="AN491" s="39"/>
      <c r="AS491" s="39"/>
    </row>
    <row r="492">
      <c r="E492" s="39"/>
      <c r="J492" s="39"/>
      <c r="O492" s="39"/>
      <c r="T492" s="39"/>
      <c r="Y492" s="39"/>
      <c r="AD492" s="39"/>
      <c r="AI492" s="39"/>
      <c r="AN492" s="39"/>
      <c r="AS492" s="39"/>
    </row>
    <row r="493">
      <c r="E493" s="39"/>
      <c r="J493" s="39"/>
      <c r="O493" s="39"/>
      <c r="T493" s="39"/>
      <c r="Y493" s="39"/>
      <c r="AD493" s="39"/>
      <c r="AI493" s="39"/>
      <c r="AN493" s="39"/>
      <c r="AS493" s="39"/>
    </row>
    <row r="494">
      <c r="E494" s="39"/>
      <c r="J494" s="39"/>
      <c r="O494" s="39"/>
      <c r="T494" s="39"/>
      <c r="Y494" s="39"/>
      <c r="AD494" s="39"/>
      <c r="AI494" s="39"/>
      <c r="AN494" s="39"/>
      <c r="AS494" s="39"/>
    </row>
    <row r="495">
      <c r="E495" s="39"/>
      <c r="J495" s="39"/>
      <c r="O495" s="39"/>
      <c r="T495" s="39"/>
      <c r="Y495" s="39"/>
      <c r="AD495" s="39"/>
      <c r="AI495" s="39"/>
      <c r="AN495" s="39"/>
      <c r="AS495" s="39"/>
    </row>
    <row r="496">
      <c r="E496" s="39"/>
      <c r="J496" s="39"/>
      <c r="O496" s="39"/>
      <c r="T496" s="39"/>
      <c r="Y496" s="39"/>
      <c r="AD496" s="39"/>
      <c r="AI496" s="39"/>
      <c r="AN496" s="39"/>
      <c r="AS496" s="39"/>
    </row>
    <row r="497">
      <c r="E497" s="39"/>
      <c r="J497" s="39"/>
      <c r="O497" s="39"/>
      <c r="T497" s="39"/>
      <c r="Y497" s="39"/>
      <c r="AD497" s="39"/>
      <c r="AI497" s="39"/>
      <c r="AN497" s="39"/>
      <c r="AS497" s="39"/>
    </row>
    <row r="498">
      <c r="E498" s="39"/>
      <c r="J498" s="39"/>
      <c r="O498" s="39"/>
      <c r="T498" s="39"/>
      <c r="Y498" s="39"/>
      <c r="AD498" s="39"/>
      <c r="AI498" s="39"/>
      <c r="AN498" s="39"/>
      <c r="AS498" s="39"/>
    </row>
    <row r="499">
      <c r="E499" s="39"/>
      <c r="J499" s="39"/>
      <c r="O499" s="39"/>
      <c r="T499" s="39"/>
      <c r="Y499" s="39"/>
      <c r="AD499" s="39"/>
      <c r="AI499" s="39"/>
      <c r="AN499" s="39"/>
      <c r="AS499" s="39"/>
    </row>
    <row r="500">
      <c r="E500" s="39"/>
      <c r="J500" s="39"/>
      <c r="O500" s="39"/>
      <c r="T500" s="39"/>
      <c r="Y500" s="39"/>
      <c r="AD500" s="39"/>
      <c r="AI500" s="39"/>
      <c r="AN500" s="39"/>
      <c r="AS500" s="39"/>
    </row>
    <row r="501">
      <c r="E501" s="39"/>
      <c r="J501" s="39"/>
      <c r="O501" s="39"/>
      <c r="T501" s="39"/>
      <c r="Y501" s="39"/>
      <c r="AD501" s="39"/>
      <c r="AI501" s="39"/>
      <c r="AN501" s="39"/>
      <c r="AS501" s="39"/>
    </row>
    <row r="502">
      <c r="E502" s="39"/>
      <c r="J502" s="39"/>
      <c r="O502" s="39"/>
      <c r="T502" s="39"/>
      <c r="Y502" s="39"/>
      <c r="AD502" s="39"/>
      <c r="AI502" s="39"/>
      <c r="AN502" s="39"/>
      <c r="AS502" s="39"/>
    </row>
    <row r="503">
      <c r="E503" s="39"/>
      <c r="J503" s="39"/>
      <c r="O503" s="39"/>
      <c r="T503" s="39"/>
      <c r="Y503" s="39"/>
      <c r="AD503" s="39"/>
      <c r="AI503" s="39"/>
      <c r="AN503" s="39"/>
      <c r="AS503" s="39"/>
    </row>
    <row r="504">
      <c r="E504" s="39"/>
      <c r="J504" s="39"/>
      <c r="O504" s="39"/>
      <c r="T504" s="39"/>
      <c r="Y504" s="39"/>
      <c r="AD504" s="39"/>
      <c r="AI504" s="39"/>
      <c r="AN504" s="39"/>
      <c r="AS504" s="39"/>
    </row>
    <row r="505">
      <c r="E505" s="39"/>
      <c r="J505" s="39"/>
      <c r="O505" s="39"/>
      <c r="T505" s="39"/>
      <c r="Y505" s="39"/>
      <c r="AD505" s="39"/>
      <c r="AI505" s="39"/>
      <c r="AN505" s="39"/>
      <c r="AS505" s="39"/>
    </row>
    <row r="506">
      <c r="E506" s="39"/>
      <c r="J506" s="39"/>
      <c r="O506" s="39"/>
      <c r="T506" s="39"/>
      <c r="Y506" s="39"/>
      <c r="AD506" s="39"/>
      <c r="AI506" s="39"/>
      <c r="AN506" s="39"/>
      <c r="AS506" s="39"/>
    </row>
    <row r="507">
      <c r="E507" s="39"/>
      <c r="J507" s="39"/>
      <c r="O507" s="39"/>
      <c r="T507" s="39"/>
      <c r="Y507" s="39"/>
      <c r="AD507" s="39"/>
      <c r="AI507" s="39"/>
      <c r="AN507" s="39"/>
      <c r="AS507" s="39"/>
    </row>
    <row r="508">
      <c r="E508" s="39"/>
      <c r="J508" s="39"/>
      <c r="O508" s="39"/>
      <c r="T508" s="39"/>
      <c r="Y508" s="39"/>
      <c r="AD508" s="39"/>
      <c r="AI508" s="39"/>
      <c r="AN508" s="39"/>
      <c r="AS508" s="39"/>
    </row>
    <row r="509">
      <c r="E509" s="39"/>
      <c r="J509" s="39"/>
      <c r="O509" s="39"/>
      <c r="T509" s="39"/>
      <c r="Y509" s="39"/>
      <c r="AD509" s="39"/>
      <c r="AI509" s="39"/>
      <c r="AN509" s="39"/>
      <c r="AS509" s="39"/>
    </row>
    <row r="510">
      <c r="E510" s="39"/>
      <c r="J510" s="39"/>
      <c r="O510" s="39"/>
      <c r="T510" s="39"/>
      <c r="Y510" s="39"/>
      <c r="AD510" s="39"/>
      <c r="AI510" s="39"/>
      <c r="AN510" s="39"/>
      <c r="AS510" s="39"/>
    </row>
    <row r="511">
      <c r="E511" s="39"/>
      <c r="J511" s="39"/>
      <c r="O511" s="39"/>
      <c r="T511" s="39"/>
      <c r="Y511" s="39"/>
      <c r="AD511" s="39"/>
      <c r="AI511" s="39"/>
      <c r="AN511" s="39"/>
      <c r="AS511" s="39"/>
    </row>
    <row r="512">
      <c r="E512" s="39"/>
      <c r="J512" s="39"/>
      <c r="O512" s="39"/>
      <c r="T512" s="39"/>
      <c r="Y512" s="39"/>
      <c r="AD512" s="39"/>
      <c r="AI512" s="39"/>
      <c r="AN512" s="39"/>
      <c r="AS512" s="39"/>
    </row>
    <row r="513">
      <c r="E513" s="39"/>
      <c r="J513" s="39"/>
      <c r="O513" s="39"/>
      <c r="T513" s="39"/>
      <c r="Y513" s="39"/>
      <c r="AD513" s="39"/>
      <c r="AI513" s="39"/>
      <c r="AN513" s="39"/>
      <c r="AS513" s="39"/>
    </row>
    <row r="514">
      <c r="E514" s="39"/>
      <c r="J514" s="39"/>
      <c r="O514" s="39"/>
      <c r="T514" s="39"/>
      <c r="Y514" s="39"/>
      <c r="AD514" s="39"/>
      <c r="AI514" s="39"/>
      <c r="AN514" s="39"/>
      <c r="AS514" s="39"/>
    </row>
    <row r="515">
      <c r="E515" s="39"/>
      <c r="J515" s="39"/>
      <c r="O515" s="39"/>
      <c r="T515" s="39"/>
      <c r="Y515" s="39"/>
      <c r="AD515" s="39"/>
      <c r="AI515" s="39"/>
      <c r="AN515" s="39"/>
      <c r="AS515" s="39"/>
    </row>
    <row r="516">
      <c r="E516" s="39"/>
      <c r="J516" s="39"/>
      <c r="O516" s="39"/>
      <c r="T516" s="39"/>
      <c r="Y516" s="39"/>
      <c r="AD516" s="39"/>
      <c r="AI516" s="39"/>
      <c r="AN516" s="39"/>
      <c r="AS516" s="39"/>
    </row>
    <row r="517">
      <c r="E517" s="39"/>
      <c r="J517" s="39"/>
      <c r="O517" s="39"/>
      <c r="T517" s="39"/>
      <c r="Y517" s="39"/>
      <c r="AD517" s="39"/>
      <c r="AI517" s="39"/>
      <c r="AN517" s="39"/>
      <c r="AS517" s="39"/>
    </row>
    <row r="518">
      <c r="E518" s="39"/>
      <c r="J518" s="39"/>
      <c r="O518" s="39"/>
      <c r="T518" s="39"/>
      <c r="Y518" s="39"/>
      <c r="AD518" s="39"/>
      <c r="AI518" s="39"/>
      <c r="AN518" s="39"/>
      <c r="AS518" s="39"/>
    </row>
    <row r="519">
      <c r="E519" s="39"/>
      <c r="J519" s="39"/>
      <c r="O519" s="39"/>
      <c r="T519" s="39"/>
      <c r="Y519" s="39"/>
      <c r="AD519" s="39"/>
      <c r="AI519" s="39"/>
      <c r="AN519" s="39"/>
      <c r="AS519" s="39"/>
    </row>
    <row r="520">
      <c r="E520" s="39"/>
      <c r="J520" s="39"/>
      <c r="O520" s="39"/>
      <c r="T520" s="39"/>
      <c r="Y520" s="39"/>
      <c r="AD520" s="39"/>
      <c r="AI520" s="39"/>
      <c r="AN520" s="39"/>
      <c r="AS520" s="39"/>
    </row>
    <row r="521">
      <c r="E521" s="39"/>
      <c r="J521" s="39"/>
      <c r="O521" s="39"/>
      <c r="T521" s="39"/>
      <c r="Y521" s="39"/>
      <c r="AD521" s="39"/>
      <c r="AI521" s="39"/>
      <c r="AN521" s="39"/>
      <c r="AS521" s="39"/>
    </row>
    <row r="522">
      <c r="E522" s="39"/>
      <c r="J522" s="39"/>
      <c r="O522" s="39"/>
      <c r="T522" s="39"/>
      <c r="Y522" s="39"/>
      <c r="AD522" s="39"/>
      <c r="AI522" s="39"/>
      <c r="AN522" s="39"/>
      <c r="AS522" s="39"/>
    </row>
    <row r="523">
      <c r="E523" s="39"/>
      <c r="J523" s="39"/>
      <c r="O523" s="39"/>
      <c r="T523" s="39"/>
      <c r="Y523" s="39"/>
      <c r="AD523" s="39"/>
      <c r="AI523" s="39"/>
      <c r="AN523" s="39"/>
      <c r="AS523" s="39"/>
    </row>
    <row r="524">
      <c r="E524" s="39"/>
      <c r="J524" s="39"/>
      <c r="O524" s="39"/>
      <c r="T524" s="39"/>
      <c r="Y524" s="39"/>
      <c r="AD524" s="39"/>
      <c r="AI524" s="39"/>
      <c r="AN524" s="39"/>
      <c r="AS524" s="39"/>
    </row>
    <row r="525">
      <c r="E525" s="39"/>
      <c r="J525" s="39"/>
      <c r="O525" s="39"/>
      <c r="T525" s="39"/>
      <c r="Y525" s="39"/>
      <c r="AD525" s="39"/>
      <c r="AI525" s="39"/>
      <c r="AN525" s="39"/>
      <c r="AS525" s="39"/>
    </row>
    <row r="526">
      <c r="E526" s="39"/>
      <c r="J526" s="39"/>
      <c r="O526" s="39"/>
      <c r="T526" s="39"/>
      <c r="Y526" s="39"/>
      <c r="AD526" s="39"/>
      <c r="AI526" s="39"/>
      <c r="AN526" s="39"/>
      <c r="AS526" s="39"/>
    </row>
    <row r="527">
      <c r="E527" s="39"/>
      <c r="J527" s="39"/>
      <c r="O527" s="39"/>
      <c r="T527" s="39"/>
      <c r="Y527" s="39"/>
      <c r="AD527" s="39"/>
      <c r="AI527" s="39"/>
      <c r="AN527" s="39"/>
      <c r="AS527" s="39"/>
    </row>
    <row r="528">
      <c r="E528" s="39"/>
      <c r="J528" s="39"/>
      <c r="O528" s="39"/>
      <c r="T528" s="39"/>
      <c r="Y528" s="39"/>
      <c r="AD528" s="39"/>
      <c r="AI528" s="39"/>
      <c r="AN528" s="39"/>
      <c r="AS528" s="39"/>
    </row>
    <row r="529">
      <c r="E529" s="39"/>
      <c r="J529" s="39"/>
      <c r="O529" s="39"/>
      <c r="T529" s="39"/>
      <c r="Y529" s="39"/>
      <c r="AD529" s="39"/>
      <c r="AI529" s="39"/>
      <c r="AN529" s="39"/>
      <c r="AS529" s="39"/>
    </row>
    <row r="530">
      <c r="E530" s="39"/>
      <c r="J530" s="39"/>
      <c r="O530" s="39"/>
      <c r="T530" s="39"/>
      <c r="Y530" s="39"/>
      <c r="AD530" s="39"/>
      <c r="AI530" s="39"/>
      <c r="AN530" s="39"/>
      <c r="AS530" s="39"/>
    </row>
    <row r="531">
      <c r="E531" s="39"/>
      <c r="J531" s="39"/>
      <c r="O531" s="39"/>
      <c r="T531" s="39"/>
      <c r="Y531" s="39"/>
      <c r="AD531" s="39"/>
      <c r="AI531" s="39"/>
      <c r="AN531" s="39"/>
      <c r="AS531" s="39"/>
    </row>
    <row r="532">
      <c r="E532" s="39"/>
      <c r="J532" s="39"/>
      <c r="O532" s="39"/>
      <c r="T532" s="39"/>
      <c r="Y532" s="39"/>
      <c r="AD532" s="39"/>
      <c r="AI532" s="39"/>
      <c r="AN532" s="39"/>
      <c r="AS532" s="39"/>
    </row>
    <row r="533">
      <c r="E533" s="39"/>
      <c r="J533" s="39"/>
      <c r="O533" s="39"/>
      <c r="T533" s="39"/>
      <c r="Y533" s="39"/>
      <c r="AD533" s="39"/>
      <c r="AI533" s="39"/>
      <c r="AN533" s="39"/>
      <c r="AS533" s="39"/>
    </row>
    <row r="534">
      <c r="E534" s="39"/>
      <c r="J534" s="39"/>
      <c r="O534" s="39"/>
      <c r="T534" s="39"/>
      <c r="Y534" s="39"/>
      <c r="AD534" s="39"/>
      <c r="AI534" s="39"/>
      <c r="AN534" s="39"/>
      <c r="AS534" s="39"/>
    </row>
    <row r="535">
      <c r="E535" s="39"/>
      <c r="J535" s="39"/>
      <c r="O535" s="39"/>
      <c r="T535" s="39"/>
      <c r="Y535" s="39"/>
      <c r="AD535" s="39"/>
      <c r="AI535" s="39"/>
      <c r="AN535" s="39"/>
      <c r="AS535" s="39"/>
    </row>
    <row r="536">
      <c r="E536" s="39"/>
      <c r="J536" s="39"/>
      <c r="O536" s="39"/>
      <c r="T536" s="39"/>
      <c r="Y536" s="39"/>
      <c r="AD536" s="39"/>
      <c r="AI536" s="39"/>
      <c r="AN536" s="39"/>
      <c r="AS536" s="39"/>
    </row>
    <row r="537">
      <c r="E537" s="39"/>
      <c r="J537" s="39"/>
      <c r="O537" s="39"/>
      <c r="T537" s="39"/>
      <c r="Y537" s="39"/>
      <c r="AD537" s="39"/>
      <c r="AI537" s="39"/>
      <c r="AN537" s="39"/>
      <c r="AS537" s="39"/>
    </row>
    <row r="538">
      <c r="E538" s="39"/>
      <c r="J538" s="39"/>
      <c r="O538" s="39"/>
      <c r="T538" s="39"/>
      <c r="Y538" s="39"/>
      <c r="AD538" s="39"/>
      <c r="AI538" s="39"/>
      <c r="AN538" s="39"/>
      <c r="AS538" s="39"/>
    </row>
    <row r="539">
      <c r="E539" s="39"/>
      <c r="J539" s="39"/>
      <c r="O539" s="39"/>
      <c r="T539" s="39"/>
      <c r="Y539" s="39"/>
      <c r="AD539" s="39"/>
      <c r="AI539" s="39"/>
      <c r="AN539" s="39"/>
      <c r="AS539" s="39"/>
    </row>
    <row r="540">
      <c r="E540" s="39"/>
      <c r="J540" s="39"/>
      <c r="O540" s="39"/>
      <c r="T540" s="39"/>
      <c r="Y540" s="39"/>
      <c r="AD540" s="39"/>
      <c r="AI540" s="39"/>
      <c r="AN540" s="39"/>
      <c r="AS540" s="39"/>
    </row>
    <row r="541">
      <c r="E541" s="39"/>
      <c r="J541" s="39"/>
      <c r="O541" s="39"/>
      <c r="T541" s="39"/>
      <c r="Y541" s="39"/>
      <c r="AD541" s="39"/>
      <c r="AI541" s="39"/>
      <c r="AN541" s="39"/>
      <c r="AS541" s="39"/>
    </row>
    <row r="542">
      <c r="E542" s="39"/>
      <c r="J542" s="39"/>
      <c r="O542" s="39"/>
      <c r="T542" s="39"/>
      <c r="Y542" s="39"/>
      <c r="AD542" s="39"/>
      <c r="AI542" s="39"/>
      <c r="AN542" s="39"/>
      <c r="AS542" s="39"/>
    </row>
    <row r="543">
      <c r="E543" s="39"/>
      <c r="J543" s="39"/>
      <c r="O543" s="39"/>
      <c r="T543" s="39"/>
      <c r="Y543" s="39"/>
      <c r="AD543" s="39"/>
      <c r="AI543" s="39"/>
      <c r="AN543" s="39"/>
      <c r="AS543" s="39"/>
    </row>
    <row r="544">
      <c r="E544" s="39"/>
      <c r="J544" s="39"/>
      <c r="O544" s="39"/>
      <c r="T544" s="39"/>
      <c r="Y544" s="39"/>
      <c r="AD544" s="39"/>
      <c r="AI544" s="39"/>
      <c r="AN544" s="39"/>
      <c r="AS544" s="39"/>
    </row>
    <row r="545">
      <c r="E545" s="39"/>
      <c r="J545" s="39"/>
      <c r="O545" s="39"/>
      <c r="T545" s="39"/>
      <c r="Y545" s="39"/>
      <c r="AD545" s="39"/>
      <c r="AI545" s="39"/>
      <c r="AN545" s="39"/>
      <c r="AS545" s="39"/>
    </row>
    <row r="546">
      <c r="E546" s="39"/>
      <c r="J546" s="39"/>
      <c r="O546" s="39"/>
      <c r="T546" s="39"/>
      <c r="Y546" s="39"/>
      <c r="AD546" s="39"/>
      <c r="AI546" s="39"/>
      <c r="AN546" s="39"/>
      <c r="AS546" s="39"/>
    </row>
    <row r="547">
      <c r="E547" s="39"/>
      <c r="J547" s="39"/>
      <c r="O547" s="39"/>
      <c r="T547" s="39"/>
      <c r="Y547" s="39"/>
      <c r="AD547" s="39"/>
      <c r="AI547" s="39"/>
      <c r="AN547" s="39"/>
      <c r="AS547" s="39"/>
    </row>
    <row r="548">
      <c r="E548" s="39"/>
      <c r="J548" s="39"/>
      <c r="O548" s="39"/>
      <c r="T548" s="39"/>
      <c r="Y548" s="39"/>
      <c r="AD548" s="39"/>
      <c r="AI548" s="39"/>
      <c r="AN548" s="39"/>
      <c r="AS548" s="39"/>
    </row>
    <row r="549">
      <c r="E549" s="39"/>
      <c r="J549" s="39"/>
      <c r="O549" s="39"/>
      <c r="T549" s="39"/>
      <c r="Y549" s="39"/>
      <c r="AD549" s="39"/>
      <c r="AI549" s="39"/>
      <c r="AN549" s="39"/>
      <c r="AS549" s="39"/>
    </row>
    <row r="550">
      <c r="E550" s="39"/>
      <c r="J550" s="39"/>
      <c r="O550" s="39"/>
      <c r="T550" s="39"/>
      <c r="Y550" s="39"/>
      <c r="AD550" s="39"/>
      <c r="AI550" s="39"/>
      <c r="AN550" s="39"/>
      <c r="AS550" s="39"/>
    </row>
    <row r="551">
      <c r="E551" s="39"/>
      <c r="J551" s="39"/>
      <c r="O551" s="39"/>
      <c r="T551" s="39"/>
      <c r="Y551" s="39"/>
      <c r="AD551" s="39"/>
      <c r="AI551" s="39"/>
      <c r="AN551" s="39"/>
      <c r="AS551" s="39"/>
    </row>
    <row r="552">
      <c r="E552" s="39"/>
      <c r="J552" s="39"/>
      <c r="O552" s="39"/>
      <c r="T552" s="39"/>
      <c r="Y552" s="39"/>
      <c r="AD552" s="39"/>
      <c r="AI552" s="39"/>
      <c r="AN552" s="39"/>
      <c r="AS552" s="39"/>
    </row>
    <row r="553">
      <c r="E553" s="39"/>
      <c r="J553" s="39"/>
      <c r="O553" s="39"/>
      <c r="T553" s="39"/>
      <c r="Y553" s="39"/>
      <c r="AD553" s="39"/>
      <c r="AI553" s="39"/>
      <c r="AN553" s="39"/>
      <c r="AS553" s="39"/>
    </row>
    <row r="554">
      <c r="E554" s="39"/>
      <c r="J554" s="39"/>
      <c r="O554" s="39"/>
      <c r="T554" s="39"/>
      <c r="Y554" s="39"/>
      <c r="AD554" s="39"/>
      <c r="AI554" s="39"/>
      <c r="AN554" s="39"/>
      <c r="AS554" s="39"/>
    </row>
    <row r="555">
      <c r="E555" s="39"/>
      <c r="J555" s="39"/>
      <c r="O555" s="39"/>
      <c r="T555" s="39"/>
      <c r="Y555" s="39"/>
      <c r="AD555" s="39"/>
      <c r="AI555" s="39"/>
      <c r="AN555" s="39"/>
      <c r="AS555" s="39"/>
    </row>
    <row r="556">
      <c r="E556" s="39"/>
      <c r="J556" s="39"/>
      <c r="O556" s="39"/>
      <c r="T556" s="39"/>
      <c r="Y556" s="39"/>
      <c r="AD556" s="39"/>
      <c r="AI556" s="39"/>
      <c r="AN556" s="39"/>
      <c r="AS556" s="39"/>
    </row>
    <row r="557">
      <c r="E557" s="39"/>
      <c r="J557" s="39"/>
      <c r="O557" s="39"/>
      <c r="T557" s="39"/>
      <c r="Y557" s="39"/>
      <c r="AD557" s="39"/>
      <c r="AI557" s="39"/>
      <c r="AN557" s="39"/>
      <c r="AS557" s="39"/>
    </row>
    <row r="558">
      <c r="E558" s="39"/>
      <c r="J558" s="39"/>
      <c r="O558" s="39"/>
      <c r="T558" s="39"/>
      <c r="Y558" s="39"/>
      <c r="AD558" s="39"/>
      <c r="AI558" s="39"/>
      <c r="AN558" s="39"/>
      <c r="AS558" s="39"/>
    </row>
    <row r="559">
      <c r="E559" s="39"/>
      <c r="J559" s="39"/>
      <c r="O559" s="39"/>
      <c r="T559" s="39"/>
      <c r="Y559" s="39"/>
      <c r="AD559" s="39"/>
      <c r="AI559" s="39"/>
      <c r="AN559" s="39"/>
      <c r="AS559" s="39"/>
    </row>
    <row r="560">
      <c r="E560" s="39"/>
      <c r="J560" s="39"/>
      <c r="O560" s="39"/>
      <c r="T560" s="39"/>
      <c r="Y560" s="39"/>
      <c r="AD560" s="39"/>
      <c r="AI560" s="39"/>
      <c r="AN560" s="39"/>
      <c r="AS560" s="39"/>
    </row>
    <row r="561">
      <c r="E561" s="39"/>
      <c r="J561" s="39"/>
      <c r="O561" s="39"/>
      <c r="T561" s="39"/>
      <c r="Y561" s="39"/>
      <c r="AD561" s="39"/>
      <c r="AI561" s="39"/>
      <c r="AN561" s="39"/>
      <c r="AS561" s="39"/>
    </row>
    <row r="562">
      <c r="E562" s="39"/>
      <c r="J562" s="39"/>
      <c r="O562" s="39"/>
      <c r="T562" s="39"/>
      <c r="Y562" s="39"/>
      <c r="AD562" s="39"/>
      <c r="AI562" s="39"/>
      <c r="AN562" s="39"/>
      <c r="AS562" s="39"/>
    </row>
    <row r="563">
      <c r="E563" s="39"/>
      <c r="J563" s="39"/>
      <c r="O563" s="39"/>
      <c r="T563" s="39"/>
      <c r="Y563" s="39"/>
      <c r="AD563" s="39"/>
      <c r="AI563" s="39"/>
      <c r="AN563" s="39"/>
      <c r="AS563" s="39"/>
    </row>
    <row r="564">
      <c r="E564" s="39"/>
      <c r="J564" s="39"/>
      <c r="O564" s="39"/>
      <c r="T564" s="39"/>
      <c r="Y564" s="39"/>
      <c r="AD564" s="39"/>
      <c r="AI564" s="39"/>
      <c r="AN564" s="39"/>
      <c r="AS564" s="39"/>
    </row>
    <row r="565">
      <c r="E565" s="39"/>
      <c r="J565" s="39"/>
      <c r="O565" s="39"/>
      <c r="T565" s="39"/>
      <c r="Y565" s="39"/>
      <c r="AD565" s="39"/>
      <c r="AI565" s="39"/>
      <c r="AN565" s="39"/>
      <c r="AS565" s="39"/>
    </row>
    <row r="566">
      <c r="E566" s="39"/>
      <c r="J566" s="39"/>
      <c r="O566" s="39"/>
      <c r="T566" s="39"/>
      <c r="Y566" s="39"/>
      <c r="AD566" s="39"/>
      <c r="AI566" s="39"/>
      <c r="AN566" s="39"/>
      <c r="AS566" s="39"/>
    </row>
    <row r="567">
      <c r="E567" s="39"/>
      <c r="J567" s="39"/>
      <c r="O567" s="39"/>
      <c r="T567" s="39"/>
      <c r="Y567" s="39"/>
      <c r="AD567" s="39"/>
      <c r="AI567" s="39"/>
      <c r="AN567" s="39"/>
      <c r="AS567" s="39"/>
    </row>
    <row r="568">
      <c r="E568" s="39"/>
      <c r="J568" s="39"/>
      <c r="O568" s="39"/>
      <c r="T568" s="39"/>
      <c r="Y568" s="39"/>
      <c r="AD568" s="39"/>
      <c r="AI568" s="39"/>
      <c r="AN568" s="39"/>
      <c r="AS568" s="39"/>
    </row>
    <row r="569">
      <c r="E569" s="39"/>
      <c r="J569" s="39"/>
      <c r="O569" s="39"/>
      <c r="T569" s="39"/>
      <c r="Y569" s="39"/>
      <c r="AD569" s="39"/>
      <c r="AI569" s="39"/>
      <c r="AN569" s="39"/>
      <c r="AS569" s="39"/>
    </row>
    <row r="570">
      <c r="E570" s="39"/>
      <c r="J570" s="39"/>
      <c r="O570" s="39"/>
      <c r="T570" s="39"/>
      <c r="Y570" s="39"/>
      <c r="AD570" s="39"/>
      <c r="AI570" s="39"/>
      <c r="AN570" s="39"/>
      <c r="AS570" s="39"/>
    </row>
    <row r="571">
      <c r="E571" s="39"/>
      <c r="J571" s="39"/>
      <c r="O571" s="39"/>
      <c r="T571" s="39"/>
      <c r="Y571" s="39"/>
      <c r="AD571" s="39"/>
      <c r="AI571" s="39"/>
      <c r="AN571" s="39"/>
      <c r="AS571" s="39"/>
    </row>
    <row r="572">
      <c r="E572" s="39"/>
      <c r="J572" s="39"/>
      <c r="O572" s="39"/>
      <c r="T572" s="39"/>
      <c r="Y572" s="39"/>
      <c r="AD572" s="39"/>
      <c r="AI572" s="39"/>
      <c r="AN572" s="39"/>
      <c r="AS572" s="39"/>
    </row>
    <row r="573">
      <c r="E573" s="39"/>
      <c r="J573" s="39"/>
      <c r="O573" s="39"/>
      <c r="T573" s="39"/>
      <c r="Y573" s="39"/>
      <c r="AD573" s="39"/>
      <c r="AI573" s="39"/>
      <c r="AN573" s="39"/>
      <c r="AS573" s="39"/>
    </row>
    <row r="574">
      <c r="E574" s="39"/>
      <c r="J574" s="39"/>
      <c r="O574" s="39"/>
      <c r="T574" s="39"/>
      <c r="Y574" s="39"/>
      <c r="AD574" s="39"/>
      <c r="AI574" s="39"/>
      <c r="AN574" s="39"/>
      <c r="AS574" s="39"/>
    </row>
    <row r="575">
      <c r="E575" s="39"/>
      <c r="J575" s="39"/>
      <c r="O575" s="39"/>
      <c r="T575" s="39"/>
      <c r="Y575" s="39"/>
      <c r="AD575" s="39"/>
      <c r="AI575" s="39"/>
      <c r="AN575" s="39"/>
      <c r="AS575" s="39"/>
    </row>
    <row r="576">
      <c r="E576" s="39"/>
      <c r="J576" s="39"/>
      <c r="O576" s="39"/>
      <c r="T576" s="39"/>
      <c r="Y576" s="39"/>
      <c r="AD576" s="39"/>
      <c r="AI576" s="39"/>
      <c r="AN576" s="39"/>
      <c r="AS576" s="39"/>
    </row>
    <row r="577">
      <c r="E577" s="39"/>
      <c r="J577" s="39"/>
      <c r="O577" s="39"/>
      <c r="T577" s="39"/>
      <c r="Y577" s="39"/>
      <c r="AD577" s="39"/>
      <c r="AI577" s="39"/>
      <c r="AN577" s="39"/>
      <c r="AS577" s="39"/>
    </row>
    <row r="578">
      <c r="E578" s="39"/>
      <c r="J578" s="39"/>
      <c r="O578" s="39"/>
      <c r="T578" s="39"/>
      <c r="Y578" s="39"/>
      <c r="AD578" s="39"/>
      <c r="AI578" s="39"/>
      <c r="AN578" s="39"/>
      <c r="AS578" s="39"/>
    </row>
    <row r="579">
      <c r="E579" s="39"/>
      <c r="J579" s="39"/>
      <c r="O579" s="39"/>
      <c r="T579" s="39"/>
      <c r="Y579" s="39"/>
      <c r="AD579" s="39"/>
      <c r="AI579" s="39"/>
      <c r="AN579" s="39"/>
      <c r="AS579" s="39"/>
    </row>
    <row r="580">
      <c r="E580" s="39"/>
      <c r="J580" s="39"/>
      <c r="O580" s="39"/>
      <c r="T580" s="39"/>
      <c r="Y580" s="39"/>
      <c r="AD580" s="39"/>
      <c r="AI580" s="39"/>
      <c r="AN580" s="39"/>
      <c r="AS580" s="39"/>
    </row>
    <row r="581">
      <c r="E581" s="39"/>
      <c r="J581" s="39"/>
      <c r="O581" s="39"/>
      <c r="T581" s="39"/>
      <c r="Y581" s="39"/>
      <c r="AD581" s="39"/>
      <c r="AI581" s="39"/>
      <c r="AN581" s="39"/>
      <c r="AS581" s="39"/>
    </row>
    <row r="582">
      <c r="E582" s="39"/>
      <c r="J582" s="39"/>
      <c r="O582" s="39"/>
      <c r="T582" s="39"/>
      <c r="Y582" s="39"/>
      <c r="AD582" s="39"/>
      <c r="AI582" s="39"/>
      <c r="AN582" s="39"/>
      <c r="AS582" s="39"/>
    </row>
    <row r="583">
      <c r="E583" s="39"/>
      <c r="J583" s="39"/>
      <c r="O583" s="39"/>
      <c r="T583" s="39"/>
      <c r="Y583" s="39"/>
      <c r="AD583" s="39"/>
      <c r="AI583" s="39"/>
      <c r="AN583" s="39"/>
      <c r="AS583" s="39"/>
    </row>
    <row r="584">
      <c r="E584" s="39"/>
      <c r="J584" s="39"/>
      <c r="O584" s="39"/>
      <c r="T584" s="39"/>
      <c r="Y584" s="39"/>
      <c r="AD584" s="39"/>
      <c r="AI584" s="39"/>
      <c r="AN584" s="39"/>
      <c r="AS584" s="39"/>
    </row>
    <row r="585">
      <c r="E585" s="39"/>
      <c r="J585" s="39"/>
      <c r="O585" s="39"/>
      <c r="T585" s="39"/>
      <c r="Y585" s="39"/>
      <c r="AD585" s="39"/>
      <c r="AI585" s="39"/>
      <c r="AN585" s="39"/>
      <c r="AS585" s="39"/>
    </row>
    <row r="586">
      <c r="E586" s="39"/>
      <c r="J586" s="39"/>
      <c r="O586" s="39"/>
      <c r="T586" s="39"/>
      <c r="Y586" s="39"/>
      <c r="AD586" s="39"/>
      <c r="AI586" s="39"/>
      <c r="AN586" s="39"/>
      <c r="AS586" s="39"/>
    </row>
    <row r="587">
      <c r="E587" s="39"/>
      <c r="J587" s="39"/>
      <c r="O587" s="39"/>
      <c r="T587" s="39"/>
      <c r="Y587" s="39"/>
      <c r="AD587" s="39"/>
      <c r="AI587" s="39"/>
      <c r="AN587" s="39"/>
      <c r="AS587" s="39"/>
    </row>
    <row r="588">
      <c r="E588" s="39"/>
      <c r="J588" s="39"/>
      <c r="O588" s="39"/>
      <c r="T588" s="39"/>
      <c r="Y588" s="39"/>
      <c r="AD588" s="39"/>
      <c r="AI588" s="39"/>
      <c r="AN588" s="39"/>
      <c r="AS588" s="39"/>
    </row>
    <row r="589">
      <c r="E589" s="39"/>
      <c r="J589" s="39"/>
      <c r="O589" s="39"/>
      <c r="T589" s="39"/>
      <c r="Y589" s="39"/>
      <c r="AD589" s="39"/>
      <c r="AI589" s="39"/>
      <c r="AN589" s="39"/>
      <c r="AS589" s="39"/>
    </row>
    <row r="590">
      <c r="E590" s="39"/>
      <c r="J590" s="39"/>
      <c r="O590" s="39"/>
      <c r="T590" s="39"/>
      <c r="Y590" s="39"/>
      <c r="AD590" s="39"/>
      <c r="AI590" s="39"/>
      <c r="AN590" s="39"/>
      <c r="AS590" s="39"/>
    </row>
    <row r="591">
      <c r="E591" s="39"/>
      <c r="J591" s="39"/>
      <c r="O591" s="39"/>
      <c r="T591" s="39"/>
      <c r="Y591" s="39"/>
      <c r="AD591" s="39"/>
      <c r="AI591" s="39"/>
      <c r="AN591" s="39"/>
      <c r="AS591" s="39"/>
    </row>
    <row r="592">
      <c r="E592" s="39"/>
      <c r="J592" s="39"/>
      <c r="O592" s="39"/>
      <c r="T592" s="39"/>
      <c r="Y592" s="39"/>
      <c r="AD592" s="39"/>
      <c r="AI592" s="39"/>
      <c r="AN592" s="39"/>
      <c r="AS592" s="39"/>
    </row>
    <row r="593">
      <c r="E593" s="39"/>
      <c r="J593" s="39"/>
      <c r="O593" s="39"/>
      <c r="T593" s="39"/>
      <c r="Y593" s="39"/>
      <c r="AD593" s="39"/>
      <c r="AI593" s="39"/>
      <c r="AN593" s="39"/>
      <c r="AS593" s="39"/>
    </row>
    <row r="594">
      <c r="E594" s="39"/>
      <c r="J594" s="39"/>
      <c r="O594" s="39"/>
      <c r="T594" s="39"/>
      <c r="Y594" s="39"/>
      <c r="AD594" s="39"/>
      <c r="AI594" s="39"/>
      <c r="AN594" s="39"/>
      <c r="AS594" s="39"/>
    </row>
    <row r="595">
      <c r="E595" s="39"/>
      <c r="J595" s="39"/>
      <c r="O595" s="39"/>
      <c r="T595" s="39"/>
      <c r="Y595" s="39"/>
      <c r="AD595" s="39"/>
      <c r="AI595" s="39"/>
      <c r="AN595" s="39"/>
      <c r="AS595" s="39"/>
    </row>
    <row r="596">
      <c r="E596" s="39"/>
      <c r="J596" s="39"/>
      <c r="O596" s="39"/>
      <c r="T596" s="39"/>
      <c r="Y596" s="39"/>
      <c r="AD596" s="39"/>
      <c r="AI596" s="39"/>
      <c r="AN596" s="39"/>
      <c r="AS596" s="39"/>
    </row>
    <row r="597">
      <c r="E597" s="39"/>
      <c r="J597" s="39"/>
      <c r="O597" s="39"/>
      <c r="T597" s="39"/>
      <c r="Y597" s="39"/>
      <c r="AD597" s="39"/>
      <c r="AI597" s="39"/>
      <c r="AN597" s="39"/>
      <c r="AS597" s="39"/>
    </row>
    <row r="598">
      <c r="E598" s="39"/>
      <c r="J598" s="39"/>
      <c r="O598" s="39"/>
      <c r="T598" s="39"/>
      <c r="Y598" s="39"/>
      <c r="AD598" s="39"/>
      <c r="AI598" s="39"/>
      <c r="AN598" s="39"/>
      <c r="AS598" s="39"/>
    </row>
    <row r="599">
      <c r="E599" s="39"/>
      <c r="J599" s="39"/>
      <c r="O599" s="39"/>
      <c r="T599" s="39"/>
      <c r="Y599" s="39"/>
      <c r="AD599" s="39"/>
      <c r="AI599" s="39"/>
      <c r="AN599" s="39"/>
      <c r="AS599" s="39"/>
    </row>
    <row r="600">
      <c r="E600" s="39"/>
      <c r="J600" s="39"/>
      <c r="O600" s="39"/>
      <c r="T600" s="39"/>
      <c r="Y600" s="39"/>
      <c r="AD600" s="39"/>
      <c r="AI600" s="39"/>
      <c r="AN600" s="39"/>
      <c r="AS600" s="39"/>
    </row>
    <row r="601">
      <c r="E601" s="39"/>
      <c r="J601" s="39"/>
      <c r="O601" s="39"/>
      <c r="T601" s="39"/>
      <c r="Y601" s="39"/>
      <c r="AD601" s="39"/>
      <c r="AI601" s="39"/>
      <c r="AN601" s="39"/>
      <c r="AS601" s="39"/>
    </row>
    <row r="602">
      <c r="E602" s="39"/>
      <c r="J602" s="39"/>
      <c r="O602" s="39"/>
      <c r="T602" s="39"/>
      <c r="Y602" s="39"/>
      <c r="AD602" s="39"/>
      <c r="AI602" s="39"/>
      <c r="AN602" s="39"/>
      <c r="AS602" s="39"/>
    </row>
    <row r="603">
      <c r="E603" s="39"/>
      <c r="J603" s="39"/>
      <c r="O603" s="39"/>
      <c r="T603" s="39"/>
      <c r="Y603" s="39"/>
      <c r="AD603" s="39"/>
      <c r="AI603" s="39"/>
      <c r="AN603" s="39"/>
      <c r="AS603" s="39"/>
    </row>
    <row r="604">
      <c r="E604" s="39"/>
      <c r="J604" s="39"/>
      <c r="O604" s="39"/>
      <c r="T604" s="39"/>
      <c r="Y604" s="39"/>
      <c r="AD604" s="39"/>
      <c r="AI604" s="39"/>
      <c r="AN604" s="39"/>
      <c r="AS604" s="39"/>
    </row>
    <row r="605">
      <c r="E605" s="39"/>
      <c r="J605" s="39"/>
      <c r="O605" s="39"/>
      <c r="T605" s="39"/>
      <c r="Y605" s="39"/>
      <c r="AD605" s="39"/>
      <c r="AI605" s="39"/>
      <c r="AN605" s="39"/>
      <c r="AS605" s="39"/>
    </row>
    <row r="606">
      <c r="E606" s="39"/>
      <c r="J606" s="39"/>
      <c r="O606" s="39"/>
      <c r="T606" s="39"/>
      <c r="Y606" s="39"/>
      <c r="AD606" s="39"/>
      <c r="AI606" s="39"/>
      <c r="AN606" s="39"/>
      <c r="AS606" s="39"/>
    </row>
    <row r="607">
      <c r="E607" s="39"/>
      <c r="J607" s="39"/>
      <c r="O607" s="39"/>
      <c r="T607" s="39"/>
      <c r="Y607" s="39"/>
      <c r="AD607" s="39"/>
      <c r="AI607" s="39"/>
      <c r="AN607" s="39"/>
      <c r="AS607" s="39"/>
    </row>
    <row r="608">
      <c r="E608" s="39"/>
      <c r="J608" s="39"/>
      <c r="O608" s="39"/>
      <c r="T608" s="39"/>
      <c r="Y608" s="39"/>
      <c r="AD608" s="39"/>
      <c r="AI608" s="39"/>
      <c r="AN608" s="39"/>
      <c r="AS608" s="39"/>
    </row>
    <row r="609">
      <c r="E609" s="39"/>
      <c r="J609" s="39"/>
      <c r="O609" s="39"/>
      <c r="T609" s="39"/>
      <c r="Y609" s="39"/>
      <c r="AD609" s="39"/>
      <c r="AI609" s="39"/>
      <c r="AN609" s="39"/>
      <c r="AS609" s="39"/>
    </row>
    <row r="610">
      <c r="E610" s="39"/>
      <c r="J610" s="39"/>
      <c r="O610" s="39"/>
      <c r="T610" s="39"/>
      <c r="Y610" s="39"/>
      <c r="AD610" s="39"/>
      <c r="AI610" s="39"/>
      <c r="AN610" s="39"/>
      <c r="AS610" s="39"/>
    </row>
    <row r="611">
      <c r="E611" s="39"/>
      <c r="J611" s="39"/>
      <c r="O611" s="39"/>
      <c r="T611" s="39"/>
      <c r="Y611" s="39"/>
      <c r="AD611" s="39"/>
      <c r="AI611" s="39"/>
      <c r="AN611" s="39"/>
      <c r="AS611" s="39"/>
    </row>
    <row r="612">
      <c r="E612" s="39"/>
      <c r="J612" s="39"/>
      <c r="O612" s="39"/>
      <c r="T612" s="39"/>
      <c r="Y612" s="39"/>
      <c r="AD612" s="39"/>
      <c r="AI612" s="39"/>
      <c r="AN612" s="39"/>
      <c r="AS612" s="39"/>
    </row>
    <row r="613">
      <c r="E613" s="39"/>
      <c r="J613" s="39"/>
      <c r="O613" s="39"/>
      <c r="T613" s="39"/>
      <c r="Y613" s="39"/>
      <c r="AD613" s="39"/>
      <c r="AI613" s="39"/>
      <c r="AN613" s="39"/>
      <c r="AS613" s="39"/>
    </row>
    <row r="614">
      <c r="E614" s="39"/>
      <c r="J614" s="39"/>
      <c r="O614" s="39"/>
      <c r="T614" s="39"/>
      <c r="Y614" s="39"/>
      <c r="AD614" s="39"/>
      <c r="AI614" s="39"/>
      <c r="AN614" s="39"/>
      <c r="AS614" s="39"/>
    </row>
    <row r="615">
      <c r="E615" s="39"/>
      <c r="J615" s="39"/>
      <c r="O615" s="39"/>
      <c r="T615" s="39"/>
      <c r="Y615" s="39"/>
      <c r="AD615" s="39"/>
      <c r="AI615" s="39"/>
      <c r="AN615" s="39"/>
      <c r="AS615" s="39"/>
    </row>
    <row r="616">
      <c r="E616" s="39"/>
      <c r="J616" s="39"/>
      <c r="O616" s="39"/>
      <c r="T616" s="39"/>
      <c r="Y616" s="39"/>
      <c r="AD616" s="39"/>
      <c r="AI616" s="39"/>
      <c r="AN616" s="39"/>
      <c r="AS616" s="39"/>
    </row>
    <row r="617">
      <c r="E617" s="39"/>
      <c r="J617" s="39"/>
      <c r="O617" s="39"/>
      <c r="T617" s="39"/>
      <c r="Y617" s="39"/>
      <c r="AD617" s="39"/>
      <c r="AI617" s="39"/>
      <c r="AN617" s="39"/>
      <c r="AS617" s="39"/>
    </row>
    <row r="618">
      <c r="E618" s="39"/>
      <c r="J618" s="39"/>
      <c r="O618" s="39"/>
      <c r="T618" s="39"/>
      <c r="Y618" s="39"/>
      <c r="AD618" s="39"/>
      <c r="AI618" s="39"/>
      <c r="AN618" s="39"/>
      <c r="AS618" s="39"/>
    </row>
    <row r="619">
      <c r="E619" s="39"/>
      <c r="J619" s="39"/>
      <c r="O619" s="39"/>
      <c r="T619" s="39"/>
      <c r="Y619" s="39"/>
      <c r="AD619" s="39"/>
      <c r="AI619" s="39"/>
      <c r="AN619" s="39"/>
      <c r="AS619" s="39"/>
    </row>
    <row r="620">
      <c r="E620" s="39"/>
      <c r="J620" s="39"/>
      <c r="O620" s="39"/>
      <c r="T620" s="39"/>
      <c r="Y620" s="39"/>
      <c r="AD620" s="39"/>
      <c r="AI620" s="39"/>
      <c r="AN620" s="39"/>
      <c r="AS620" s="39"/>
    </row>
    <row r="621">
      <c r="E621" s="39"/>
      <c r="J621" s="39"/>
      <c r="O621" s="39"/>
      <c r="T621" s="39"/>
      <c r="Y621" s="39"/>
      <c r="AD621" s="39"/>
      <c r="AI621" s="39"/>
      <c r="AN621" s="39"/>
      <c r="AS621" s="39"/>
    </row>
    <row r="622">
      <c r="E622" s="39"/>
      <c r="J622" s="39"/>
      <c r="O622" s="39"/>
      <c r="T622" s="39"/>
      <c r="Y622" s="39"/>
      <c r="AD622" s="39"/>
      <c r="AI622" s="39"/>
      <c r="AN622" s="39"/>
      <c r="AS622" s="39"/>
    </row>
    <row r="623">
      <c r="E623" s="39"/>
      <c r="J623" s="39"/>
      <c r="O623" s="39"/>
      <c r="T623" s="39"/>
      <c r="Y623" s="39"/>
      <c r="AD623" s="39"/>
      <c r="AI623" s="39"/>
      <c r="AN623" s="39"/>
      <c r="AS623" s="39"/>
    </row>
    <row r="624">
      <c r="E624" s="39"/>
      <c r="J624" s="39"/>
      <c r="O624" s="39"/>
      <c r="T624" s="39"/>
      <c r="Y624" s="39"/>
      <c r="AD624" s="39"/>
      <c r="AI624" s="39"/>
      <c r="AN624" s="39"/>
      <c r="AS624" s="39"/>
    </row>
    <row r="625">
      <c r="E625" s="39"/>
      <c r="J625" s="39"/>
      <c r="O625" s="39"/>
      <c r="T625" s="39"/>
      <c r="Y625" s="39"/>
      <c r="AD625" s="39"/>
      <c r="AI625" s="39"/>
      <c r="AN625" s="39"/>
      <c r="AS625" s="39"/>
    </row>
    <row r="626">
      <c r="E626" s="39"/>
      <c r="J626" s="39"/>
      <c r="O626" s="39"/>
      <c r="T626" s="39"/>
      <c r="Y626" s="39"/>
      <c r="AD626" s="39"/>
      <c r="AI626" s="39"/>
      <c r="AN626" s="39"/>
      <c r="AS626" s="39"/>
    </row>
    <row r="627">
      <c r="E627" s="39"/>
      <c r="J627" s="39"/>
      <c r="O627" s="39"/>
      <c r="T627" s="39"/>
      <c r="Y627" s="39"/>
      <c r="AD627" s="39"/>
      <c r="AI627" s="39"/>
      <c r="AN627" s="39"/>
      <c r="AS627" s="39"/>
    </row>
    <row r="628">
      <c r="E628" s="39"/>
      <c r="J628" s="39"/>
      <c r="O628" s="39"/>
      <c r="T628" s="39"/>
      <c r="Y628" s="39"/>
      <c r="AD628" s="39"/>
      <c r="AI628" s="39"/>
      <c r="AN628" s="39"/>
      <c r="AS628" s="39"/>
    </row>
    <row r="629">
      <c r="E629" s="39"/>
      <c r="J629" s="39"/>
      <c r="O629" s="39"/>
      <c r="T629" s="39"/>
      <c r="Y629" s="39"/>
      <c r="AD629" s="39"/>
      <c r="AI629" s="39"/>
      <c r="AN629" s="39"/>
      <c r="AS629" s="39"/>
    </row>
    <row r="630">
      <c r="E630" s="39"/>
      <c r="J630" s="39"/>
      <c r="O630" s="39"/>
      <c r="T630" s="39"/>
      <c r="Y630" s="39"/>
      <c r="AD630" s="39"/>
      <c r="AI630" s="39"/>
      <c r="AN630" s="39"/>
      <c r="AS630" s="39"/>
    </row>
    <row r="631">
      <c r="E631" s="39"/>
      <c r="J631" s="39"/>
      <c r="O631" s="39"/>
      <c r="T631" s="39"/>
      <c r="Y631" s="39"/>
      <c r="AD631" s="39"/>
      <c r="AI631" s="39"/>
      <c r="AN631" s="39"/>
      <c r="AS631" s="39"/>
    </row>
    <row r="632">
      <c r="E632" s="39"/>
      <c r="J632" s="39"/>
      <c r="O632" s="39"/>
      <c r="T632" s="39"/>
      <c r="Y632" s="39"/>
      <c r="AD632" s="39"/>
      <c r="AI632" s="39"/>
      <c r="AN632" s="39"/>
      <c r="AS632" s="39"/>
    </row>
    <row r="633">
      <c r="E633" s="39"/>
      <c r="J633" s="39"/>
      <c r="O633" s="39"/>
      <c r="T633" s="39"/>
      <c r="Y633" s="39"/>
      <c r="AD633" s="39"/>
      <c r="AI633" s="39"/>
      <c r="AN633" s="39"/>
      <c r="AS633" s="39"/>
    </row>
    <row r="634">
      <c r="E634" s="39"/>
      <c r="J634" s="39"/>
      <c r="O634" s="39"/>
      <c r="T634" s="39"/>
      <c r="Y634" s="39"/>
      <c r="AD634" s="39"/>
      <c r="AI634" s="39"/>
      <c r="AN634" s="39"/>
      <c r="AS634" s="39"/>
    </row>
    <row r="635">
      <c r="E635" s="39"/>
      <c r="J635" s="39"/>
      <c r="O635" s="39"/>
      <c r="T635" s="39"/>
      <c r="Y635" s="39"/>
      <c r="AD635" s="39"/>
      <c r="AI635" s="39"/>
      <c r="AN635" s="39"/>
      <c r="AS635" s="39"/>
    </row>
    <row r="636">
      <c r="E636" s="39"/>
      <c r="J636" s="39"/>
      <c r="O636" s="39"/>
      <c r="T636" s="39"/>
      <c r="Y636" s="39"/>
      <c r="AD636" s="39"/>
      <c r="AI636" s="39"/>
      <c r="AN636" s="39"/>
      <c r="AS636" s="39"/>
    </row>
    <row r="637">
      <c r="E637" s="39"/>
      <c r="J637" s="39"/>
      <c r="O637" s="39"/>
      <c r="T637" s="39"/>
      <c r="Y637" s="39"/>
      <c r="AD637" s="39"/>
      <c r="AI637" s="39"/>
      <c r="AN637" s="39"/>
      <c r="AS637" s="39"/>
    </row>
    <row r="638">
      <c r="E638" s="39"/>
      <c r="J638" s="39"/>
      <c r="O638" s="39"/>
      <c r="T638" s="39"/>
      <c r="Y638" s="39"/>
      <c r="AD638" s="39"/>
      <c r="AI638" s="39"/>
      <c r="AN638" s="39"/>
      <c r="AS638" s="39"/>
    </row>
    <row r="639">
      <c r="E639" s="39"/>
      <c r="J639" s="39"/>
      <c r="O639" s="39"/>
      <c r="T639" s="39"/>
      <c r="Y639" s="39"/>
      <c r="AD639" s="39"/>
      <c r="AI639" s="39"/>
      <c r="AN639" s="39"/>
      <c r="AS639" s="39"/>
    </row>
    <row r="640">
      <c r="E640" s="39"/>
      <c r="J640" s="39"/>
      <c r="O640" s="39"/>
      <c r="T640" s="39"/>
      <c r="Y640" s="39"/>
      <c r="AD640" s="39"/>
      <c r="AI640" s="39"/>
      <c r="AN640" s="39"/>
      <c r="AS640" s="39"/>
    </row>
    <row r="641">
      <c r="E641" s="39"/>
      <c r="J641" s="39"/>
      <c r="O641" s="39"/>
      <c r="T641" s="39"/>
      <c r="Y641" s="39"/>
      <c r="AD641" s="39"/>
      <c r="AI641" s="39"/>
      <c r="AN641" s="39"/>
      <c r="AS641" s="39"/>
    </row>
    <row r="642">
      <c r="E642" s="39"/>
      <c r="J642" s="39"/>
      <c r="O642" s="39"/>
      <c r="T642" s="39"/>
      <c r="Y642" s="39"/>
      <c r="AD642" s="39"/>
      <c r="AI642" s="39"/>
      <c r="AN642" s="39"/>
      <c r="AS642" s="39"/>
    </row>
    <row r="643">
      <c r="E643" s="39"/>
      <c r="J643" s="39"/>
      <c r="O643" s="39"/>
      <c r="T643" s="39"/>
      <c r="Y643" s="39"/>
      <c r="AD643" s="39"/>
      <c r="AI643" s="39"/>
      <c r="AN643" s="39"/>
      <c r="AS643" s="39"/>
    </row>
    <row r="644">
      <c r="E644" s="39"/>
      <c r="J644" s="39"/>
      <c r="O644" s="39"/>
      <c r="T644" s="39"/>
      <c r="Y644" s="39"/>
      <c r="AD644" s="39"/>
      <c r="AI644" s="39"/>
      <c r="AN644" s="39"/>
      <c r="AS644" s="39"/>
    </row>
    <row r="645">
      <c r="E645" s="39"/>
      <c r="J645" s="39"/>
      <c r="O645" s="39"/>
      <c r="T645" s="39"/>
      <c r="Y645" s="39"/>
      <c r="AD645" s="39"/>
      <c r="AI645" s="39"/>
      <c r="AN645" s="39"/>
      <c r="AS645" s="39"/>
    </row>
    <row r="646">
      <c r="E646" s="39"/>
      <c r="J646" s="39"/>
      <c r="O646" s="39"/>
      <c r="T646" s="39"/>
      <c r="Y646" s="39"/>
      <c r="AD646" s="39"/>
      <c r="AI646" s="39"/>
      <c r="AN646" s="39"/>
      <c r="AS646" s="39"/>
    </row>
    <row r="647">
      <c r="E647" s="39"/>
      <c r="J647" s="39"/>
      <c r="O647" s="39"/>
      <c r="T647" s="39"/>
      <c r="Y647" s="39"/>
      <c r="AD647" s="39"/>
      <c r="AI647" s="39"/>
      <c r="AN647" s="39"/>
      <c r="AS647" s="39"/>
    </row>
    <row r="648">
      <c r="E648" s="39"/>
      <c r="J648" s="39"/>
      <c r="O648" s="39"/>
      <c r="T648" s="39"/>
      <c r="Y648" s="39"/>
      <c r="AD648" s="39"/>
      <c r="AI648" s="39"/>
      <c r="AN648" s="39"/>
      <c r="AS648" s="39"/>
    </row>
    <row r="649">
      <c r="E649" s="39"/>
      <c r="J649" s="39"/>
      <c r="O649" s="39"/>
      <c r="T649" s="39"/>
      <c r="Y649" s="39"/>
      <c r="AD649" s="39"/>
      <c r="AI649" s="39"/>
      <c r="AN649" s="39"/>
      <c r="AS649" s="39"/>
    </row>
    <row r="650">
      <c r="E650" s="39"/>
      <c r="J650" s="39"/>
      <c r="O650" s="39"/>
      <c r="T650" s="39"/>
      <c r="Y650" s="39"/>
      <c r="AD650" s="39"/>
      <c r="AI650" s="39"/>
      <c r="AN650" s="39"/>
      <c r="AS650" s="39"/>
    </row>
    <row r="651">
      <c r="E651" s="39"/>
      <c r="J651" s="39"/>
      <c r="O651" s="39"/>
      <c r="T651" s="39"/>
      <c r="Y651" s="39"/>
      <c r="AD651" s="39"/>
      <c r="AI651" s="39"/>
      <c r="AN651" s="39"/>
      <c r="AS651" s="39"/>
    </row>
    <row r="652">
      <c r="E652" s="39"/>
      <c r="J652" s="39"/>
      <c r="O652" s="39"/>
      <c r="T652" s="39"/>
      <c r="Y652" s="39"/>
      <c r="AD652" s="39"/>
      <c r="AI652" s="39"/>
      <c r="AN652" s="39"/>
      <c r="AS652" s="39"/>
    </row>
    <row r="653">
      <c r="E653" s="39"/>
      <c r="J653" s="39"/>
      <c r="O653" s="39"/>
      <c r="T653" s="39"/>
      <c r="Y653" s="39"/>
      <c r="AD653" s="39"/>
      <c r="AI653" s="39"/>
      <c r="AN653" s="39"/>
      <c r="AS653" s="39"/>
    </row>
    <row r="654">
      <c r="E654" s="39"/>
      <c r="J654" s="39"/>
      <c r="O654" s="39"/>
      <c r="T654" s="39"/>
      <c r="Y654" s="39"/>
      <c r="AD654" s="39"/>
      <c r="AI654" s="39"/>
      <c r="AN654" s="39"/>
      <c r="AS654" s="39"/>
    </row>
    <row r="655">
      <c r="E655" s="39"/>
      <c r="J655" s="39"/>
      <c r="O655" s="39"/>
      <c r="T655" s="39"/>
      <c r="Y655" s="39"/>
      <c r="AD655" s="39"/>
      <c r="AI655" s="39"/>
      <c r="AN655" s="39"/>
      <c r="AS655" s="39"/>
    </row>
    <row r="656">
      <c r="E656" s="39"/>
      <c r="J656" s="39"/>
      <c r="O656" s="39"/>
      <c r="T656" s="39"/>
      <c r="Y656" s="39"/>
      <c r="AD656" s="39"/>
      <c r="AI656" s="39"/>
      <c r="AN656" s="39"/>
      <c r="AS656" s="39"/>
    </row>
    <row r="657">
      <c r="E657" s="39"/>
      <c r="J657" s="39"/>
      <c r="O657" s="39"/>
      <c r="T657" s="39"/>
      <c r="Y657" s="39"/>
      <c r="AD657" s="39"/>
      <c r="AI657" s="39"/>
      <c r="AN657" s="39"/>
      <c r="AS657" s="39"/>
    </row>
    <row r="658">
      <c r="E658" s="39"/>
      <c r="J658" s="39"/>
      <c r="O658" s="39"/>
      <c r="T658" s="39"/>
      <c r="Y658" s="39"/>
      <c r="AD658" s="39"/>
      <c r="AI658" s="39"/>
      <c r="AN658" s="39"/>
      <c r="AS658" s="39"/>
    </row>
    <row r="659">
      <c r="E659" s="39"/>
      <c r="J659" s="39"/>
      <c r="O659" s="39"/>
      <c r="T659" s="39"/>
      <c r="Y659" s="39"/>
      <c r="AD659" s="39"/>
      <c r="AI659" s="39"/>
      <c r="AN659" s="39"/>
      <c r="AS659" s="39"/>
    </row>
    <row r="660">
      <c r="E660" s="39"/>
      <c r="J660" s="39"/>
      <c r="O660" s="39"/>
      <c r="T660" s="39"/>
      <c r="Y660" s="39"/>
      <c r="AD660" s="39"/>
      <c r="AI660" s="39"/>
      <c r="AN660" s="39"/>
      <c r="AS660" s="39"/>
    </row>
    <row r="661">
      <c r="E661" s="39"/>
      <c r="J661" s="39"/>
      <c r="O661" s="39"/>
      <c r="T661" s="39"/>
      <c r="Y661" s="39"/>
      <c r="AD661" s="39"/>
      <c r="AI661" s="39"/>
      <c r="AN661" s="39"/>
      <c r="AS661" s="39"/>
    </row>
    <row r="662">
      <c r="E662" s="39"/>
      <c r="J662" s="39"/>
      <c r="O662" s="39"/>
      <c r="T662" s="39"/>
      <c r="Y662" s="39"/>
      <c r="AD662" s="39"/>
      <c r="AI662" s="39"/>
      <c r="AN662" s="39"/>
      <c r="AS662" s="39"/>
    </row>
    <row r="663">
      <c r="E663" s="39"/>
      <c r="J663" s="39"/>
      <c r="O663" s="39"/>
      <c r="T663" s="39"/>
      <c r="Y663" s="39"/>
      <c r="AD663" s="39"/>
      <c r="AI663" s="39"/>
      <c r="AN663" s="39"/>
      <c r="AS663" s="39"/>
    </row>
    <row r="664">
      <c r="E664" s="39"/>
      <c r="J664" s="39"/>
      <c r="O664" s="39"/>
      <c r="T664" s="39"/>
      <c r="Y664" s="39"/>
      <c r="AD664" s="39"/>
      <c r="AI664" s="39"/>
      <c r="AN664" s="39"/>
      <c r="AS664" s="39"/>
    </row>
    <row r="665">
      <c r="E665" s="39"/>
      <c r="J665" s="39"/>
      <c r="O665" s="39"/>
      <c r="T665" s="39"/>
      <c r="Y665" s="39"/>
      <c r="AD665" s="39"/>
      <c r="AI665" s="39"/>
      <c r="AN665" s="39"/>
      <c r="AS665" s="39"/>
    </row>
    <row r="666">
      <c r="E666" s="39"/>
      <c r="J666" s="39"/>
      <c r="O666" s="39"/>
      <c r="T666" s="39"/>
      <c r="Y666" s="39"/>
      <c r="AD666" s="39"/>
      <c r="AI666" s="39"/>
      <c r="AN666" s="39"/>
      <c r="AS666" s="39"/>
    </row>
    <row r="667">
      <c r="E667" s="39"/>
      <c r="J667" s="39"/>
      <c r="O667" s="39"/>
      <c r="T667" s="39"/>
      <c r="Y667" s="39"/>
      <c r="AD667" s="39"/>
      <c r="AI667" s="39"/>
      <c r="AN667" s="39"/>
      <c r="AS667" s="39"/>
    </row>
    <row r="668">
      <c r="E668" s="39"/>
      <c r="J668" s="39"/>
      <c r="O668" s="39"/>
      <c r="T668" s="39"/>
      <c r="Y668" s="39"/>
      <c r="AD668" s="39"/>
      <c r="AI668" s="39"/>
      <c r="AN668" s="39"/>
      <c r="AS668" s="39"/>
    </row>
    <row r="669">
      <c r="E669" s="39"/>
      <c r="J669" s="39"/>
      <c r="O669" s="39"/>
      <c r="T669" s="39"/>
      <c r="Y669" s="39"/>
      <c r="AD669" s="39"/>
      <c r="AI669" s="39"/>
      <c r="AN669" s="39"/>
      <c r="AS669" s="39"/>
    </row>
    <row r="670">
      <c r="E670" s="39"/>
      <c r="J670" s="39"/>
      <c r="O670" s="39"/>
      <c r="T670" s="39"/>
      <c r="Y670" s="39"/>
      <c r="AD670" s="39"/>
      <c r="AI670" s="39"/>
      <c r="AN670" s="39"/>
      <c r="AS670" s="39"/>
    </row>
    <row r="671">
      <c r="E671" s="39"/>
      <c r="J671" s="39"/>
      <c r="O671" s="39"/>
      <c r="T671" s="39"/>
      <c r="Y671" s="39"/>
      <c r="AD671" s="39"/>
      <c r="AI671" s="39"/>
      <c r="AN671" s="39"/>
      <c r="AS671" s="39"/>
    </row>
    <row r="672">
      <c r="E672" s="39"/>
      <c r="J672" s="39"/>
      <c r="O672" s="39"/>
      <c r="T672" s="39"/>
      <c r="Y672" s="39"/>
      <c r="AD672" s="39"/>
      <c r="AI672" s="39"/>
      <c r="AN672" s="39"/>
      <c r="AS672" s="39"/>
    </row>
    <row r="673">
      <c r="E673" s="39"/>
      <c r="J673" s="39"/>
      <c r="O673" s="39"/>
      <c r="T673" s="39"/>
      <c r="Y673" s="39"/>
      <c r="AD673" s="39"/>
      <c r="AI673" s="39"/>
      <c r="AN673" s="39"/>
      <c r="AS673" s="39"/>
    </row>
    <row r="674">
      <c r="E674" s="39"/>
      <c r="J674" s="39"/>
      <c r="O674" s="39"/>
      <c r="T674" s="39"/>
      <c r="Y674" s="39"/>
      <c r="AD674" s="39"/>
      <c r="AI674" s="39"/>
      <c r="AN674" s="39"/>
      <c r="AS674" s="39"/>
    </row>
    <row r="675">
      <c r="E675" s="39"/>
      <c r="J675" s="39"/>
      <c r="O675" s="39"/>
      <c r="T675" s="39"/>
      <c r="Y675" s="39"/>
      <c r="AD675" s="39"/>
      <c r="AI675" s="39"/>
      <c r="AN675" s="39"/>
      <c r="AS675" s="39"/>
    </row>
    <row r="676">
      <c r="E676" s="39"/>
      <c r="J676" s="39"/>
      <c r="O676" s="39"/>
      <c r="T676" s="39"/>
      <c r="Y676" s="39"/>
      <c r="AD676" s="39"/>
      <c r="AI676" s="39"/>
      <c r="AN676" s="39"/>
      <c r="AS676" s="39"/>
    </row>
    <row r="677">
      <c r="E677" s="39"/>
      <c r="J677" s="39"/>
      <c r="O677" s="39"/>
      <c r="T677" s="39"/>
      <c r="Y677" s="39"/>
      <c r="AD677" s="39"/>
      <c r="AI677" s="39"/>
      <c r="AN677" s="39"/>
      <c r="AS677" s="39"/>
    </row>
    <row r="678">
      <c r="E678" s="39"/>
      <c r="J678" s="39"/>
      <c r="O678" s="39"/>
      <c r="T678" s="39"/>
      <c r="Y678" s="39"/>
      <c r="AD678" s="39"/>
      <c r="AI678" s="39"/>
      <c r="AN678" s="39"/>
      <c r="AS678" s="39"/>
    </row>
    <row r="679">
      <c r="E679" s="39"/>
      <c r="J679" s="39"/>
      <c r="O679" s="39"/>
      <c r="T679" s="39"/>
      <c r="Y679" s="39"/>
      <c r="AD679" s="39"/>
      <c r="AI679" s="39"/>
      <c r="AN679" s="39"/>
      <c r="AS679" s="39"/>
    </row>
    <row r="680">
      <c r="E680" s="39"/>
      <c r="J680" s="39"/>
      <c r="O680" s="39"/>
      <c r="T680" s="39"/>
      <c r="Y680" s="39"/>
      <c r="AD680" s="39"/>
      <c r="AI680" s="39"/>
      <c r="AN680" s="39"/>
      <c r="AS680" s="39"/>
    </row>
    <row r="681">
      <c r="E681" s="39"/>
      <c r="J681" s="39"/>
      <c r="O681" s="39"/>
      <c r="T681" s="39"/>
      <c r="Y681" s="39"/>
      <c r="AD681" s="39"/>
      <c r="AI681" s="39"/>
      <c r="AN681" s="39"/>
      <c r="AS681" s="39"/>
    </row>
    <row r="682">
      <c r="E682" s="39"/>
      <c r="J682" s="39"/>
      <c r="O682" s="39"/>
      <c r="T682" s="39"/>
      <c r="Y682" s="39"/>
      <c r="AD682" s="39"/>
      <c r="AI682" s="39"/>
      <c r="AN682" s="39"/>
      <c r="AS682" s="39"/>
    </row>
    <row r="683">
      <c r="E683" s="39"/>
      <c r="J683" s="39"/>
      <c r="O683" s="39"/>
      <c r="T683" s="39"/>
      <c r="Y683" s="39"/>
      <c r="AD683" s="39"/>
      <c r="AI683" s="39"/>
      <c r="AN683" s="39"/>
      <c r="AS683" s="39"/>
    </row>
    <row r="684">
      <c r="E684" s="39"/>
      <c r="J684" s="39"/>
      <c r="O684" s="39"/>
      <c r="T684" s="39"/>
      <c r="Y684" s="39"/>
      <c r="AD684" s="39"/>
      <c r="AI684" s="39"/>
      <c r="AN684" s="39"/>
      <c r="AS684" s="39"/>
    </row>
    <row r="685">
      <c r="E685" s="39"/>
      <c r="J685" s="39"/>
      <c r="O685" s="39"/>
      <c r="T685" s="39"/>
      <c r="Y685" s="39"/>
      <c r="AD685" s="39"/>
      <c r="AI685" s="39"/>
      <c r="AN685" s="39"/>
      <c r="AS685" s="39"/>
    </row>
    <row r="686">
      <c r="E686" s="39"/>
      <c r="J686" s="39"/>
      <c r="O686" s="39"/>
      <c r="T686" s="39"/>
      <c r="Y686" s="39"/>
      <c r="AD686" s="39"/>
      <c r="AI686" s="39"/>
      <c r="AN686" s="39"/>
      <c r="AS686" s="39"/>
    </row>
    <row r="687">
      <c r="E687" s="39"/>
      <c r="J687" s="39"/>
      <c r="O687" s="39"/>
      <c r="T687" s="39"/>
      <c r="Y687" s="39"/>
      <c r="AD687" s="39"/>
      <c r="AI687" s="39"/>
      <c r="AN687" s="39"/>
      <c r="AS687" s="39"/>
    </row>
    <row r="688">
      <c r="E688" s="39"/>
      <c r="J688" s="39"/>
      <c r="O688" s="39"/>
      <c r="T688" s="39"/>
      <c r="Y688" s="39"/>
      <c r="AD688" s="39"/>
      <c r="AI688" s="39"/>
      <c r="AN688" s="39"/>
      <c r="AS688" s="39"/>
    </row>
    <row r="689">
      <c r="E689" s="39"/>
      <c r="J689" s="39"/>
      <c r="O689" s="39"/>
      <c r="T689" s="39"/>
      <c r="Y689" s="39"/>
      <c r="AD689" s="39"/>
      <c r="AI689" s="39"/>
      <c r="AN689" s="39"/>
      <c r="AS689" s="39"/>
    </row>
    <row r="690">
      <c r="E690" s="39"/>
      <c r="J690" s="39"/>
      <c r="O690" s="39"/>
      <c r="T690" s="39"/>
      <c r="Y690" s="39"/>
      <c r="AD690" s="39"/>
      <c r="AI690" s="39"/>
      <c r="AN690" s="39"/>
      <c r="AS690" s="39"/>
    </row>
    <row r="691">
      <c r="E691" s="39"/>
      <c r="J691" s="39"/>
      <c r="O691" s="39"/>
      <c r="T691" s="39"/>
      <c r="Y691" s="39"/>
      <c r="AD691" s="39"/>
      <c r="AI691" s="39"/>
      <c r="AN691" s="39"/>
      <c r="AS691" s="39"/>
    </row>
    <row r="692">
      <c r="E692" s="39"/>
      <c r="J692" s="39"/>
      <c r="O692" s="39"/>
      <c r="T692" s="39"/>
      <c r="Y692" s="39"/>
      <c r="AD692" s="39"/>
      <c r="AI692" s="39"/>
      <c r="AN692" s="39"/>
      <c r="AS692" s="39"/>
    </row>
    <row r="693">
      <c r="E693" s="39"/>
      <c r="J693" s="39"/>
      <c r="O693" s="39"/>
      <c r="T693" s="39"/>
      <c r="Y693" s="39"/>
      <c r="AD693" s="39"/>
      <c r="AI693" s="39"/>
      <c r="AN693" s="39"/>
      <c r="AS693" s="39"/>
    </row>
    <row r="694">
      <c r="E694" s="39"/>
      <c r="J694" s="39"/>
      <c r="O694" s="39"/>
      <c r="T694" s="39"/>
      <c r="Y694" s="39"/>
      <c r="AD694" s="39"/>
      <c r="AI694" s="39"/>
      <c r="AN694" s="39"/>
      <c r="AS694" s="39"/>
    </row>
    <row r="695">
      <c r="E695" s="39"/>
      <c r="J695" s="39"/>
      <c r="O695" s="39"/>
      <c r="T695" s="39"/>
      <c r="Y695" s="39"/>
      <c r="AD695" s="39"/>
      <c r="AI695" s="39"/>
      <c r="AN695" s="39"/>
      <c r="AS695" s="39"/>
    </row>
    <row r="696">
      <c r="E696" s="39"/>
      <c r="J696" s="39"/>
      <c r="O696" s="39"/>
      <c r="T696" s="39"/>
      <c r="Y696" s="39"/>
      <c r="AD696" s="39"/>
      <c r="AI696" s="39"/>
      <c r="AN696" s="39"/>
      <c r="AS696" s="39"/>
    </row>
    <row r="697">
      <c r="E697" s="39"/>
      <c r="J697" s="39"/>
      <c r="O697" s="39"/>
      <c r="T697" s="39"/>
      <c r="Y697" s="39"/>
      <c r="AD697" s="39"/>
      <c r="AI697" s="39"/>
      <c r="AN697" s="39"/>
      <c r="AS697" s="39"/>
    </row>
    <row r="698">
      <c r="E698" s="39"/>
      <c r="J698" s="39"/>
      <c r="O698" s="39"/>
      <c r="T698" s="39"/>
      <c r="Y698" s="39"/>
      <c r="AD698" s="39"/>
      <c r="AI698" s="39"/>
      <c r="AN698" s="39"/>
      <c r="AS698" s="39"/>
    </row>
    <row r="699">
      <c r="E699" s="39"/>
      <c r="J699" s="39"/>
      <c r="O699" s="39"/>
      <c r="T699" s="39"/>
      <c r="Y699" s="39"/>
      <c r="AD699" s="39"/>
      <c r="AI699" s="39"/>
      <c r="AN699" s="39"/>
      <c r="AS699" s="39"/>
    </row>
    <row r="700">
      <c r="E700" s="39"/>
      <c r="J700" s="39"/>
      <c r="O700" s="39"/>
      <c r="T700" s="39"/>
      <c r="Y700" s="39"/>
      <c r="AD700" s="39"/>
      <c r="AI700" s="39"/>
      <c r="AN700" s="39"/>
      <c r="AS700" s="39"/>
    </row>
    <row r="701">
      <c r="E701" s="39"/>
      <c r="J701" s="39"/>
      <c r="O701" s="39"/>
      <c r="T701" s="39"/>
      <c r="Y701" s="39"/>
      <c r="AD701" s="39"/>
      <c r="AI701" s="39"/>
      <c r="AN701" s="39"/>
      <c r="AS701" s="39"/>
    </row>
    <row r="702">
      <c r="E702" s="39"/>
      <c r="J702" s="39"/>
      <c r="O702" s="39"/>
      <c r="T702" s="39"/>
      <c r="Y702" s="39"/>
      <c r="AD702" s="39"/>
      <c r="AI702" s="39"/>
      <c r="AN702" s="39"/>
      <c r="AS702" s="39"/>
    </row>
    <row r="703">
      <c r="E703" s="39"/>
      <c r="J703" s="39"/>
      <c r="O703" s="39"/>
      <c r="T703" s="39"/>
      <c r="Y703" s="39"/>
      <c r="AD703" s="39"/>
      <c r="AI703" s="39"/>
      <c r="AN703" s="39"/>
      <c r="AS703" s="39"/>
    </row>
    <row r="704">
      <c r="E704" s="39"/>
      <c r="J704" s="39"/>
      <c r="O704" s="39"/>
      <c r="T704" s="39"/>
      <c r="Y704" s="39"/>
      <c r="AD704" s="39"/>
      <c r="AI704" s="39"/>
      <c r="AN704" s="39"/>
      <c r="AS704" s="39"/>
    </row>
    <row r="705">
      <c r="E705" s="39"/>
      <c r="J705" s="39"/>
      <c r="O705" s="39"/>
      <c r="T705" s="39"/>
      <c r="Y705" s="39"/>
      <c r="AD705" s="39"/>
      <c r="AI705" s="39"/>
      <c r="AN705" s="39"/>
      <c r="AS705" s="39"/>
    </row>
    <row r="706">
      <c r="E706" s="39"/>
      <c r="J706" s="39"/>
      <c r="O706" s="39"/>
      <c r="T706" s="39"/>
      <c r="Y706" s="39"/>
      <c r="AD706" s="39"/>
      <c r="AI706" s="39"/>
      <c r="AN706" s="39"/>
      <c r="AS706" s="39"/>
    </row>
    <row r="707">
      <c r="E707" s="39"/>
      <c r="J707" s="39"/>
      <c r="O707" s="39"/>
      <c r="T707" s="39"/>
      <c r="Y707" s="39"/>
      <c r="AD707" s="39"/>
      <c r="AI707" s="39"/>
      <c r="AN707" s="39"/>
      <c r="AS707" s="39"/>
    </row>
    <row r="708">
      <c r="E708" s="39"/>
      <c r="J708" s="39"/>
      <c r="O708" s="39"/>
      <c r="T708" s="39"/>
      <c r="Y708" s="39"/>
      <c r="AD708" s="39"/>
      <c r="AI708" s="39"/>
      <c r="AN708" s="39"/>
      <c r="AS708" s="39"/>
    </row>
    <row r="709">
      <c r="E709" s="39"/>
      <c r="J709" s="39"/>
      <c r="O709" s="39"/>
      <c r="T709" s="39"/>
      <c r="Y709" s="39"/>
      <c r="AD709" s="39"/>
      <c r="AI709" s="39"/>
      <c r="AN709" s="39"/>
      <c r="AS709" s="39"/>
    </row>
    <row r="710">
      <c r="E710" s="39"/>
      <c r="J710" s="39"/>
      <c r="O710" s="39"/>
      <c r="T710" s="39"/>
      <c r="Y710" s="39"/>
      <c r="AD710" s="39"/>
      <c r="AI710" s="39"/>
      <c r="AN710" s="39"/>
      <c r="AS710" s="39"/>
    </row>
    <row r="711">
      <c r="E711" s="39"/>
      <c r="J711" s="39"/>
      <c r="O711" s="39"/>
      <c r="T711" s="39"/>
      <c r="Y711" s="39"/>
      <c r="AD711" s="39"/>
      <c r="AI711" s="39"/>
      <c r="AN711" s="39"/>
      <c r="AS711" s="39"/>
    </row>
    <row r="712">
      <c r="E712" s="39"/>
      <c r="J712" s="39"/>
      <c r="O712" s="39"/>
      <c r="T712" s="39"/>
      <c r="Y712" s="39"/>
      <c r="AD712" s="39"/>
      <c r="AI712" s="39"/>
      <c r="AN712" s="39"/>
      <c r="AS712" s="39"/>
    </row>
    <row r="713">
      <c r="E713" s="39"/>
      <c r="J713" s="39"/>
      <c r="O713" s="39"/>
      <c r="T713" s="39"/>
      <c r="Y713" s="39"/>
      <c r="AD713" s="39"/>
      <c r="AI713" s="39"/>
      <c r="AN713" s="39"/>
      <c r="AS713" s="39"/>
    </row>
    <row r="714">
      <c r="E714" s="39"/>
      <c r="J714" s="39"/>
      <c r="O714" s="39"/>
      <c r="T714" s="39"/>
      <c r="Y714" s="39"/>
      <c r="AD714" s="39"/>
      <c r="AI714" s="39"/>
      <c r="AN714" s="39"/>
      <c r="AS714" s="39"/>
    </row>
    <row r="715">
      <c r="E715" s="39"/>
      <c r="J715" s="39"/>
      <c r="O715" s="39"/>
      <c r="T715" s="39"/>
      <c r="Y715" s="39"/>
      <c r="AD715" s="39"/>
      <c r="AI715" s="39"/>
      <c r="AN715" s="39"/>
      <c r="AS715" s="39"/>
    </row>
    <row r="716">
      <c r="E716" s="39"/>
      <c r="J716" s="39"/>
      <c r="O716" s="39"/>
      <c r="T716" s="39"/>
      <c r="Y716" s="39"/>
      <c r="AD716" s="39"/>
      <c r="AI716" s="39"/>
      <c r="AN716" s="39"/>
      <c r="AS716" s="39"/>
    </row>
    <row r="717">
      <c r="E717" s="39"/>
      <c r="J717" s="39"/>
      <c r="O717" s="39"/>
      <c r="T717" s="39"/>
      <c r="Y717" s="39"/>
      <c r="AD717" s="39"/>
      <c r="AI717" s="39"/>
      <c r="AN717" s="39"/>
      <c r="AS717" s="39"/>
    </row>
    <row r="718">
      <c r="E718" s="39"/>
      <c r="J718" s="39"/>
      <c r="O718" s="39"/>
      <c r="T718" s="39"/>
      <c r="Y718" s="39"/>
      <c r="AD718" s="39"/>
      <c r="AI718" s="39"/>
      <c r="AN718" s="39"/>
      <c r="AS718" s="39"/>
    </row>
    <row r="719">
      <c r="E719" s="39"/>
      <c r="J719" s="39"/>
      <c r="O719" s="39"/>
      <c r="T719" s="39"/>
      <c r="Y719" s="39"/>
      <c r="AD719" s="39"/>
      <c r="AI719" s="39"/>
      <c r="AN719" s="39"/>
      <c r="AS719" s="39"/>
    </row>
    <row r="720">
      <c r="E720" s="39"/>
      <c r="J720" s="39"/>
      <c r="O720" s="39"/>
      <c r="T720" s="39"/>
      <c r="Y720" s="39"/>
      <c r="AD720" s="39"/>
      <c r="AI720" s="39"/>
      <c r="AN720" s="39"/>
      <c r="AS720" s="39"/>
    </row>
    <row r="721">
      <c r="E721" s="39"/>
      <c r="J721" s="39"/>
      <c r="O721" s="39"/>
      <c r="T721" s="39"/>
      <c r="Y721" s="39"/>
      <c r="AD721" s="39"/>
      <c r="AI721" s="39"/>
      <c r="AN721" s="39"/>
      <c r="AS721" s="39"/>
    </row>
    <row r="722">
      <c r="E722" s="39"/>
      <c r="J722" s="39"/>
      <c r="O722" s="39"/>
      <c r="T722" s="39"/>
      <c r="Y722" s="39"/>
      <c r="AD722" s="39"/>
      <c r="AI722" s="39"/>
      <c r="AN722" s="39"/>
      <c r="AS722" s="39"/>
    </row>
    <row r="723">
      <c r="E723" s="39"/>
      <c r="J723" s="39"/>
      <c r="O723" s="39"/>
      <c r="T723" s="39"/>
      <c r="Y723" s="39"/>
      <c r="AD723" s="39"/>
      <c r="AI723" s="39"/>
      <c r="AN723" s="39"/>
      <c r="AS723" s="39"/>
    </row>
    <row r="724">
      <c r="E724" s="39"/>
      <c r="J724" s="39"/>
      <c r="O724" s="39"/>
      <c r="T724" s="39"/>
      <c r="Y724" s="39"/>
      <c r="AD724" s="39"/>
      <c r="AI724" s="39"/>
      <c r="AN724" s="39"/>
      <c r="AS724" s="39"/>
    </row>
    <row r="725">
      <c r="E725" s="39"/>
      <c r="J725" s="39"/>
      <c r="O725" s="39"/>
      <c r="T725" s="39"/>
      <c r="Y725" s="39"/>
      <c r="AD725" s="39"/>
      <c r="AI725" s="39"/>
      <c r="AN725" s="39"/>
      <c r="AS725" s="39"/>
    </row>
    <row r="726">
      <c r="E726" s="39"/>
      <c r="J726" s="39"/>
      <c r="O726" s="39"/>
      <c r="T726" s="39"/>
      <c r="Y726" s="39"/>
      <c r="AD726" s="39"/>
      <c r="AI726" s="39"/>
      <c r="AN726" s="39"/>
      <c r="AS726" s="39"/>
    </row>
    <row r="727">
      <c r="E727" s="39"/>
      <c r="J727" s="39"/>
      <c r="O727" s="39"/>
      <c r="T727" s="39"/>
      <c r="Y727" s="39"/>
      <c r="AD727" s="39"/>
      <c r="AI727" s="39"/>
      <c r="AN727" s="39"/>
      <c r="AS727" s="39"/>
    </row>
    <row r="728">
      <c r="E728" s="39"/>
      <c r="J728" s="39"/>
      <c r="O728" s="39"/>
      <c r="T728" s="39"/>
      <c r="Y728" s="39"/>
      <c r="AD728" s="39"/>
      <c r="AI728" s="39"/>
      <c r="AN728" s="39"/>
      <c r="AS728" s="39"/>
    </row>
    <row r="729">
      <c r="E729" s="39"/>
      <c r="J729" s="39"/>
      <c r="O729" s="39"/>
      <c r="T729" s="39"/>
      <c r="Y729" s="39"/>
      <c r="AD729" s="39"/>
      <c r="AI729" s="39"/>
      <c r="AN729" s="39"/>
      <c r="AS729" s="39"/>
    </row>
    <row r="730">
      <c r="E730" s="39"/>
      <c r="J730" s="39"/>
      <c r="O730" s="39"/>
      <c r="T730" s="39"/>
      <c r="Y730" s="39"/>
      <c r="AD730" s="39"/>
      <c r="AI730" s="39"/>
      <c r="AN730" s="39"/>
      <c r="AS730" s="39"/>
    </row>
    <row r="731">
      <c r="E731" s="39"/>
      <c r="J731" s="39"/>
      <c r="O731" s="39"/>
      <c r="T731" s="39"/>
      <c r="Y731" s="39"/>
      <c r="AD731" s="39"/>
      <c r="AI731" s="39"/>
      <c r="AN731" s="39"/>
      <c r="AS731" s="39"/>
    </row>
    <row r="732">
      <c r="E732" s="39"/>
      <c r="J732" s="39"/>
      <c r="O732" s="39"/>
      <c r="T732" s="39"/>
      <c r="Y732" s="39"/>
      <c r="AD732" s="39"/>
      <c r="AI732" s="39"/>
      <c r="AN732" s="39"/>
      <c r="AS732" s="39"/>
    </row>
    <row r="733">
      <c r="E733" s="39"/>
      <c r="J733" s="39"/>
      <c r="O733" s="39"/>
      <c r="T733" s="39"/>
      <c r="Y733" s="39"/>
      <c r="AD733" s="39"/>
      <c r="AI733" s="39"/>
      <c r="AN733" s="39"/>
      <c r="AS733" s="39"/>
    </row>
    <row r="734">
      <c r="E734" s="39"/>
      <c r="J734" s="39"/>
      <c r="O734" s="39"/>
      <c r="T734" s="39"/>
      <c r="Y734" s="39"/>
      <c r="AD734" s="39"/>
      <c r="AI734" s="39"/>
      <c r="AN734" s="39"/>
      <c r="AS734" s="39"/>
    </row>
    <row r="735">
      <c r="E735" s="39"/>
      <c r="J735" s="39"/>
      <c r="O735" s="39"/>
      <c r="T735" s="39"/>
      <c r="Y735" s="39"/>
      <c r="AD735" s="39"/>
      <c r="AI735" s="39"/>
      <c r="AN735" s="39"/>
      <c r="AS735" s="39"/>
    </row>
    <row r="736">
      <c r="E736" s="39"/>
      <c r="J736" s="39"/>
      <c r="O736" s="39"/>
      <c r="T736" s="39"/>
      <c r="Y736" s="39"/>
      <c r="AD736" s="39"/>
      <c r="AI736" s="39"/>
      <c r="AN736" s="39"/>
      <c r="AS736" s="39"/>
    </row>
    <row r="737">
      <c r="E737" s="39"/>
      <c r="J737" s="39"/>
      <c r="O737" s="39"/>
      <c r="T737" s="39"/>
      <c r="Y737" s="39"/>
      <c r="AD737" s="39"/>
      <c r="AI737" s="39"/>
      <c r="AN737" s="39"/>
      <c r="AS737" s="39"/>
    </row>
    <row r="738">
      <c r="E738" s="39"/>
      <c r="J738" s="39"/>
      <c r="O738" s="39"/>
      <c r="T738" s="39"/>
      <c r="Y738" s="39"/>
      <c r="AD738" s="39"/>
      <c r="AI738" s="39"/>
      <c r="AN738" s="39"/>
      <c r="AS738" s="39"/>
    </row>
    <row r="739">
      <c r="E739" s="39"/>
      <c r="J739" s="39"/>
      <c r="O739" s="39"/>
      <c r="T739" s="39"/>
      <c r="Y739" s="39"/>
      <c r="AD739" s="39"/>
      <c r="AI739" s="39"/>
      <c r="AN739" s="39"/>
      <c r="AS739" s="39"/>
    </row>
    <row r="740">
      <c r="E740" s="39"/>
      <c r="J740" s="39"/>
      <c r="O740" s="39"/>
      <c r="T740" s="39"/>
      <c r="Y740" s="39"/>
      <c r="AD740" s="39"/>
      <c r="AI740" s="39"/>
      <c r="AN740" s="39"/>
      <c r="AS740" s="39"/>
    </row>
    <row r="741">
      <c r="E741" s="39"/>
      <c r="J741" s="39"/>
      <c r="O741" s="39"/>
      <c r="T741" s="39"/>
      <c r="Y741" s="39"/>
      <c r="AD741" s="39"/>
      <c r="AI741" s="39"/>
      <c r="AN741" s="39"/>
      <c r="AS741" s="39"/>
    </row>
    <row r="742">
      <c r="E742" s="39"/>
      <c r="J742" s="39"/>
      <c r="O742" s="39"/>
      <c r="T742" s="39"/>
      <c r="Y742" s="39"/>
      <c r="AD742" s="39"/>
      <c r="AI742" s="39"/>
      <c r="AN742" s="39"/>
      <c r="AS742" s="39"/>
    </row>
    <row r="743">
      <c r="E743" s="39"/>
      <c r="J743" s="39"/>
      <c r="O743" s="39"/>
      <c r="T743" s="39"/>
      <c r="Y743" s="39"/>
      <c r="AD743" s="39"/>
      <c r="AI743" s="39"/>
      <c r="AN743" s="39"/>
      <c r="AS743" s="39"/>
    </row>
    <row r="744">
      <c r="E744" s="39"/>
      <c r="J744" s="39"/>
      <c r="O744" s="39"/>
      <c r="T744" s="39"/>
      <c r="Y744" s="39"/>
      <c r="AD744" s="39"/>
      <c r="AI744" s="39"/>
      <c r="AN744" s="39"/>
      <c r="AS744" s="39"/>
    </row>
    <row r="745">
      <c r="E745" s="39"/>
      <c r="J745" s="39"/>
      <c r="O745" s="39"/>
      <c r="T745" s="39"/>
      <c r="Y745" s="39"/>
      <c r="AD745" s="39"/>
      <c r="AI745" s="39"/>
      <c r="AN745" s="39"/>
      <c r="AS745" s="39"/>
    </row>
    <row r="746">
      <c r="E746" s="39"/>
      <c r="J746" s="39"/>
      <c r="O746" s="39"/>
      <c r="T746" s="39"/>
      <c r="Y746" s="39"/>
      <c r="AD746" s="39"/>
      <c r="AI746" s="39"/>
      <c r="AN746" s="39"/>
      <c r="AS746" s="39"/>
    </row>
    <row r="747">
      <c r="E747" s="39"/>
      <c r="J747" s="39"/>
      <c r="O747" s="39"/>
      <c r="T747" s="39"/>
      <c r="Y747" s="39"/>
      <c r="AD747" s="39"/>
      <c r="AI747" s="39"/>
      <c r="AN747" s="39"/>
      <c r="AS747" s="39"/>
    </row>
    <row r="748">
      <c r="E748" s="39"/>
      <c r="J748" s="39"/>
      <c r="O748" s="39"/>
      <c r="T748" s="39"/>
      <c r="Y748" s="39"/>
      <c r="AD748" s="39"/>
      <c r="AI748" s="39"/>
      <c r="AN748" s="39"/>
      <c r="AS748" s="39"/>
    </row>
    <row r="749">
      <c r="E749" s="39"/>
      <c r="J749" s="39"/>
      <c r="O749" s="39"/>
      <c r="T749" s="39"/>
      <c r="Y749" s="39"/>
      <c r="AD749" s="39"/>
      <c r="AI749" s="39"/>
      <c r="AN749" s="39"/>
      <c r="AS749" s="39"/>
    </row>
    <row r="750">
      <c r="E750" s="39"/>
      <c r="J750" s="39"/>
      <c r="O750" s="39"/>
      <c r="T750" s="39"/>
      <c r="Y750" s="39"/>
      <c r="AD750" s="39"/>
      <c r="AI750" s="39"/>
      <c r="AN750" s="39"/>
      <c r="AS750" s="39"/>
    </row>
    <row r="751">
      <c r="E751" s="39"/>
      <c r="J751" s="39"/>
      <c r="O751" s="39"/>
      <c r="T751" s="39"/>
      <c r="Y751" s="39"/>
      <c r="AD751" s="39"/>
      <c r="AI751" s="39"/>
      <c r="AN751" s="39"/>
      <c r="AS751" s="39"/>
    </row>
    <row r="752">
      <c r="E752" s="39"/>
      <c r="J752" s="39"/>
      <c r="O752" s="39"/>
      <c r="T752" s="39"/>
      <c r="Y752" s="39"/>
      <c r="AD752" s="39"/>
      <c r="AI752" s="39"/>
      <c r="AN752" s="39"/>
      <c r="AS752" s="39"/>
    </row>
    <row r="753">
      <c r="E753" s="39"/>
      <c r="J753" s="39"/>
      <c r="O753" s="39"/>
      <c r="T753" s="39"/>
      <c r="Y753" s="39"/>
      <c r="AD753" s="39"/>
      <c r="AI753" s="39"/>
      <c r="AN753" s="39"/>
      <c r="AS753" s="39"/>
    </row>
    <row r="754">
      <c r="E754" s="39"/>
      <c r="J754" s="39"/>
      <c r="O754" s="39"/>
      <c r="T754" s="39"/>
      <c r="Y754" s="39"/>
      <c r="AD754" s="39"/>
      <c r="AI754" s="39"/>
      <c r="AN754" s="39"/>
      <c r="AS754" s="39"/>
    </row>
    <row r="755">
      <c r="E755" s="39"/>
      <c r="J755" s="39"/>
      <c r="O755" s="39"/>
      <c r="T755" s="39"/>
      <c r="Y755" s="39"/>
      <c r="AD755" s="39"/>
      <c r="AI755" s="39"/>
      <c r="AN755" s="39"/>
      <c r="AS755" s="39"/>
    </row>
    <row r="756">
      <c r="E756" s="39"/>
      <c r="J756" s="39"/>
      <c r="O756" s="39"/>
      <c r="T756" s="39"/>
      <c r="Y756" s="39"/>
      <c r="AD756" s="39"/>
      <c r="AI756" s="39"/>
      <c r="AN756" s="39"/>
      <c r="AS756" s="39"/>
    </row>
    <row r="757">
      <c r="E757" s="39"/>
      <c r="J757" s="39"/>
      <c r="O757" s="39"/>
      <c r="T757" s="39"/>
      <c r="Y757" s="39"/>
      <c r="AD757" s="39"/>
      <c r="AI757" s="39"/>
      <c r="AN757" s="39"/>
      <c r="AS757" s="39"/>
    </row>
    <row r="758">
      <c r="E758" s="39"/>
      <c r="J758" s="39"/>
      <c r="O758" s="39"/>
      <c r="T758" s="39"/>
      <c r="Y758" s="39"/>
      <c r="AD758" s="39"/>
      <c r="AI758" s="39"/>
      <c r="AN758" s="39"/>
      <c r="AS758" s="39"/>
    </row>
    <row r="759">
      <c r="E759" s="39"/>
      <c r="J759" s="39"/>
      <c r="O759" s="39"/>
      <c r="T759" s="39"/>
      <c r="Y759" s="39"/>
      <c r="AD759" s="39"/>
      <c r="AI759" s="39"/>
      <c r="AN759" s="39"/>
      <c r="AS759" s="39"/>
    </row>
    <row r="760">
      <c r="E760" s="39"/>
      <c r="J760" s="39"/>
      <c r="O760" s="39"/>
      <c r="T760" s="39"/>
      <c r="Y760" s="39"/>
      <c r="AD760" s="39"/>
      <c r="AI760" s="39"/>
      <c r="AN760" s="39"/>
      <c r="AS760" s="39"/>
    </row>
    <row r="761">
      <c r="E761" s="39"/>
      <c r="J761" s="39"/>
      <c r="O761" s="39"/>
      <c r="T761" s="39"/>
      <c r="Y761" s="39"/>
      <c r="AD761" s="39"/>
      <c r="AI761" s="39"/>
      <c r="AN761" s="39"/>
      <c r="AS761" s="39"/>
    </row>
    <row r="762">
      <c r="E762" s="39"/>
      <c r="J762" s="39"/>
      <c r="O762" s="39"/>
      <c r="T762" s="39"/>
      <c r="Y762" s="39"/>
      <c r="AD762" s="39"/>
      <c r="AI762" s="39"/>
      <c r="AN762" s="39"/>
      <c r="AS762" s="39"/>
    </row>
    <row r="763">
      <c r="E763" s="39"/>
      <c r="J763" s="39"/>
      <c r="O763" s="39"/>
      <c r="T763" s="39"/>
      <c r="Y763" s="39"/>
      <c r="AD763" s="39"/>
      <c r="AI763" s="39"/>
      <c r="AN763" s="39"/>
      <c r="AS763" s="39"/>
    </row>
    <row r="764">
      <c r="E764" s="39"/>
      <c r="J764" s="39"/>
      <c r="O764" s="39"/>
      <c r="T764" s="39"/>
      <c r="Y764" s="39"/>
      <c r="AD764" s="39"/>
      <c r="AI764" s="39"/>
      <c r="AN764" s="39"/>
      <c r="AS764" s="39"/>
    </row>
    <row r="765">
      <c r="E765" s="39"/>
      <c r="J765" s="39"/>
      <c r="O765" s="39"/>
      <c r="T765" s="39"/>
      <c r="Y765" s="39"/>
      <c r="AD765" s="39"/>
      <c r="AI765" s="39"/>
      <c r="AN765" s="39"/>
      <c r="AS765" s="39"/>
    </row>
    <row r="766">
      <c r="E766" s="39"/>
      <c r="J766" s="39"/>
      <c r="O766" s="39"/>
      <c r="T766" s="39"/>
      <c r="Y766" s="39"/>
      <c r="AD766" s="39"/>
      <c r="AI766" s="39"/>
      <c r="AN766" s="39"/>
      <c r="AS766" s="39"/>
    </row>
    <row r="767">
      <c r="E767" s="39"/>
      <c r="J767" s="39"/>
      <c r="O767" s="39"/>
      <c r="T767" s="39"/>
      <c r="Y767" s="39"/>
      <c r="AD767" s="39"/>
      <c r="AI767" s="39"/>
      <c r="AN767" s="39"/>
      <c r="AS767" s="39"/>
    </row>
    <row r="768">
      <c r="E768" s="39"/>
      <c r="J768" s="39"/>
      <c r="O768" s="39"/>
      <c r="T768" s="39"/>
      <c r="Y768" s="39"/>
      <c r="AD768" s="39"/>
      <c r="AI768" s="39"/>
      <c r="AN768" s="39"/>
      <c r="AS768" s="39"/>
    </row>
    <row r="769">
      <c r="E769" s="39"/>
      <c r="J769" s="39"/>
      <c r="O769" s="39"/>
      <c r="T769" s="39"/>
      <c r="Y769" s="39"/>
      <c r="AD769" s="39"/>
      <c r="AI769" s="39"/>
      <c r="AN769" s="39"/>
      <c r="AS769" s="39"/>
    </row>
    <row r="770">
      <c r="E770" s="39"/>
      <c r="J770" s="39"/>
      <c r="O770" s="39"/>
      <c r="T770" s="39"/>
      <c r="Y770" s="39"/>
      <c r="AD770" s="39"/>
      <c r="AI770" s="39"/>
      <c r="AN770" s="39"/>
      <c r="AS770" s="39"/>
    </row>
    <row r="771">
      <c r="E771" s="39"/>
      <c r="J771" s="39"/>
      <c r="O771" s="39"/>
      <c r="T771" s="39"/>
      <c r="Y771" s="39"/>
      <c r="AD771" s="39"/>
      <c r="AI771" s="39"/>
      <c r="AN771" s="39"/>
      <c r="AS771" s="39"/>
    </row>
    <row r="772">
      <c r="E772" s="39"/>
      <c r="J772" s="39"/>
      <c r="O772" s="39"/>
      <c r="T772" s="39"/>
      <c r="Y772" s="39"/>
      <c r="AD772" s="39"/>
      <c r="AI772" s="39"/>
      <c r="AN772" s="39"/>
      <c r="AS772" s="39"/>
    </row>
    <row r="773">
      <c r="E773" s="39"/>
      <c r="J773" s="39"/>
      <c r="O773" s="39"/>
      <c r="T773" s="39"/>
      <c r="Y773" s="39"/>
      <c r="AD773" s="39"/>
      <c r="AI773" s="39"/>
      <c r="AN773" s="39"/>
      <c r="AS773" s="39"/>
    </row>
    <row r="774">
      <c r="E774" s="39"/>
      <c r="J774" s="39"/>
      <c r="O774" s="39"/>
      <c r="T774" s="39"/>
      <c r="Y774" s="39"/>
      <c r="AD774" s="39"/>
      <c r="AI774" s="39"/>
      <c r="AN774" s="39"/>
      <c r="AS774" s="39"/>
    </row>
    <row r="775">
      <c r="E775" s="39"/>
      <c r="J775" s="39"/>
      <c r="O775" s="39"/>
      <c r="T775" s="39"/>
      <c r="Y775" s="39"/>
      <c r="AD775" s="39"/>
      <c r="AI775" s="39"/>
      <c r="AN775" s="39"/>
      <c r="AS775" s="39"/>
    </row>
    <row r="776">
      <c r="E776" s="39"/>
      <c r="J776" s="39"/>
      <c r="O776" s="39"/>
      <c r="T776" s="39"/>
      <c r="Y776" s="39"/>
      <c r="AD776" s="39"/>
      <c r="AI776" s="39"/>
      <c r="AN776" s="39"/>
      <c r="AS776" s="39"/>
    </row>
    <row r="777">
      <c r="E777" s="39"/>
      <c r="J777" s="39"/>
      <c r="O777" s="39"/>
      <c r="T777" s="39"/>
      <c r="Y777" s="39"/>
      <c r="AD777" s="39"/>
      <c r="AI777" s="39"/>
      <c r="AN777" s="39"/>
      <c r="AS777" s="39"/>
    </row>
    <row r="778">
      <c r="E778" s="39"/>
      <c r="J778" s="39"/>
      <c r="O778" s="39"/>
      <c r="T778" s="39"/>
      <c r="Y778" s="39"/>
      <c r="AD778" s="39"/>
      <c r="AI778" s="39"/>
      <c r="AN778" s="39"/>
      <c r="AS778" s="39"/>
    </row>
    <row r="779">
      <c r="E779" s="39"/>
      <c r="J779" s="39"/>
      <c r="O779" s="39"/>
      <c r="T779" s="39"/>
      <c r="Y779" s="39"/>
      <c r="AD779" s="39"/>
      <c r="AI779" s="39"/>
      <c r="AN779" s="39"/>
      <c r="AS779" s="39"/>
    </row>
    <row r="780">
      <c r="E780" s="39"/>
      <c r="J780" s="39"/>
      <c r="O780" s="39"/>
      <c r="T780" s="39"/>
      <c r="Y780" s="39"/>
      <c r="AD780" s="39"/>
      <c r="AI780" s="39"/>
      <c r="AN780" s="39"/>
      <c r="AS780" s="39"/>
    </row>
    <row r="781">
      <c r="E781" s="39"/>
      <c r="J781" s="39"/>
      <c r="O781" s="39"/>
      <c r="T781" s="39"/>
      <c r="Y781" s="39"/>
      <c r="AD781" s="39"/>
      <c r="AI781" s="39"/>
      <c r="AN781" s="39"/>
      <c r="AS781" s="39"/>
    </row>
    <row r="782">
      <c r="E782" s="39"/>
      <c r="J782" s="39"/>
      <c r="O782" s="39"/>
      <c r="T782" s="39"/>
      <c r="Y782" s="39"/>
      <c r="AD782" s="39"/>
      <c r="AI782" s="39"/>
      <c r="AN782" s="39"/>
      <c r="AS782" s="39"/>
    </row>
    <row r="783">
      <c r="E783" s="39"/>
      <c r="J783" s="39"/>
      <c r="O783" s="39"/>
      <c r="T783" s="39"/>
      <c r="Y783" s="39"/>
      <c r="AD783" s="39"/>
      <c r="AI783" s="39"/>
      <c r="AN783" s="39"/>
      <c r="AS783" s="39"/>
    </row>
    <row r="784">
      <c r="E784" s="39"/>
      <c r="J784" s="39"/>
      <c r="O784" s="39"/>
      <c r="T784" s="39"/>
      <c r="Y784" s="39"/>
      <c r="AD784" s="39"/>
      <c r="AI784" s="39"/>
      <c r="AN784" s="39"/>
      <c r="AS784" s="39"/>
    </row>
    <row r="785">
      <c r="E785" s="39"/>
      <c r="J785" s="39"/>
      <c r="O785" s="39"/>
      <c r="T785" s="39"/>
      <c r="Y785" s="39"/>
      <c r="AD785" s="39"/>
      <c r="AI785" s="39"/>
      <c r="AN785" s="39"/>
      <c r="AS785" s="39"/>
    </row>
    <row r="786">
      <c r="E786" s="39"/>
      <c r="J786" s="39"/>
      <c r="O786" s="39"/>
      <c r="T786" s="39"/>
      <c r="Y786" s="39"/>
      <c r="AD786" s="39"/>
      <c r="AI786" s="39"/>
      <c r="AN786" s="39"/>
      <c r="AS786" s="39"/>
    </row>
    <row r="787">
      <c r="E787" s="39"/>
      <c r="J787" s="39"/>
      <c r="O787" s="39"/>
      <c r="T787" s="39"/>
      <c r="Y787" s="39"/>
      <c r="AD787" s="39"/>
      <c r="AI787" s="39"/>
      <c r="AN787" s="39"/>
      <c r="AS787" s="39"/>
    </row>
    <row r="788">
      <c r="E788" s="39"/>
      <c r="J788" s="39"/>
      <c r="O788" s="39"/>
      <c r="T788" s="39"/>
      <c r="Y788" s="39"/>
      <c r="AD788" s="39"/>
      <c r="AI788" s="39"/>
      <c r="AN788" s="39"/>
      <c r="AS788" s="39"/>
    </row>
    <row r="789">
      <c r="E789" s="39"/>
      <c r="J789" s="39"/>
      <c r="O789" s="39"/>
      <c r="T789" s="39"/>
      <c r="Y789" s="39"/>
      <c r="AD789" s="39"/>
      <c r="AI789" s="39"/>
      <c r="AN789" s="39"/>
      <c r="AS789" s="39"/>
    </row>
    <row r="790">
      <c r="E790" s="39"/>
      <c r="J790" s="39"/>
      <c r="O790" s="39"/>
      <c r="T790" s="39"/>
      <c r="Y790" s="39"/>
      <c r="AD790" s="39"/>
      <c r="AI790" s="39"/>
      <c r="AN790" s="39"/>
      <c r="AS790" s="39"/>
    </row>
    <row r="791">
      <c r="E791" s="39"/>
      <c r="J791" s="39"/>
      <c r="O791" s="39"/>
      <c r="T791" s="39"/>
      <c r="Y791" s="39"/>
      <c r="AD791" s="39"/>
      <c r="AI791" s="39"/>
      <c r="AN791" s="39"/>
      <c r="AS791" s="39"/>
    </row>
    <row r="792">
      <c r="E792" s="39"/>
      <c r="J792" s="39"/>
      <c r="O792" s="39"/>
      <c r="T792" s="39"/>
      <c r="Y792" s="39"/>
      <c r="AD792" s="39"/>
      <c r="AI792" s="39"/>
      <c r="AN792" s="39"/>
      <c r="AS792" s="39"/>
    </row>
    <row r="793">
      <c r="E793" s="39"/>
      <c r="J793" s="39"/>
      <c r="O793" s="39"/>
      <c r="T793" s="39"/>
      <c r="Y793" s="39"/>
      <c r="AD793" s="39"/>
      <c r="AI793" s="39"/>
      <c r="AN793" s="39"/>
      <c r="AS793" s="39"/>
    </row>
    <row r="794">
      <c r="E794" s="39"/>
      <c r="J794" s="39"/>
      <c r="O794" s="39"/>
      <c r="T794" s="39"/>
      <c r="Y794" s="39"/>
      <c r="AD794" s="39"/>
      <c r="AI794" s="39"/>
      <c r="AN794" s="39"/>
      <c r="AS794" s="39"/>
    </row>
    <row r="795">
      <c r="E795" s="39"/>
      <c r="J795" s="39"/>
      <c r="O795" s="39"/>
      <c r="T795" s="39"/>
      <c r="Y795" s="39"/>
      <c r="AD795" s="39"/>
      <c r="AI795" s="39"/>
      <c r="AN795" s="39"/>
      <c r="AS795" s="39"/>
    </row>
    <row r="796">
      <c r="E796" s="39"/>
      <c r="J796" s="39"/>
      <c r="O796" s="39"/>
      <c r="T796" s="39"/>
      <c r="Y796" s="39"/>
      <c r="AD796" s="39"/>
      <c r="AI796" s="39"/>
      <c r="AN796" s="39"/>
      <c r="AS796" s="39"/>
    </row>
    <row r="797">
      <c r="E797" s="39"/>
      <c r="J797" s="39"/>
      <c r="O797" s="39"/>
      <c r="T797" s="39"/>
      <c r="Y797" s="39"/>
      <c r="AD797" s="39"/>
      <c r="AI797" s="39"/>
      <c r="AN797" s="39"/>
      <c r="AS797" s="39"/>
    </row>
    <row r="798">
      <c r="E798" s="39"/>
      <c r="J798" s="39"/>
      <c r="O798" s="39"/>
      <c r="T798" s="39"/>
      <c r="Y798" s="39"/>
      <c r="AD798" s="39"/>
      <c r="AI798" s="39"/>
      <c r="AN798" s="39"/>
      <c r="AS798" s="39"/>
    </row>
    <row r="799">
      <c r="E799" s="39"/>
      <c r="J799" s="39"/>
      <c r="O799" s="39"/>
      <c r="T799" s="39"/>
      <c r="Y799" s="39"/>
      <c r="AD799" s="39"/>
      <c r="AI799" s="39"/>
      <c r="AN799" s="39"/>
      <c r="AS799" s="39"/>
    </row>
    <row r="800">
      <c r="E800" s="39"/>
      <c r="J800" s="39"/>
      <c r="O800" s="39"/>
      <c r="T800" s="39"/>
      <c r="Y800" s="39"/>
      <c r="AD800" s="39"/>
      <c r="AI800" s="39"/>
      <c r="AN800" s="39"/>
      <c r="AS800" s="39"/>
    </row>
    <row r="801">
      <c r="E801" s="39"/>
      <c r="J801" s="39"/>
      <c r="O801" s="39"/>
      <c r="T801" s="39"/>
      <c r="Y801" s="39"/>
      <c r="AD801" s="39"/>
      <c r="AI801" s="39"/>
      <c r="AN801" s="39"/>
      <c r="AS801" s="39"/>
    </row>
    <row r="802">
      <c r="E802" s="39"/>
      <c r="J802" s="39"/>
      <c r="O802" s="39"/>
      <c r="T802" s="39"/>
      <c r="Y802" s="39"/>
      <c r="AD802" s="39"/>
      <c r="AI802" s="39"/>
      <c r="AN802" s="39"/>
      <c r="AS802" s="39"/>
    </row>
    <row r="803">
      <c r="E803" s="39"/>
      <c r="J803" s="39"/>
      <c r="O803" s="39"/>
      <c r="T803" s="39"/>
      <c r="Y803" s="39"/>
      <c r="AD803" s="39"/>
      <c r="AI803" s="39"/>
      <c r="AN803" s="39"/>
      <c r="AS803" s="39"/>
    </row>
    <row r="804">
      <c r="E804" s="39"/>
      <c r="J804" s="39"/>
      <c r="O804" s="39"/>
      <c r="T804" s="39"/>
      <c r="Y804" s="39"/>
      <c r="AD804" s="39"/>
      <c r="AI804" s="39"/>
      <c r="AN804" s="39"/>
      <c r="AS804" s="39"/>
    </row>
    <row r="805">
      <c r="E805" s="39"/>
      <c r="J805" s="39"/>
      <c r="O805" s="39"/>
      <c r="T805" s="39"/>
      <c r="Y805" s="39"/>
      <c r="AD805" s="39"/>
      <c r="AI805" s="39"/>
      <c r="AN805" s="39"/>
      <c r="AS805" s="39"/>
    </row>
    <row r="806">
      <c r="E806" s="39"/>
      <c r="J806" s="39"/>
      <c r="O806" s="39"/>
      <c r="T806" s="39"/>
      <c r="Y806" s="39"/>
      <c r="AD806" s="39"/>
      <c r="AI806" s="39"/>
      <c r="AN806" s="39"/>
      <c r="AS806" s="39"/>
    </row>
    <row r="807">
      <c r="E807" s="39"/>
      <c r="J807" s="39"/>
      <c r="O807" s="39"/>
      <c r="T807" s="39"/>
      <c r="Y807" s="39"/>
      <c r="AD807" s="39"/>
      <c r="AI807" s="39"/>
      <c r="AN807" s="39"/>
      <c r="AS807" s="39"/>
    </row>
    <row r="808">
      <c r="E808" s="39"/>
      <c r="J808" s="39"/>
      <c r="O808" s="39"/>
      <c r="T808" s="39"/>
      <c r="Y808" s="39"/>
      <c r="AD808" s="39"/>
      <c r="AI808" s="39"/>
      <c r="AN808" s="39"/>
      <c r="AS808" s="39"/>
    </row>
    <row r="809">
      <c r="E809" s="39"/>
      <c r="J809" s="39"/>
      <c r="O809" s="39"/>
      <c r="T809" s="39"/>
      <c r="Y809" s="39"/>
      <c r="AD809" s="39"/>
      <c r="AI809" s="39"/>
      <c r="AN809" s="39"/>
      <c r="AS809" s="39"/>
    </row>
    <row r="810">
      <c r="E810" s="39"/>
      <c r="J810" s="39"/>
      <c r="O810" s="39"/>
      <c r="T810" s="39"/>
      <c r="Y810" s="39"/>
      <c r="AD810" s="39"/>
      <c r="AI810" s="39"/>
      <c r="AN810" s="39"/>
      <c r="AS810" s="39"/>
    </row>
    <row r="811">
      <c r="E811" s="39"/>
      <c r="J811" s="39"/>
      <c r="O811" s="39"/>
      <c r="T811" s="39"/>
      <c r="Y811" s="39"/>
      <c r="AD811" s="39"/>
      <c r="AI811" s="39"/>
      <c r="AN811" s="39"/>
      <c r="AS811" s="39"/>
    </row>
    <row r="812">
      <c r="E812" s="39"/>
      <c r="J812" s="39"/>
      <c r="O812" s="39"/>
      <c r="T812" s="39"/>
      <c r="Y812" s="39"/>
      <c r="AD812" s="39"/>
      <c r="AI812" s="39"/>
      <c r="AN812" s="39"/>
      <c r="AS812" s="39"/>
    </row>
    <row r="813">
      <c r="E813" s="39"/>
      <c r="J813" s="39"/>
      <c r="O813" s="39"/>
      <c r="T813" s="39"/>
      <c r="Y813" s="39"/>
      <c r="AD813" s="39"/>
      <c r="AI813" s="39"/>
      <c r="AN813" s="39"/>
      <c r="AS813" s="39"/>
    </row>
    <row r="814">
      <c r="E814" s="39"/>
      <c r="J814" s="39"/>
      <c r="O814" s="39"/>
      <c r="T814" s="39"/>
      <c r="Y814" s="39"/>
      <c r="AD814" s="39"/>
      <c r="AI814" s="39"/>
      <c r="AN814" s="39"/>
      <c r="AS814" s="39"/>
    </row>
    <row r="815">
      <c r="E815" s="39"/>
      <c r="J815" s="39"/>
      <c r="O815" s="39"/>
      <c r="T815" s="39"/>
      <c r="Y815" s="39"/>
      <c r="AD815" s="39"/>
      <c r="AI815" s="39"/>
      <c r="AN815" s="39"/>
      <c r="AS815" s="39"/>
    </row>
    <row r="816">
      <c r="E816" s="39"/>
      <c r="J816" s="39"/>
      <c r="O816" s="39"/>
      <c r="T816" s="39"/>
      <c r="Y816" s="39"/>
      <c r="AD816" s="39"/>
      <c r="AI816" s="39"/>
      <c r="AN816" s="39"/>
      <c r="AS816" s="39"/>
    </row>
    <row r="817">
      <c r="E817" s="39"/>
      <c r="J817" s="39"/>
      <c r="O817" s="39"/>
      <c r="T817" s="39"/>
      <c r="Y817" s="39"/>
      <c r="AD817" s="39"/>
      <c r="AI817" s="39"/>
      <c r="AN817" s="39"/>
      <c r="AS817" s="39"/>
    </row>
    <row r="818">
      <c r="E818" s="39"/>
      <c r="J818" s="39"/>
      <c r="O818" s="39"/>
      <c r="T818" s="39"/>
      <c r="Y818" s="39"/>
      <c r="AD818" s="39"/>
      <c r="AI818" s="39"/>
      <c r="AN818" s="39"/>
      <c r="AS818" s="39"/>
    </row>
    <row r="819">
      <c r="E819" s="39"/>
      <c r="J819" s="39"/>
      <c r="O819" s="39"/>
      <c r="T819" s="39"/>
      <c r="Y819" s="39"/>
      <c r="AD819" s="39"/>
      <c r="AI819" s="39"/>
      <c r="AN819" s="39"/>
      <c r="AS819" s="39"/>
    </row>
    <row r="820">
      <c r="E820" s="39"/>
      <c r="J820" s="39"/>
      <c r="O820" s="39"/>
      <c r="T820" s="39"/>
      <c r="Y820" s="39"/>
      <c r="AD820" s="39"/>
      <c r="AI820" s="39"/>
      <c r="AN820" s="39"/>
      <c r="AS820" s="39"/>
    </row>
    <row r="821">
      <c r="E821" s="39"/>
      <c r="J821" s="39"/>
      <c r="O821" s="39"/>
      <c r="T821" s="39"/>
      <c r="Y821" s="39"/>
      <c r="AD821" s="39"/>
      <c r="AI821" s="39"/>
      <c r="AN821" s="39"/>
      <c r="AS821" s="39"/>
    </row>
    <row r="822">
      <c r="E822" s="39"/>
      <c r="J822" s="39"/>
      <c r="O822" s="39"/>
      <c r="T822" s="39"/>
      <c r="Y822" s="39"/>
      <c r="AD822" s="39"/>
      <c r="AI822" s="39"/>
      <c r="AN822" s="39"/>
      <c r="AS822" s="39"/>
    </row>
    <row r="823">
      <c r="E823" s="39"/>
      <c r="J823" s="39"/>
      <c r="O823" s="39"/>
      <c r="T823" s="39"/>
      <c r="Y823" s="39"/>
      <c r="AD823" s="39"/>
      <c r="AI823" s="39"/>
      <c r="AN823" s="39"/>
      <c r="AS823" s="39"/>
    </row>
    <row r="824">
      <c r="E824" s="39"/>
      <c r="J824" s="39"/>
      <c r="O824" s="39"/>
      <c r="T824" s="39"/>
      <c r="Y824" s="39"/>
      <c r="AD824" s="39"/>
      <c r="AI824" s="39"/>
      <c r="AN824" s="39"/>
      <c r="AS824" s="39"/>
    </row>
    <row r="825">
      <c r="E825" s="39"/>
      <c r="J825" s="39"/>
      <c r="O825" s="39"/>
      <c r="T825" s="39"/>
      <c r="Y825" s="39"/>
      <c r="AD825" s="39"/>
      <c r="AI825" s="39"/>
      <c r="AN825" s="39"/>
      <c r="AS825" s="39"/>
    </row>
    <row r="826">
      <c r="E826" s="39"/>
      <c r="J826" s="39"/>
      <c r="O826" s="39"/>
      <c r="T826" s="39"/>
      <c r="Y826" s="39"/>
      <c r="AD826" s="39"/>
      <c r="AI826" s="39"/>
      <c r="AN826" s="39"/>
      <c r="AS826" s="39"/>
    </row>
    <row r="827">
      <c r="E827" s="39"/>
      <c r="J827" s="39"/>
      <c r="O827" s="39"/>
      <c r="T827" s="39"/>
      <c r="Y827" s="39"/>
      <c r="AD827" s="39"/>
      <c r="AI827" s="39"/>
      <c r="AN827" s="39"/>
      <c r="AS827" s="39"/>
    </row>
    <row r="828">
      <c r="E828" s="39"/>
      <c r="J828" s="39"/>
      <c r="O828" s="39"/>
      <c r="T828" s="39"/>
      <c r="Y828" s="39"/>
      <c r="AD828" s="39"/>
      <c r="AI828" s="39"/>
      <c r="AN828" s="39"/>
      <c r="AS828" s="39"/>
    </row>
    <row r="829">
      <c r="E829" s="39"/>
      <c r="J829" s="39"/>
      <c r="O829" s="39"/>
      <c r="T829" s="39"/>
      <c r="Y829" s="39"/>
      <c r="AD829" s="39"/>
      <c r="AI829" s="39"/>
      <c r="AN829" s="39"/>
      <c r="AS829" s="39"/>
    </row>
    <row r="830">
      <c r="E830" s="39"/>
      <c r="J830" s="39"/>
      <c r="O830" s="39"/>
      <c r="T830" s="39"/>
      <c r="Y830" s="39"/>
      <c r="AD830" s="39"/>
      <c r="AI830" s="39"/>
      <c r="AN830" s="39"/>
      <c r="AS830" s="39"/>
    </row>
    <row r="831">
      <c r="E831" s="39"/>
      <c r="J831" s="39"/>
      <c r="O831" s="39"/>
      <c r="T831" s="39"/>
      <c r="Y831" s="39"/>
      <c r="AD831" s="39"/>
      <c r="AI831" s="39"/>
      <c r="AN831" s="39"/>
      <c r="AS831" s="39"/>
    </row>
    <row r="832">
      <c r="E832" s="39"/>
      <c r="J832" s="39"/>
      <c r="O832" s="39"/>
      <c r="T832" s="39"/>
      <c r="Y832" s="39"/>
      <c r="AD832" s="39"/>
      <c r="AI832" s="39"/>
      <c r="AN832" s="39"/>
      <c r="AS832" s="39"/>
    </row>
    <row r="833">
      <c r="E833" s="39"/>
      <c r="J833" s="39"/>
      <c r="O833" s="39"/>
      <c r="T833" s="39"/>
      <c r="Y833" s="39"/>
      <c r="AD833" s="39"/>
      <c r="AI833" s="39"/>
      <c r="AN833" s="39"/>
      <c r="AS833" s="39"/>
    </row>
    <row r="834">
      <c r="E834" s="39"/>
      <c r="J834" s="39"/>
      <c r="O834" s="39"/>
      <c r="T834" s="39"/>
      <c r="Y834" s="39"/>
      <c r="AD834" s="39"/>
      <c r="AI834" s="39"/>
      <c r="AN834" s="39"/>
      <c r="AS834" s="39"/>
    </row>
    <row r="835">
      <c r="E835" s="39"/>
      <c r="J835" s="39"/>
      <c r="O835" s="39"/>
      <c r="T835" s="39"/>
      <c r="Y835" s="39"/>
      <c r="AD835" s="39"/>
      <c r="AI835" s="39"/>
      <c r="AN835" s="39"/>
      <c r="AS835" s="39"/>
    </row>
    <row r="836">
      <c r="E836" s="39"/>
      <c r="J836" s="39"/>
      <c r="O836" s="39"/>
      <c r="T836" s="39"/>
      <c r="Y836" s="39"/>
      <c r="AD836" s="39"/>
      <c r="AI836" s="39"/>
      <c r="AN836" s="39"/>
      <c r="AS836" s="39"/>
    </row>
    <row r="837">
      <c r="E837" s="39"/>
      <c r="J837" s="39"/>
      <c r="O837" s="39"/>
      <c r="T837" s="39"/>
      <c r="Y837" s="39"/>
      <c r="AD837" s="39"/>
      <c r="AI837" s="39"/>
      <c r="AN837" s="39"/>
      <c r="AS837" s="39"/>
    </row>
    <row r="838">
      <c r="E838" s="39"/>
      <c r="J838" s="39"/>
      <c r="O838" s="39"/>
      <c r="T838" s="39"/>
      <c r="Y838" s="39"/>
      <c r="AD838" s="39"/>
      <c r="AI838" s="39"/>
      <c r="AN838" s="39"/>
      <c r="AS838" s="39"/>
    </row>
    <row r="839">
      <c r="E839" s="39"/>
      <c r="J839" s="39"/>
      <c r="O839" s="39"/>
      <c r="T839" s="39"/>
      <c r="Y839" s="39"/>
      <c r="AD839" s="39"/>
      <c r="AI839" s="39"/>
      <c r="AN839" s="39"/>
      <c r="AS839" s="39"/>
    </row>
    <row r="840">
      <c r="E840" s="39"/>
      <c r="J840" s="39"/>
      <c r="O840" s="39"/>
      <c r="T840" s="39"/>
      <c r="Y840" s="39"/>
      <c r="AD840" s="39"/>
      <c r="AI840" s="39"/>
      <c r="AN840" s="39"/>
      <c r="AS840" s="39"/>
    </row>
    <row r="841">
      <c r="E841" s="39"/>
      <c r="J841" s="39"/>
      <c r="O841" s="39"/>
      <c r="T841" s="39"/>
      <c r="Y841" s="39"/>
      <c r="AD841" s="39"/>
      <c r="AI841" s="39"/>
      <c r="AN841" s="39"/>
      <c r="AS841" s="39"/>
    </row>
    <row r="842">
      <c r="E842" s="39"/>
      <c r="J842" s="39"/>
      <c r="O842" s="39"/>
      <c r="T842" s="39"/>
      <c r="Y842" s="39"/>
      <c r="AD842" s="39"/>
      <c r="AI842" s="39"/>
      <c r="AN842" s="39"/>
      <c r="AS842" s="39"/>
    </row>
    <row r="843">
      <c r="E843" s="39"/>
      <c r="J843" s="39"/>
      <c r="O843" s="39"/>
      <c r="T843" s="39"/>
      <c r="Y843" s="39"/>
      <c r="AD843" s="39"/>
      <c r="AI843" s="39"/>
      <c r="AN843" s="39"/>
      <c r="AS843" s="39"/>
    </row>
    <row r="844">
      <c r="E844" s="39"/>
      <c r="J844" s="39"/>
      <c r="O844" s="39"/>
      <c r="T844" s="39"/>
      <c r="Y844" s="39"/>
      <c r="AD844" s="39"/>
      <c r="AI844" s="39"/>
      <c r="AN844" s="39"/>
      <c r="AS844" s="39"/>
    </row>
    <row r="845">
      <c r="E845" s="39"/>
      <c r="J845" s="39"/>
      <c r="O845" s="39"/>
      <c r="T845" s="39"/>
      <c r="Y845" s="39"/>
      <c r="AD845" s="39"/>
      <c r="AI845" s="39"/>
      <c r="AN845" s="39"/>
      <c r="AS845" s="39"/>
    </row>
    <row r="846">
      <c r="E846" s="39"/>
      <c r="J846" s="39"/>
      <c r="O846" s="39"/>
      <c r="T846" s="39"/>
      <c r="Y846" s="39"/>
      <c r="AD846" s="39"/>
      <c r="AI846" s="39"/>
      <c r="AN846" s="39"/>
      <c r="AS846" s="39"/>
    </row>
    <row r="847">
      <c r="E847" s="39"/>
      <c r="J847" s="39"/>
      <c r="O847" s="39"/>
      <c r="T847" s="39"/>
      <c r="Y847" s="39"/>
      <c r="AD847" s="39"/>
      <c r="AI847" s="39"/>
      <c r="AN847" s="39"/>
      <c r="AS847" s="39"/>
    </row>
    <row r="848">
      <c r="E848" s="39"/>
      <c r="J848" s="39"/>
      <c r="O848" s="39"/>
      <c r="T848" s="39"/>
      <c r="Y848" s="39"/>
      <c r="AD848" s="39"/>
      <c r="AI848" s="39"/>
      <c r="AN848" s="39"/>
      <c r="AS848" s="39"/>
    </row>
    <row r="849">
      <c r="E849" s="39"/>
      <c r="J849" s="39"/>
      <c r="O849" s="39"/>
      <c r="T849" s="39"/>
      <c r="Y849" s="39"/>
      <c r="AD849" s="39"/>
      <c r="AI849" s="39"/>
      <c r="AN849" s="39"/>
      <c r="AS849" s="39"/>
    </row>
    <row r="850">
      <c r="E850" s="39"/>
      <c r="J850" s="39"/>
      <c r="O850" s="39"/>
      <c r="T850" s="39"/>
      <c r="Y850" s="39"/>
      <c r="AD850" s="39"/>
      <c r="AI850" s="39"/>
      <c r="AN850" s="39"/>
      <c r="AS850" s="39"/>
    </row>
    <row r="851">
      <c r="E851" s="39"/>
      <c r="J851" s="39"/>
      <c r="O851" s="39"/>
      <c r="T851" s="39"/>
      <c r="Y851" s="39"/>
      <c r="AD851" s="39"/>
      <c r="AI851" s="39"/>
      <c r="AN851" s="39"/>
      <c r="AS851" s="39"/>
    </row>
    <row r="852">
      <c r="E852" s="39"/>
      <c r="J852" s="39"/>
      <c r="O852" s="39"/>
      <c r="T852" s="39"/>
      <c r="Y852" s="39"/>
      <c r="AD852" s="39"/>
      <c r="AI852" s="39"/>
      <c r="AN852" s="39"/>
      <c r="AS852" s="39"/>
    </row>
    <row r="853">
      <c r="E853" s="39"/>
      <c r="J853" s="39"/>
      <c r="O853" s="39"/>
      <c r="T853" s="39"/>
      <c r="Y853" s="39"/>
      <c r="AD853" s="39"/>
      <c r="AI853" s="39"/>
      <c r="AN853" s="39"/>
      <c r="AS853" s="39"/>
    </row>
    <row r="854">
      <c r="E854" s="39"/>
      <c r="J854" s="39"/>
      <c r="O854" s="39"/>
      <c r="T854" s="39"/>
      <c r="Y854" s="39"/>
      <c r="AD854" s="39"/>
      <c r="AI854" s="39"/>
      <c r="AN854" s="39"/>
      <c r="AS854" s="39"/>
    </row>
    <row r="855">
      <c r="E855" s="39"/>
      <c r="J855" s="39"/>
      <c r="O855" s="39"/>
      <c r="T855" s="39"/>
      <c r="Y855" s="39"/>
      <c r="AD855" s="39"/>
      <c r="AI855" s="39"/>
      <c r="AN855" s="39"/>
      <c r="AS855" s="39"/>
    </row>
    <row r="856">
      <c r="E856" s="39"/>
      <c r="J856" s="39"/>
      <c r="O856" s="39"/>
      <c r="T856" s="39"/>
      <c r="Y856" s="39"/>
      <c r="AD856" s="39"/>
      <c r="AI856" s="39"/>
      <c r="AN856" s="39"/>
      <c r="AS856" s="39"/>
    </row>
    <row r="857">
      <c r="E857" s="39"/>
      <c r="J857" s="39"/>
      <c r="O857" s="39"/>
      <c r="T857" s="39"/>
      <c r="Y857" s="39"/>
      <c r="AD857" s="39"/>
      <c r="AI857" s="39"/>
      <c r="AN857" s="39"/>
      <c r="AS857" s="39"/>
    </row>
    <row r="858">
      <c r="E858" s="39"/>
      <c r="J858" s="39"/>
      <c r="O858" s="39"/>
      <c r="T858" s="39"/>
      <c r="Y858" s="39"/>
      <c r="AD858" s="39"/>
      <c r="AI858" s="39"/>
      <c r="AN858" s="39"/>
      <c r="AS858" s="39"/>
    </row>
    <row r="859">
      <c r="E859" s="39"/>
      <c r="J859" s="39"/>
      <c r="O859" s="39"/>
      <c r="T859" s="39"/>
      <c r="Y859" s="39"/>
      <c r="AD859" s="39"/>
      <c r="AI859" s="39"/>
      <c r="AN859" s="39"/>
      <c r="AS859" s="39"/>
    </row>
    <row r="860">
      <c r="E860" s="39"/>
      <c r="J860" s="39"/>
      <c r="O860" s="39"/>
      <c r="T860" s="39"/>
      <c r="Y860" s="39"/>
      <c r="AD860" s="39"/>
      <c r="AI860" s="39"/>
      <c r="AN860" s="39"/>
      <c r="AS860" s="39"/>
    </row>
    <row r="861">
      <c r="E861" s="39"/>
      <c r="J861" s="39"/>
      <c r="O861" s="39"/>
      <c r="T861" s="39"/>
      <c r="Y861" s="39"/>
      <c r="AD861" s="39"/>
      <c r="AI861" s="39"/>
      <c r="AN861" s="39"/>
      <c r="AS861" s="39"/>
    </row>
    <row r="862">
      <c r="E862" s="39"/>
      <c r="J862" s="39"/>
      <c r="O862" s="39"/>
      <c r="T862" s="39"/>
      <c r="Y862" s="39"/>
      <c r="AD862" s="39"/>
      <c r="AI862" s="39"/>
      <c r="AN862" s="39"/>
      <c r="AS862" s="39"/>
    </row>
    <row r="863">
      <c r="E863" s="39"/>
      <c r="J863" s="39"/>
      <c r="O863" s="39"/>
      <c r="T863" s="39"/>
      <c r="Y863" s="39"/>
      <c r="AD863" s="39"/>
      <c r="AI863" s="39"/>
      <c r="AN863" s="39"/>
      <c r="AS863" s="39"/>
    </row>
    <row r="864">
      <c r="E864" s="39"/>
      <c r="J864" s="39"/>
      <c r="O864" s="39"/>
      <c r="T864" s="39"/>
      <c r="Y864" s="39"/>
      <c r="AD864" s="39"/>
      <c r="AI864" s="39"/>
      <c r="AN864" s="39"/>
      <c r="AS864" s="39"/>
    </row>
    <row r="865">
      <c r="E865" s="39"/>
      <c r="J865" s="39"/>
      <c r="O865" s="39"/>
      <c r="T865" s="39"/>
      <c r="Y865" s="39"/>
      <c r="AD865" s="39"/>
      <c r="AI865" s="39"/>
      <c r="AN865" s="39"/>
      <c r="AS865" s="39"/>
    </row>
    <row r="866">
      <c r="E866" s="39"/>
      <c r="J866" s="39"/>
      <c r="O866" s="39"/>
      <c r="T866" s="39"/>
      <c r="Y866" s="39"/>
      <c r="AD866" s="39"/>
      <c r="AI866" s="39"/>
      <c r="AN866" s="39"/>
      <c r="AS866" s="39"/>
    </row>
    <row r="867">
      <c r="E867" s="39"/>
      <c r="J867" s="39"/>
      <c r="O867" s="39"/>
      <c r="T867" s="39"/>
      <c r="Y867" s="39"/>
      <c r="AD867" s="39"/>
      <c r="AI867" s="39"/>
      <c r="AN867" s="39"/>
      <c r="AS867" s="39"/>
    </row>
    <row r="868">
      <c r="E868" s="39"/>
      <c r="J868" s="39"/>
      <c r="O868" s="39"/>
      <c r="T868" s="39"/>
      <c r="Y868" s="39"/>
      <c r="AD868" s="39"/>
      <c r="AI868" s="39"/>
      <c r="AN868" s="39"/>
      <c r="AS868" s="39"/>
    </row>
    <row r="869">
      <c r="E869" s="39"/>
      <c r="J869" s="39"/>
      <c r="O869" s="39"/>
      <c r="T869" s="39"/>
      <c r="Y869" s="39"/>
      <c r="AD869" s="39"/>
      <c r="AI869" s="39"/>
      <c r="AN869" s="39"/>
      <c r="AS869" s="39"/>
    </row>
    <row r="870">
      <c r="E870" s="39"/>
      <c r="J870" s="39"/>
      <c r="O870" s="39"/>
      <c r="T870" s="39"/>
      <c r="Y870" s="39"/>
      <c r="AD870" s="39"/>
      <c r="AI870" s="39"/>
      <c r="AN870" s="39"/>
      <c r="AS870" s="39"/>
    </row>
    <row r="871">
      <c r="E871" s="39"/>
      <c r="J871" s="39"/>
      <c r="O871" s="39"/>
      <c r="T871" s="39"/>
      <c r="Y871" s="39"/>
      <c r="AD871" s="39"/>
      <c r="AI871" s="39"/>
      <c r="AN871" s="39"/>
      <c r="AS871" s="39"/>
    </row>
    <row r="872">
      <c r="E872" s="39"/>
      <c r="J872" s="39"/>
      <c r="O872" s="39"/>
      <c r="T872" s="39"/>
      <c r="Y872" s="39"/>
      <c r="AD872" s="39"/>
      <c r="AI872" s="39"/>
      <c r="AN872" s="39"/>
      <c r="AS872" s="39"/>
    </row>
    <row r="873">
      <c r="E873" s="39"/>
      <c r="J873" s="39"/>
      <c r="O873" s="39"/>
      <c r="T873" s="39"/>
      <c r="Y873" s="39"/>
      <c r="AD873" s="39"/>
      <c r="AI873" s="39"/>
      <c r="AN873" s="39"/>
      <c r="AS873" s="39"/>
    </row>
    <row r="874">
      <c r="E874" s="39"/>
      <c r="J874" s="39"/>
      <c r="O874" s="39"/>
      <c r="T874" s="39"/>
      <c r="Y874" s="39"/>
      <c r="AD874" s="39"/>
      <c r="AI874" s="39"/>
      <c r="AN874" s="39"/>
      <c r="AS874" s="39"/>
    </row>
    <row r="875">
      <c r="E875" s="39"/>
      <c r="J875" s="39"/>
      <c r="O875" s="39"/>
      <c r="T875" s="39"/>
      <c r="Y875" s="39"/>
      <c r="AD875" s="39"/>
      <c r="AI875" s="39"/>
      <c r="AN875" s="39"/>
      <c r="AS875" s="39"/>
    </row>
    <row r="876">
      <c r="E876" s="39"/>
      <c r="J876" s="39"/>
      <c r="O876" s="39"/>
      <c r="T876" s="39"/>
      <c r="Y876" s="39"/>
      <c r="AD876" s="39"/>
      <c r="AI876" s="39"/>
      <c r="AN876" s="39"/>
      <c r="AS876" s="39"/>
    </row>
    <row r="877">
      <c r="E877" s="39"/>
      <c r="J877" s="39"/>
      <c r="O877" s="39"/>
      <c r="T877" s="39"/>
      <c r="Y877" s="39"/>
      <c r="AD877" s="39"/>
      <c r="AI877" s="39"/>
      <c r="AN877" s="39"/>
      <c r="AS877" s="39"/>
    </row>
    <row r="878">
      <c r="E878" s="39"/>
      <c r="J878" s="39"/>
      <c r="O878" s="39"/>
      <c r="T878" s="39"/>
      <c r="Y878" s="39"/>
      <c r="AD878" s="39"/>
      <c r="AI878" s="39"/>
      <c r="AN878" s="39"/>
      <c r="AS878" s="39"/>
    </row>
    <row r="879">
      <c r="E879" s="39"/>
      <c r="J879" s="39"/>
      <c r="O879" s="39"/>
      <c r="T879" s="39"/>
      <c r="Y879" s="39"/>
      <c r="AD879" s="39"/>
      <c r="AI879" s="39"/>
      <c r="AN879" s="39"/>
      <c r="AS879" s="39"/>
    </row>
    <row r="880">
      <c r="E880" s="39"/>
      <c r="J880" s="39"/>
      <c r="O880" s="39"/>
      <c r="T880" s="39"/>
      <c r="Y880" s="39"/>
      <c r="AD880" s="39"/>
      <c r="AI880" s="39"/>
      <c r="AN880" s="39"/>
      <c r="AS880" s="39"/>
    </row>
    <row r="881">
      <c r="E881" s="39"/>
      <c r="J881" s="39"/>
      <c r="O881" s="39"/>
      <c r="T881" s="39"/>
      <c r="Y881" s="39"/>
      <c r="AD881" s="39"/>
      <c r="AI881" s="39"/>
      <c r="AN881" s="39"/>
      <c r="AS881" s="39"/>
    </row>
    <row r="882">
      <c r="E882" s="39"/>
      <c r="J882" s="39"/>
      <c r="O882" s="39"/>
      <c r="T882" s="39"/>
      <c r="Y882" s="39"/>
      <c r="AD882" s="39"/>
      <c r="AI882" s="39"/>
      <c r="AN882" s="39"/>
      <c r="AS882" s="39"/>
    </row>
    <row r="883">
      <c r="E883" s="39"/>
      <c r="J883" s="39"/>
      <c r="O883" s="39"/>
      <c r="T883" s="39"/>
      <c r="Y883" s="39"/>
      <c r="AD883" s="39"/>
      <c r="AI883" s="39"/>
      <c r="AN883" s="39"/>
      <c r="AS883" s="39"/>
    </row>
    <row r="884">
      <c r="E884" s="39"/>
      <c r="J884" s="39"/>
      <c r="O884" s="39"/>
      <c r="T884" s="39"/>
      <c r="Y884" s="39"/>
      <c r="AD884" s="39"/>
      <c r="AI884" s="39"/>
      <c r="AN884" s="39"/>
      <c r="AS884" s="39"/>
    </row>
    <row r="885">
      <c r="E885" s="39"/>
      <c r="J885" s="39"/>
      <c r="O885" s="39"/>
      <c r="T885" s="39"/>
      <c r="Y885" s="39"/>
      <c r="AD885" s="39"/>
      <c r="AI885" s="39"/>
      <c r="AN885" s="39"/>
      <c r="AS885" s="39"/>
    </row>
    <row r="886">
      <c r="E886" s="39"/>
      <c r="J886" s="39"/>
      <c r="O886" s="39"/>
      <c r="T886" s="39"/>
      <c r="Y886" s="39"/>
      <c r="AD886" s="39"/>
      <c r="AI886" s="39"/>
      <c r="AN886" s="39"/>
      <c r="AS886" s="39"/>
    </row>
    <row r="887">
      <c r="E887" s="39"/>
      <c r="J887" s="39"/>
      <c r="O887" s="39"/>
      <c r="T887" s="39"/>
      <c r="Y887" s="39"/>
      <c r="AD887" s="39"/>
      <c r="AI887" s="39"/>
      <c r="AN887" s="39"/>
      <c r="AS887" s="39"/>
    </row>
    <row r="888">
      <c r="E888" s="39"/>
      <c r="J888" s="39"/>
      <c r="O888" s="39"/>
      <c r="T888" s="39"/>
      <c r="Y888" s="39"/>
      <c r="AD888" s="39"/>
      <c r="AI888" s="39"/>
      <c r="AN888" s="39"/>
      <c r="AS888" s="39"/>
    </row>
    <row r="889">
      <c r="E889" s="39"/>
      <c r="J889" s="39"/>
      <c r="O889" s="39"/>
      <c r="T889" s="39"/>
      <c r="Y889" s="39"/>
      <c r="AD889" s="39"/>
      <c r="AI889" s="39"/>
      <c r="AN889" s="39"/>
      <c r="AS889" s="39"/>
    </row>
    <row r="890">
      <c r="E890" s="39"/>
      <c r="J890" s="39"/>
      <c r="O890" s="39"/>
      <c r="T890" s="39"/>
      <c r="Y890" s="39"/>
      <c r="AD890" s="39"/>
      <c r="AI890" s="39"/>
      <c r="AN890" s="39"/>
      <c r="AS890" s="39"/>
    </row>
    <row r="891">
      <c r="E891" s="39"/>
      <c r="J891" s="39"/>
      <c r="O891" s="39"/>
      <c r="T891" s="39"/>
      <c r="Y891" s="39"/>
      <c r="AD891" s="39"/>
      <c r="AI891" s="39"/>
      <c r="AN891" s="39"/>
      <c r="AS891" s="39"/>
    </row>
    <row r="892">
      <c r="E892" s="39"/>
      <c r="J892" s="39"/>
      <c r="O892" s="39"/>
      <c r="T892" s="39"/>
      <c r="Y892" s="39"/>
      <c r="AD892" s="39"/>
      <c r="AI892" s="39"/>
      <c r="AN892" s="39"/>
      <c r="AS892" s="39"/>
    </row>
    <row r="893">
      <c r="E893" s="39"/>
      <c r="J893" s="39"/>
      <c r="O893" s="39"/>
      <c r="T893" s="39"/>
      <c r="Y893" s="39"/>
      <c r="AD893" s="39"/>
      <c r="AI893" s="39"/>
      <c r="AN893" s="39"/>
      <c r="AS893" s="39"/>
    </row>
    <row r="894">
      <c r="E894" s="39"/>
      <c r="J894" s="39"/>
      <c r="O894" s="39"/>
      <c r="T894" s="39"/>
      <c r="Y894" s="39"/>
      <c r="AD894" s="39"/>
      <c r="AI894" s="39"/>
      <c r="AN894" s="39"/>
      <c r="AS894" s="39"/>
    </row>
    <row r="895">
      <c r="E895" s="39"/>
      <c r="J895" s="39"/>
      <c r="O895" s="39"/>
      <c r="T895" s="39"/>
      <c r="Y895" s="39"/>
      <c r="AD895" s="39"/>
      <c r="AI895" s="39"/>
      <c r="AN895" s="39"/>
      <c r="AS895" s="39"/>
    </row>
    <row r="896">
      <c r="E896" s="39"/>
      <c r="J896" s="39"/>
      <c r="O896" s="39"/>
      <c r="T896" s="39"/>
      <c r="Y896" s="39"/>
      <c r="AD896" s="39"/>
      <c r="AI896" s="39"/>
      <c r="AN896" s="39"/>
      <c r="AS896" s="39"/>
    </row>
    <row r="897">
      <c r="E897" s="39"/>
      <c r="J897" s="39"/>
      <c r="O897" s="39"/>
      <c r="T897" s="39"/>
      <c r="Y897" s="39"/>
      <c r="AD897" s="39"/>
      <c r="AI897" s="39"/>
      <c r="AN897" s="39"/>
      <c r="AS897" s="39"/>
    </row>
    <row r="898">
      <c r="E898" s="39"/>
      <c r="J898" s="39"/>
      <c r="O898" s="39"/>
      <c r="T898" s="39"/>
      <c r="Y898" s="39"/>
      <c r="AD898" s="39"/>
      <c r="AI898" s="39"/>
      <c r="AN898" s="39"/>
      <c r="AS898" s="39"/>
    </row>
    <row r="899">
      <c r="E899" s="39"/>
      <c r="J899" s="39"/>
      <c r="O899" s="39"/>
      <c r="T899" s="39"/>
      <c r="Y899" s="39"/>
      <c r="AD899" s="39"/>
      <c r="AI899" s="39"/>
      <c r="AN899" s="39"/>
      <c r="AS899" s="39"/>
    </row>
    <row r="900">
      <c r="E900" s="39"/>
      <c r="J900" s="39"/>
      <c r="O900" s="39"/>
      <c r="T900" s="39"/>
      <c r="Y900" s="39"/>
      <c r="AD900" s="39"/>
      <c r="AI900" s="39"/>
      <c r="AN900" s="39"/>
      <c r="AS900" s="39"/>
    </row>
    <row r="901">
      <c r="E901" s="39"/>
      <c r="J901" s="39"/>
      <c r="O901" s="39"/>
      <c r="T901" s="39"/>
      <c r="Y901" s="39"/>
      <c r="AD901" s="39"/>
      <c r="AI901" s="39"/>
      <c r="AN901" s="39"/>
      <c r="AS901" s="39"/>
    </row>
    <row r="902">
      <c r="E902" s="39"/>
      <c r="J902" s="39"/>
      <c r="O902" s="39"/>
      <c r="T902" s="39"/>
      <c r="Y902" s="39"/>
      <c r="AD902" s="39"/>
      <c r="AI902" s="39"/>
      <c r="AN902" s="39"/>
      <c r="AS902" s="39"/>
    </row>
    <row r="903">
      <c r="E903" s="39"/>
      <c r="J903" s="39"/>
      <c r="O903" s="39"/>
      <c r="T903" s="39"/>
      <c r="Y903" s="39"/>
      <c r="AD903" s="39"/>
      <c r="AI903" s="39"/>
      <c r="AN903" s="39"/>
      <c r="AS903" s="39"/>
    </row>
    <row r="904">
      <c r="E904" s="39"/>
      <c r="J904" s="39"/>
      <c r="O904" s="39"/>
      <c r="T904" s="39"/>
      <c r="Y904" s="39"/>
      <c r="AD904" s="39"/>
      <c r="AI904" s="39"/>
      <c r="AN904" s="39"/>
      <c r="AS904" s="39"/>
    </row>
    <row r="905">
      <c r="E905" s="39"/>
      <c r="J905" s="39"/>
      <c r="O905" s="39"/>
      <c r="T905" s="39"/>
      <c r="Y905" s="39"/>
      <c r="AD905" s="39"/>
      <c r="AI905" s="39"/>
      <c r="AN905" s="39"/>
      <c r="AS905" s="39"/>
    </row>
    <row r="906">
      <c r="E906" s="39"/>
      <c r="J906" s="39"/>
      <c r="O906" s="39"/>
      <c r="T906" s="39"/>
      <c r="Y906" s="39"/>
      <c r="AD906" s="39"/>
      <c r="AI906" s="39"/>
      <c r="AN906" s="39"/>
      <c r="AS906" s="39"/>
    </row>
    <row r="907">
      <c r="E907" s="39"/>
      <c r="J907" s="39"/>
      <c r="O907" s="39"/>
      <c r="T907" s="39"/>
      <c r="Y907" s="39"/>
      <c r="AD907" s="39"/>
      <c r="AI907" s="39"/>
      <c r="AN907" s="39"/>
      <c r="AS907" s="39"/>
    </row>
    <row r="908">
      <c r="E908" s="39"/>
      <c r="J908" s="39"/>
      <c r="O908" s="39"/>
      <c r="T908" s="39"/>
      <c r="Y908" s="39"/>
      <c r="AD908" s="39"/>
      <c r="AI908" s="39"/>
      <c r="AN908" s="39"/>
      <c r="AS908" s="39"/>
    </row>
    <row r="909">
      <c r="E909" s="39"/>
      <c r="J909" s="39"/>
      <c r="O909" s="39"/>
      <c r="T909" s="39"/>
      <c r="Y909" s="39"/>
      <c r="AD909" s="39"/>
      <c r="AI909" s="39"/>
      <c r="AN909" s="39"/>
      <c r="AS909" s="39"/>
    </row>
    <row r="910">
      <c r="E910" s="39"/>
      <c r="J910" s="39"/>
      <c r="O910" s="39"/>
      <c r="T910" s="39"/>
      <c r="Y910" s="39"/>
      <c r="AD910" s="39"/>
      <c r="AI910" s="39"/>
      <c r="AN910" s="39"/>
      <c r="AS910" s="39"/>
    </row>
    <row r="911">
      <c r="E911" s="39"/>
      <c r="J911" s="39"/>
      <c r="O911" s="39"/>
      <c r="T911" s="39"/>
      <c r="Y911" s="39"/>
      <c r="AD911" s="39"/>
      <c r="AI911" s="39"/>
      <c r="AN911" s="39"/>
      <c r="AS911" s="39"/>
    </row>
    <row r="912">
      <c r="E912" s="39"/>
      <c r="J912" s="39"/>
      <c r="O912" s="39"/>
      <c r="T912" s="39"/>
      <c r="Y912" s="39"/>
      <c r="AD912" s="39"/>
      <c r="AI912" s="39"/>
      <c r="AN912" s="39"/>
      <c r="AS912" s="39"/>
    </row>
    <row r="913">
      <c r="E913" s="39"/>
      <c r="J913" s="39"/>
      <c r="O913" s="39"/>
      <c r="T913" s="39"/>
      <c r="Y913" s="39"/>
      <c r="AD913" s="39"/>
      <c r="AI913" s="39"/>
      <c r="AN913" s="39"/>
      <c r="AS913" s="39"/>
    </row>
    <row r="914">
      <c r="E914" s="39"/>
      <c r="J914" s="39"/>
      <c r="O914" s="39"/>
      <c r="T914" s="39"/>
      <c r="Y914" s="39"/>
      <c r="AD914" s="39"/>
      <c r="AI914" s="39"/>
      <c r="AN914" s="39"/>
      <c r="AS914" s="39"/>
    </row>
    <row r="915">
      <c r="E915" s="39"/>
      <c r="J915" s="39"/>
      <c r="O915" s="39"/>
      <c r="T915" s="39"/>
      <c r="Y915" s="39"/>
      <c r="AD915" s="39"/>
      <c r="AI915" s="39"/>
      <c r="AN915" s="39"/>
      <c r="AS915" s="39"/>
    </row>
    <row r="916">
      <c r="E916" s="39"/>
      <c r="J916" s="39"/>
      <c r="O916" s="39"/>
      <c r="T916" s="39"/>
      <c r="Y916" s="39"/>
      <c r="AD916" s="39"/>
      <c r="AI916" s="39"/>
      <c r="AN916" s="39"/>
      <c r="AS916" s="39"/>
    </row>
    <row r="917">
      <c r="E917" s="39"/>
      <c r="J917" s="39"/>
      <c r="O917" s="39"/>
      <c r="T917" s="39"/>
      <c r="Y917" s="39"/>
      <c r="AD917" s="39"/>
      <c r="AI917" s="39"/>
      <c r="AN917" s="39"/>
      <c r="AS917" s="39"/>
    </row>
    <row r="918">
      <c r="E918" s="39"/>
      <c r="J918" s="39"/>
      <c r="O918" s="39"/>
      <c r="T918" s="39"/>
      <c r="Y918" s="39"/>
      <c r="AD918" s="39"/>
      <c r="AI918" s="39"/>
      <c r="AN918" s="39"/>
      <c r="AS918" s="39"/>
    </row>
    <row r="919">
      <c r="E919" s="39"/>
      <c r="J919" s="39"/>
      <c r="O919" s="39"/>
      <c r="T919" s="39"/>
      <c r="Y919" s="39"/>
      <c r="AD919" s="39"/>
      <c r="AI919" s="39"/>
      <c r="AN919" s="39"/>
      <c r="AS919" s="39"/>
    </row>
    <row r="920">
      <c r="E920" s="39"/>
      <c r="J920" s="39"/>
      <c r="O920" s="39"/>
      <c r="T920" s="39"/>
      <c r="Y920" s="39"/>
      <c r="AD920" s="39"/>
      <c r="AI920" s="39"/>
      <c r="AN920" s="39"/>
      <c r="AS920" s="39"/>
    </row>
    <row r="921">
      <c r="E921" s="39"/>
      <c r="J921" s="39"/>
      <c r="O921" s="39"/>
      <c r="T921" s="39"/>
      <c r="Y921" s="39"/>
      <c r="AD921" s="39"/>
      <c r="AI921" s="39"/>
      <c r="AN921" s="39"/>
      <c r="AS921" s="39"/>
    </row>
    <row r="922">
      <c r="E922" s="39"/>
      <c r="J922" s="39"/>
      <c r="O922" s="39"/>
      <c r="T922" s="39"/>
      <c r="Y922" s="39"/>
      <c r="AD922" s="39"/>
      <c r="AI922" s="39"/>
      <c r="AN922" s="39"/>
      <c r="AS922" s="39"/>
    </row>
    <row r="923">
      <c r="E923" s="39"/>
      <c r="J923" s="39"/>
      <c r="O923" s="39"/>
      <c r="T923" s="39"/>
      <c r="Y923" s="39"/>
      <c r="AD923" s="39"/>
      <c r="AI923" s="39"/>
      <c r="AN923" s="39"/>
      <c r="AS923" s="39"/>
    </row>
    <row r="924">
      <c r="E924" s="39"/>
      <c r="J924" s="39"/>
      <c r="O924" s="39"/>
      <c r="T924" s="39"/>
      <c r="Y924" s="39"/>
      <c r="AD924" s="39"/>
      <c r="AI924" s="39"/>
      <c r="AN924" s="39"/>
      <c r="AS924" s="39"/>
    </row>
    <row r="925">
      <c r="E925" s="39"/>
      <c r="J925" s="39"/>
      <c r="O925" s="39"/>
      <c r="T925" s="39"/>
      <c r="Y925" s="39"/>
      <c r="AD925" s="39"/>
      <c r="AI925" s="39"/>
      <c r="AN925" s="39"/>
      <c r="AS925" s="39"/>
    </row>
    <row r="926">
      <c r="E926" s="39"/>
      <c r="J926" s="39"/>
      <c r="O926" s="39"/>
      <c r="T926" s="39"/>
      <c r="Y926" s="39"/>
      <c r="AD926" s="39"/>
      <c r="AI926" s="39"/>
      <c r="AN926" s="39"/>
      <c r="AS926" s="39"/>
    </row>
    <row r="927">
      <c r="E927" s="39"/>
      <c r="J927" s="39"/>
      <c r="O927" s="39"/>
      <c r="T927" s="39"/>
      <c r="Y927" s="39"/>
      <c r="AD927" s="39"/>
      <c r="AI927" s="39"/>
      <c r="AN927" s="39"/>
      <c r="AS927" s="39"/>
    </row>
    <row r="928">
      <c r="E928" s="39"/>
      <c r="J928" s="39"/>
      <c r="O928" s="39"/>
      <c r="T928" s="39"/>
      <c r="Y928" s="39"/>
      <c r="AD928" s="39"/>
      <c r="AI928" s="39"/>
      <c r="AN928" s="39"/>
      <c r="AS928" s="39"/>
    </row>
    <row r="929">
      <c r="E929" s="39"/>
      <c r="J929" s="39"/>
      <c r="O929" s="39"/>
      <c r="T929" s="39"/>
      <c r="Y929" s="39"/>
      <c r="AD929" s="39"/>
      <c r="AI929" s="39"/>
      <c r="AN929" s="39"/>
      <c r="AS929" s="39"/>
    </row>
    <row r="930">
      <c r="E930" s="39"/>
      <c r="J930" s="39"/>
      <c r="O930" s="39"/>
      <c r="T930" s="39"/>
      <c r="Y930" s="39"/>
      <c r="AD930" s="39"/>
      <c r="AI930" s="39"/>
      <c r="AN930" s="39"/>
      <c r="AS930" s="39"/>
    </row>
    <row r="931">
      <c r="E931" s="39"/>
      <c r="J931" s="39"/>
      <c r="O931" s="39"/>
      <c r="T931" s="39"/>
      <c r="Y931" s="39"/>
      <c r="AD931" s="39"/>
      <c r="AI931" s="39"/>
      <c r="AN931" s="39"/>
      <c r="AS931" s="39"/>
    </row>
    <row r="932">
      <c r="E932" s="39"/>
      <c r="J932" s="39"/>
      <c r="O932" s="39"/>
      <c r="T932" s="39"/>
      <c r="Y932" s="39"/>
      <c r="AD932" s="39"/>
      <c r="AI932" s="39"/>
      <c r="AN932" s="39"/>
      <c r="AS932" s="39"/>
    </row>
    <row r="933">
      <c r="E933" s="39"/>
      <c r="J933" s="39"/>
      <c r="O933" s="39"/>
      <c r="T933" s="39"/>
      <c r="Y933" s="39"/>
      <c r="AD933" s="39"/>
      <c r="AI933" s="39"/>
      <c r="AN933" s="39"/>
      <c r="AS933" s="39"/>
    </row>
    <row r="934">
      <c r="E934" s="39"/>
      <c r="J934" s="39"/>
      <c r="O934" s="39"/>
      <c r="T934" s="39"/>
      <c r="Y934" s="39"/>
      <c r="AD934" s="39"/>
      <c r="AI934" s="39"/>
      <c r="AN934" s="39"/>
      <c r="AS934" s="39"/>
    </row>
    <row r="935">
      <c r="E935" s="39"/>
      <c r="J935" s="39"/>
      <c r="O935" s="39"/>
      <c r="T935" s="39"/>
      <c r="Y935" s="39"/>
      <c r="AD935" s="39"/>
      <c r="AI935" s="39"/>
      <c r="AN935" s="39"/>
      <c r="AS935" s="39"/>
    </row>
    <row r="936">
      <c r="E936" s="39"/>
      <c r="J936" s="39"/>
      <c r="O936" s="39"/>
      <c r="T936" s="39"/>
      <c r="Y936" s="39"/>
      <c r="AD936" s="39"/>
      <c r="AI936" s="39"/>
      <c r="AN936" s="39"/>
      <c r="AS936" s="39"/>
    </row>
    <row r="937">
      <c r="E937" s="39"/>
      <c r="J937" s="39"/>
      <c r="O937" s="39"/>
      <c r="T937" s="39"/>
      <c r="Y937" s="39"/>
      <c r="AD937" s="39"/>
      <c r="AI937" s="39"/>
      <c r="AN937" s="39"/>
      <c r="AS937" s="39"/>
    </row>
    <row r="938">
      <c r="E938" s="39"/>
      <c r="J938" s="39"/>
      <c r="O938" s="39"/>
      <c r="T938" s="39"/>
      <c r="Y938" s="39"/>
      <c r="AD938" s="39"/>
      <c r="AI938" s="39"/>
      <c r="AN938" s="39"/>
      <c r="AS938" s="39"/>
    </row>
    <row r="939">
      <c r="E939" s="39"/>
      <c r="J939" s="39"/>
      <c r="O939" s="39"/>
      <c r="T939" s="39"/>
      <c r="Y939" s="39"/>
      <c r="AD939" s="39"/>
      <c r="AI939" s="39"/>
      <c r="AN939" s="39"/>
      <c r="AS939" s="39"/>
    </row>
    <row r="940">
      <c r="E940" s="39"/>
      <c r="J940" s="39"/>
      <c r="O940" s="39"/>
      <c r="T940" s="39"/>
      <c r="Y940" s="39"/>
      <c r="AD940" s="39"/>
      <c r="AI940" s="39"/>
      <c r="AN940" s="39"/>
      <c r="AS940" s="39"/>
    </row>
    <row r="941">
      <c r="E941" s="39"/>
      <c r="J941" s="39"/>
      <c r="O941" s="39"/>
      <c r="T941" s="39"/>
      <c r="Y941" s="39"/>
      <c r="AD941" s="39"/>
      <c r="AI941" s="39"/>
      <c r="AN941" s="39"/>
      <c r="AS941" s="39"/>
    </row>
    <row r="942">
      <c r="E942" s="39"/>
      <c r="J942" s="39"/>
      <c r="O942" s="39"/>
      <c r="T942" s="39"/>
      <c r="Y942" s="39"/>
      <c r="AD942" s="39"/>
      <c r="AI942" s="39"/>
      <c r="AN942" s="39"/>
      <c r="AS942" s="39"/>
    </row>
    <row r="943">
      <c r="E943" s="39"/>
      <c r="J943" s="39"/>
      <c r="O943" s="39"/>
      <c r="T943" s="39"/>
      <c r="Y943" s="39"/>
      <c r="AD943" s="39"/>
      <c r="AI943" s="39"/>
      <c r="AN943" s="39"/>
      <c r="AS943" s="39"/>
    </row>
    <row r="944">
      <c r="E944" s="39"/>
      <c r="J944" s="39"/>
      <c r="O944" s="39"/>
      <c r="T944" s="39"/>
      <c r="Y944" s="39"/>
      <c r="AD944" s="39"/>
      <c r="AI944" s="39"/>
      <c r="AN944" s="39"/>
      <c r="AS944" s="39"/>
    </row>
    <row r="945">
      <c r="E945" s="39"/>
      <c r="J945" s="39"/>
      <c r="O945" s="39"/>
      <c r="T945" s="39"/>
      <c r="Y945" s="39"/>
      <c r="AD945" s="39"/>
      <c r="AI945" s="39"/>
      <c r="AN945" s="39"/>
      <c r="AS945" s="39"/>
    </row>
    <row r="946">
      <c r="E946" s="39"/>
      <c r="J946" s="39"/>
      <c r="O946" s="39"/>
      <c r="T946" s="39"/>
      <c r="Y946" s="39"/>
      <c r="AD946" s="39"/>
      <c r="AI946" s="39"/>
      <c r="AN946" s="39"/>
      <c r="AS946" s="39"/>
    </row>
    <row r="947">
      <c r="E947" s="39"/>
      <c r="J947" s="39"/>
      <c r="O947" s="39"/>
      <c r="T947" s="39"/>
      <c r="Y947" s="39"/>
      <c r="AD947" s="39"/>
      <c r="AI947" s="39"/>
      <c r="AN947" s="39"/>
      <c r="AS947" s="39"/>
    </row>
    <row r="948">
      <c r="E948" s="39"/>
      <c r="J948" s="39"/>
      <c r="O948" s="39"/>
      <c r="T948" s="39"/>
      <c r="Y948" s="39"/>
      <c r="AD948" s="39"/>
      <c r="AI948" s="39"/>
      <c r="AN948" s="39"/>
      <c r="AS948" s="39"/>
    </row>
    <row r="949">
      <c r="E949" s="39"/>
      <c r="J949" s="39"/>
      <c r="O949" s="39"/>
      <c r="T949" s="39"/>
      <c r="Y949" s="39"/>
      <c r="AD949" s="39"/>
      <c r="AI949" s="39"/>
      <c r="AN949" s="39"/>
      <c r="AS949" s="39"/>
    </row>
    <row r="950">
      <c r="E950" s="39"/>
      <c r="J950" s="39"/>
      <c r="O950" s="39"/>
      <c r="T950" s="39"/>
      <c r="Y950" s="39"/>
      <c r="AD950" s="39"/>
      <c r="AI950" s="39"/>
      <c r="AN950" s="39"/>
      <c r="AS950" s="39"/>
    </row>
    <row r="951">
      <c r="E951" s="39"/>
      <c r="J951" s="39"/>
      <c r="O951" s="39"/>
      <c r="T951" s="39"/>
      <c r="Y951" s="39"/>
      <c r="AD951" s="39"/>
      <c r="AI951" s="39"/>
      <c r="AN951" s="39"/>
      <c r="AS951" s="39"/>
    </row>
    <row r="952">
      <c r="E952" s="39"/>
      <c r="J952" s="39"/>
      <c r="O952" s="39"/>
      <c r="T952" s="39"/>
      <c r="Y952" s="39"/>
      <c r="AD952" s="39"/>
      <c r="AI952" s="39"/>
      <c r="AN952" s="39"/>
      <c r="AS952" s="39"/>
    </row>
    <row r="953">
      <c r="E953" s="39"/>
      <c r="J953" s="39"/>
      <c r="O953" s="39"/>
      <c r="T953" s="39"/>
      <c r="Y953" s="39"/>
      <c r="AD953" s="39"/>
      <c r="AI953" s="39"/>
      <c r="AN953" s="39"/>
      <c r="AS953" s="39"/>
    </row>
    <row r="954">
      <c r="E954" s="39"/>
      <c r="J954" s="39"/>
      <c r="O954" s="39"/>
      <c r="T954" s="39"/>
      <c r="Y954" s="39"/>
      <c r="AD954" s="39"/>
      <c r="AI954" s="39"/>
      <c r="AN954" s="39"/>
      <c r="AS954" s="39"/>
    </row>
    <row r="955">
      <c r="E955" s="39"/>
      <c r="J955" s="39"/>
      <c r="O955" s="39"/>
      <c r="T955" s="39"/>
      <c r="Y955" s="39"/>
      <c r="AD955" s="39"/>
      <c r="AI955" s="39"/>
      <c r="AN955" s="39"/>
      <c r="AS955" s="39"/>
    </row>
    <row r="956">
      <c r="E956" s="39"/>
      <c r="J956" s="39"/>
      <c r="O956" s="39"/>
      <c r="T956" s="39"/>
      <c r="Y956" s="39"/>
      <c r="AD956" s="39"/>
      <c r="AI956" s="39"/>
      <c r="AN956" s="39"/>
      <c r="AS956" s="39"/>
    </row>
    <row r="957">
      <c r="E957" s="39"/>
      <c r="J957" s="39"/>
      <c r="O957" s="39"/>
      <c r="T957" s="39"/>
      <c r="Y957" s="39"/>
      <c r="AD957" s="39"/>
      <c r="AI957" s="39"/>
      <c r="AN957" s="39"/>
      <c r="AS957" s="39"/>
    </row>
    <row r="958">
      <c r="E958" s="39"/>
      <c r="J958" s="39"/>
      <c r="O958" s="39"/>
      <c r="T958" s="39"/>
      <c r="Y958" s="39"/>
      <c r="AD958" s="39"/>
      <c r="AI958" s="39"/>
      <c r="AN958" s="39"/>
      <c r="AS958" s="39"/>
    </row>
    <row r="959">
      <c r="E959" s="39"/>
      <c r="J959" s="39"/>
      <c r="O959" s="39"/>
      <c r="T959" s="39"/>
      <c r="Y959" s="39"/>
      <c r="AD959" s="39"/>
      <c r="AI959" s="39"/>
      <c r="AN959" s="39"/>
      <c r="AS959" s="39"/>
    </row>
    <row r="960">
      <c r="E960" s="39"/>
      <c r="J960" s="39"/>
      <c r="O960" s="39"/>
      <c r="T960" s="39"/>
      <c r="Y960" s="39"/>
      <c r="AD960" s="39"/>
      <c r="AI960" s="39"/>
      <c r="AN960" s="39"/>
      <c r="AS960" s="39"/>
    </row>
    <row r="961">
      <c r="E961" s="39"/>
      <c r="J961" s="39"/>
      <c r="O961" s="39"/>
      <c r="T961" s="39"/>
      <c r="Y961" s="39"/>
      <c r="AD961" s="39"/>
      <c r="AI961" s="39"/>
      <c r="AN961" s="39"/>
      <c r="AS961" s="39"/>
    </row>
    <row r="962">
      <c r="E962" s="39"/>
      <c r="J962" s="39"/>
      <c r="O962" s="39"/>
      <c r="T962" s="39"/>
      <c r="Y962" s="39"/>
      <c r="AD962" s="39"/>
      <c r="AI962" s="39"/>
      <c r="AN962" s="39"/>
      <c r="AS962" s="39"/>
    </row>
    <row r="963">
      <c r="E963" s="39"/>
      <c r="J963" s="39"/>
      <c r="O963" s="39"/>
      <c r="T963" s="39"/>
      <c r="Y963" s="39"/>
      <c r="AD963" s="39"/>
      <c r="AI963" s="39"/>
      <c r="AN963" s="39"/>
      <c r="AS963" s="39"/>
    </row>
    <row r="964">
      <c r="E964" s="39"/>
      <c r="J964" s="39"/>
      <c r="O964" s="39"/>
      <c r="T964" s="39"/>
      <c r="Y964" s="39"/>
      <c r="AD964" s="39"/>
      <c r="AI964" s="39"/>
      <c r="AN964" s="39"/>
      <c r="AS964" s="39"/>
    </row>
    <row r="965">
      <c r="E965" s="39"/>
      <c r="J965" s="39"/>
      <c r="O965" s="39"/>
      <c r="T965" s="39"/>
      <c r="Y965" s="39"/>
      <c r="AD965" s="39"/>
      <c r="AI965" s="39"/>
      <c r="AN965" s="39"/>
      <c r="AS965" s="39"/>
    </row>
    <row r="966">
      <c r="E966" s="39"/>
      <c r="J966" s="39"/>
      <c r="O966" s="39"/>
      <c r="T966" s="39"/>
      <c r="Y966" s="39"/>
      <c r="AD966" s="39"/>
      <c r="AI966" s="39"/>
      <c r="AN966" s="39"/>
      <c r="AS966" s="39"/>
    </row>
    <row r="967">
      <c r="E967" s="39"/>
      <c r="J967" s="39"/>
      <c r="O967" s="39"/>
      <c r="T967" s="39"/>
      <c r="Y967" s="39"/>
      <c r="AD967" s="39"/>
      <c r="AI967" s="39"/>
      <c r="AN967" s="39"/>
      <c r="AS967" s="39"/>
    </row>
    <row r="968">
      <c r="E968" s="39"/>
      <c r="J968" s="39"/>
      <c r="O968" s="39"/>
      <c r="T968" s="39"/>
      <c r="Y968" s="39"/>
      <c r="AD968" s="39"/>
      <c r="AI968" s="39"/>
      <c r="AN968" s="39"/>
      <c r="AS968" s="39"/>
    </row>
    <row r="969">
      <c r="E969" s="39"/>
      <c r="J969" s="39"/>
      <c r="O969" s="39"/>
      <c r="T969" s="39"/>
      <c r="Y969" s="39"/>
      <c r="AD969" s="39"/>
      <c r="AI969" s="39"/>
      <c r="AN969" s="39"/>
      <c r="AS969" s="39"/>
    </row>
    <row r="970">
      <c r="E970" s="39"/>
      <c r="J970" s="39"/>
      <c r="O970" s="39"/>
      <c r="T970" s="39"/>
      <c r="Y970" s="39"/>
      <c r="AD970" s="39"/>
      <c r="AI970" s="39"/>
      <c r="AN970" s="39"/>
      <c r="AS970" s="39"/>
    </row>
    <row r="971">
      <c r="E971" s="39"/>
      <c r="J971" s="39"/>
      <c r="O971" s="39"/>
      <c r="T971" s="39"/>
      <c r="Y971" s="39"/>
      <c r="AD971" s="39"/>
      <c r="AI971" s="39"/>
      <c r="AN971" s="39"/>
      <c r="AS971" s="39"/>
    </row>
    <row r="972">
      <c r="E972" s="39"/>
      <c r="J972" s="39"/>
      <c r="O972" s="39"/>
      <c r="T972" s="39"/>
      <c r="Y972" s="39"/>
      <c r="AD972" s="39"/>
      <c r="AI972" s="39"/>
      <c r="AN972" s="39"/>
      <c r="AS972" s="39"/>
    </row>
    <row r="973">
      <c r="E973" s="39"/>
      <c r="J973" s="39"/>
      <c r="O973" s="39"/>
      <c r="T973" s="39"/>
      <c r="Y973" s="39"/>
      <c r="AD973" s="39"/>
      <c r="AI973" s="39"/>
      <c r="AN973" s="39"/>
      <c r="AS973" s="39"/>
    </row>
    <row r="974">
      <c r="E974" s="39"/>
      <c r="J974" s="39"/>
      <c r="O974" s="39"/>
      <c r="T974" s="39"/>
      <c r="Y974" s="39"/>
      <c r="AD974" s="39"/>
      <c r="AI974" s="39"/>
      <c r="AN974" s="39"/>
      <c r="AS974" s="39"/>
    </row>
    <row r="975">
      <c r="E975" s="39"/>
      <c r="J975" s="39"/>
      <c r="O975" s="39"/>
      <c r="T975" s="39"/>
      <c r="Y975" s="39"/>
      <c r="AD975" s="39"/>
      <c r="AI975" s="39"/>
      <c r="AN975" s="39"/>
      <c r="AS975" s="39"/>
    </row>
    <row r="976">
      <c r="E976" s="39"/>
      <c r="J976" s="39"/>
      <c r="O976" s="39"/>
      <c r="T976" s="39"/>
      <c r="Y976" s="39"/>
      <c r="AD976" s="39"/>
      <c r="AI976" s="39"/>
      <c r="AN976" s="39"/>
      <c r="AS976" s="39"/>
    </row>
    <row r="977">
      <c r="E977" s="39"/>
      <c r="J977" s="39"/>
      <c r="O977" s="39"/>
      <c r="T977" s="39"/>
      <c r="Y977" s="39"/>
      <c r="AD977" s="39"/>
      <c r="AI977" s="39"/>
      <c r="AN977" s="39"/>
      <c r="AS977" s="39"/>
    </row>
    <row r="978">
      <c r="E978" s="39"/>
      <c r="J978" s="39"/>
      <c r="O978" s="39"/>
      <c r="T978" s="39"/>
      <c r="Y978" s="39"/>
      <c r="AD978" s="39"/>
      <c r="AI978" s="39"/>
      <c r="AN978" s="39"/>
      <c r="AS978" s="39"/>
    </row>
    <row r="979">
      <c r="E979" s="39"/>
      <c r="J979" s="39"/>
      <c r="O979" s="39"/>
      <c r="T979" s="39"/>
      <c r="Y979" s="39"/>
      <c r="AD979" s="39"/>
      <c r="AI979" s="39"/>
      <c r="AN979" s="39"/>
      <c r="AS979" s="39"/>
    </row>
    <row r="980">
      <c r="E980" s="39"/>
      <c r="J980" s="39"/>
      <c r="O980" s="39"/>
      <c r="T980" s="39"/>
      <c r="Y980" s="39"/>
      <c r="AD980" s="39"/>
      <c r="AI980" s="39"/>
      <c r="AN980" s="39"/>
      <c r="AS980" s="39"/>
    </row>
    <row r="981">
      <c r="E981" s="39"/>
      <c r="J981" s="39"/>
      <c r="O981" s="39"/>
      <c r="T981" s="39"/>
      <c r="Y981" s="39"/>
      <c r="AD981" s="39"/>
      <c r="AI981" s="39"/>
      <c r="AN981" s="39"/>
      <c r="AS981" s="39"/>
    </row>
    <row r="982">
      <c r="E982" s="39"/>
      <c r="J982" s="39"/>
      <c r="O982" s="39"/>
      <c r="T982" s="39"/>
      <c r="Y982" s="39"/>
      <c r="AD982" s="39"/>
      <c r="AI982" s="39"/>
      <c r="AN982" s="39"/>
      <c r="AS982" s="39"/>
    </row>
    <row r="983">
      <c r="E983" s="39"/>
      <c r="J983" s="39"/>
      <c r="O983" s="39"/>
      <c r="T983" s="39"/>
      <c r="Y983" s="39"/>
      <c r="AD983" s="39"/>
      <c r="AI983" s="39"/>
      <c r="AN983" s="39"/>
      <c r="AS983" s="39"/>
    </row>
    <row r="984">
      <c r="E984" s="39"/>
      <c r="J984" s="39"/>
      <c r="O984" s="39"/>
      <c r="T984" s="39"/>
      <c r="Y984" s="39"/>
      <c r="AD984" s="39"/>
      <c r="AI984" s="39"/>
      <c r="AN984" s="39"/>
      <c r="AS984" s="39"/>
    </row>
    <row r="985">
      <c r="E985" s="39"/>
      <c r="J985" s="39"/>
      <c r="O985" s="39"/>
      <c r="T985" s="39"/>
      <c r="Y985" s="39"/>
      <c r="AD985" s="39"/>
      <c r="AI985" s="39"/>
      <c r="AN985" s="39"/>
      <c r="AS985" s="39"/>
    </row>
    <row r="986">
      <c r="E986" s="39"/>
      <c r="J986" s="39"/>
      <c r="O986" s="39"/>
      <c r="T986" s="39"/>
      <c r="Y986" s="39"/>
      <c r="AD986" s="39"/>
      <c r="AI986" s="39"/>
      <c r="AN986" s="39"/>
      <c r="AS986" s="39"/>
    </row>
    <row r="987">
      <c r="E987" s="39"/>
      <c r="J987" s="39"/>
      <c r="O987" s="39"/>
      <c r="T987" s="39"/>
      <c r="Y987" s="39"/>
      <c r="AD987" s="39"/>
      <c r="AI987" s="39"/>
      <c r="AN987" s="39"/>
      <c r="AS987" s="39"/>
    </row>
    <row r="988">
      <c r="E988" s="39"/>
      <c r="J988" s="39"/>
      <c r="O988" s="39"/>
      <c r="T988" s="39"/>
      <c r="Y988" s="39"/>
      <c r="AD988" s="39"/>
      <c r="AI988" s="39"/>
      <c r="AN988" s="39"/>
      <c r="AS988" s="39"/>
    </row>
    <row r="989">
      <c r="E989" s="39"/>
      <c r="J989" s="39"/>
      <c r="O989" s="39"/>
      <c r="T989" s="39"/>
      <c r="Y989" s="39"/>
      <c r="AD989" s="39"/>
      <c r="AI989" s="39"/>
      <c r="AN989" s="39"/>
      <c r="AS989" s="39"/>
    </row>
    <row r="990">
      <c r="E990" s="39"/>
      <c r="J990" s="39"/>
      <c r="O990" s="39"/>
      <c r="T990" s="39"/>
      <c r="Y990" s="39"/>
      <c r="AD990" s="39"/>
      <c r="AI990" s="39"/>
      <c r="AN990" s="39"/>
      <c r="AS990" s="39"/>
    </row>
    <row r="991">
      <c r="E991" s="39"/>
      <c r="J991" s="39"/>
      <c r="O991" s="39"/>
      <c r="T991" s="39"/>
      <c r="Y991" s="39"/>
      <c r="AD991" s="39"/>
      <c r="AI991" s="39"/>
      <c r="AN991" s="39"/>
      <c r="AS991" s="39"/>
    </row>
    <row r="992">
      <c r="E992" s="39"/>
      <c r="J992" s="39"/>
      <c r="O992" s="39"/>
      <c r="T992" s="39"/>
      <c r="Y992" s="39"/>
      <c r="AD992" s="39"/>
      <c r="AI992" s="39"/>
      <c r="AN992" s="39"/>
      <c r="AS992" s="39"/>
    </row>
    <row r="993">
      <c r="E993" s="39"/>
      <c r="J993" s="39"/>
      <c r="O993" s="39"/>
      <c r="T993" s="39"/>
      <c r="Y993" s="39"/>
      <c r="AD993" s="39"/>
      <c r="AI993" s="39"/>
      <c r="AN993" s="39"/>
      <c r="AS993" s="39"/>
    </row>
    <row r="994">
      <c r="E994" s="39"/>
      <c r="J994" s="39"/>
      <c r="O994" s="39"/>
      <c r="T994" s="39"/>
      <c r="Y994" s="39"/>
      <c r="AD994" s="39"/>
      <c r="AI994" s="39"/>
      <c r="AN994" s="39"/>
      <c r="AS994" s="39"/>
    </row>
    <row r="995">
      <c r="E995" s="39"/>
      <c r="J995" s="39"/>
      <c r="O995" s="39"/>
      <c r="T995" s="39"/>
      <c r="Y995" s="39"/>
      <c r="AD995" s="39"/>
      <c r="AI995" s="39"/>
      <c r="AN995" s="39"/>
      <c r="AS995" s="39"/>
    </row>
    <row r="996">
      <c r="E996" s="39"/>
      <c r="J996" s="39"/>
      <c r="O996" s="39"/>
      <c r="T996" s="39"/>
      <c r="Y996" s="39"/>
      <c r="AD996" s="39"/>
      <c r="AI996" s="39"/>
      <c r="AN996" s="39"/>
      <c r="AS996" s="39"/>
    </row>
    <row r="997">
      <c r="E997" s="39"/>
      <c r="J997" s="39"/>
      <c r="O997" s="39"/>
      <c r="T997" s="39"/>
      <c r="Y997" s="39"/>
      <c r="AD997" s="39"/>
      <c r="AI997" s="39"/>
      <c r="AN997" s="39"/>
      <c r="AS997" s="39"/>
    </row>
    <row r="998">
      <c r="E998" s="39"/>
      <c r="J998" s="39"/>
      <c r="O998" s="39"/>
      <c r="T998" s="39"/>
      <c r="Y998" s="39"/>
      <c r="AD998" s="39"/>
      <c r="AI998" s="39"/>
      <c r="AN998" s="39"/>
      <c r="AS998" s="39"/>
    </row>
    <row r="999">
      <c r="E999" s="39"/>
      <c r="J999" s="39"/>
      <c r="O999" s="39"/>
      <c r="T999" s="39"/>
      <c r="Y999" s="39"/>
      <c r="AD999" s="39"/>
      <c r="AI999" s="39"/>
      <c r="AN999" s="39"/>
      <c r="AS999" s="39"/>
    </row>
    <row r="1000">
      <c r="E1000" s="39"/>
      <c r="J1000" s="39"/>
      <c r="O1000" s="39"/>
      <c r="T1000" s="39"/>
      <c r="Y1000" s="39"/>
      <c r="AD1000" s="39"/>
      <c r="AI1000" s="39"/>
      <c r="AN1000" s="39"/>
      <c r="AS1000" s="39"/>
    </row>
    <row r="1001">
      <c r="E1001" s="39"/>
      <c r="J1001" s="39"/>
      <c r="O1001" s="39"/>
      <c r="T1001" s="39"/>
      <c r="Y1001" s="39"/>
      <c r="AD1001" s="39"/>
      <c r="AI1001" s="39"/>
      <c r="AN1001" s="39"/>
      <c r="AS1001" s="39"/>
    </row>
  </sheetData>
  <mergeCells count="9">
    <mergeCell ref="AK1:AN1"/>
    <mergeCell ref="AP1:AS1"/>
    <mergeCell ref="B1:E1"/>
    <mergeCell ref="G1:J1"/>
    <mergeCell ref="L1:O1"/>
    <mergeCell ref="Q1:T1"/>
    <mergeCell ref="V1:Y1"/>
    <mergeCell ref="AA1:AD1"/>
    <mergeCell ref="AF1:AI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4" max="24" width="21.25"/>
  </cols>
  <sheetData>
    <row r="1">
      <c r="A1" s="62"/>
      <c r="B1" s="62" t="s">
        <v>970</v>
      </c>
      <c r="F1" s="30"/>
      <c r="G1" s="30" t="s">
        <v>130</v>
      </c>
      <c r="J1" s="31"/>
      <c r="K1" s="32"/>
      <c r="L1" s="30" t="s">
        <v>131</v>
      </c>
      <c r="O1" s="31"/>
      <c r="P1" s="32"/>
      <c r="Q1" s="30" t="s">
        <v>139</v>
      </c>
      <c r="T1" s="31"/>
      <c r="U1" s="32"/>
      <c r="V1" s="30" t="s">
        <v>140</v>
      </c>
      <c r="Y1" s="31"/>
      <c r="Z1" s="32"/>
      <c r="AA1" s="30" t="s">
        <v>141</v>
      </c>
      <c r="AD1" s="31"/>
      <c r="AE1" s="30"/>
      <c r="AF1" s="30" t="s">
        <v>142</v>
      </c>
      <c r="AJ1" s="30"/>
      <c r="AK1" s="30" t="s">
        <v>143</v>
      </c>
      <c r="AN1" s="31"/>
      <c r="AO1" s="32"/>
      <c r="AP1" s="30" t="s">
        <v>144</v>
      </c>
      <c r="AS1" s="31"/>
      <c r="AT1" s="11"/>
      <c r="AU1" s="11"/>
      <c r="AV1" s="11"/>
      <c r="AW1" s="11"/>
      <c r="AX1" s="11"/>
      <c r="AY1" s="11"/>
      <c r="AZ1" s="11"/>
      <c r="BA1" s="11"/>
    </row>
    <row r="2">
      <c r="A2" s="33"/>
      <c r="B2" s="33" t="s">
        <v>204</v>
      </c>
      <c r="C2" s="33" t="s">
        <v>205</v>
      </c>
      <c r="D2" s="33" t="s">
        <v>206</v>
      </c>
      <c r="E2" s="34" t="s">
        <v>207</v>
      </c>
      <c r="F2" s="33"/>
      <c r="G2" s="33" t="s">
        <v>204</v>
      </c>
      <c r="H2" s="33" t="s">
        <v>205</v>
      </c>
      <c r="I2" s="35" t="s">
        <v>206</v>
      </c>
      <c r="J2" s="34" t="s">
        <v>207</v>
      </c>
      <c r="K2" s="33"/>
      <c r="L2" s="33" t="s">
        <v>204</v>
      </c>
      <c r="M2" s="33" t="s">
        <v>205</v>
      </c>
      <c r="N2" s="35" t="s">
        <v>206</v>
      </c>
      <c r="O2" s="34" t="s">
        <v>207</v>
      </c>
      <c r="P2" s="33"/>
      <c r="Q2" s="33" t="s">
        <v>204</v>
      </c>
      <c r="R2" s="33" t="s">
        <v>205</v>
      </c>
      <c r="S2" s="35" t="s">
        <v>206</v>
      </c>
      <c r="T2" s="34" t="s">
        <v>207</v>
      </c>
      <c r="U2" s="33"/>
      <c r="V2" s="33" t="s">
        <v>204</v>
      </c>
      <c r="W2" s="33" t="s">
        <v>205</v>
      </c>
      <c r="X2" s="35" t="s">
        <v>206</v>
      </c>
      <c r="Y2" s="34" t="s">
        <v>207</v>
      </c>
      <c r="Z2" s="33"/>
      <c r="AA2" s="33" t="s">
        <v>204</v>
      </c>
      <c r="AB2" s="33" t="s">
        <v>205</v>
      </c>
      <c r="AC2" s="35" t="s">
        <v>206</v>
      </c>
      <c r="AD2" s="34" t="s">
        <v>207</v>
      </c>
      <c r="AE2" s="33"/>
      <c r="AF2" s="33" t="s">
        <v>204</v>
      </c>
      <c r="AG2" s="33" t="s">
        <v>205</v>
      </c>
      <c r="AH2" s="35" t="s">
        <v>206</v>
      </c>
      <c r="AI2" s="34" t="s">
        <v>207</v>
      </c>
      <c r="AJ2" s="33"/>
      <c r="AK2" s="33" t="s">
        <v>204</v>
      </c>
      <c r="AL2" s="33" t="s">
        <v>205</v>
      </c>
      <c r="AM2" s="35" t="s">
        <v>206</v>
      </c>
      <c r="AN2" s="34" t="s">
        <v>207</v>
      </c>
      <c r="AO2" s="33"/>
      <c r="AP2" s="33" t="s">
        <v>204</v>
      </c>
      <c r="AQ2" s="33" t="s">
        <v>205</v>
      </c>
      <c r="AR2" s="35" t="s">
        <v>206</v>
      </c>
      <c r="AS2" s="34" t="s">
        <v>207</v>
      </c>
      <c r="AT2" s="11"/>
      <c r="AU2" s="11"/>
      <c r="AV2" s="11"/>
      <c r="AW2" s="11"/>
      <c r="AX2" s="11"/>
      <c r="AY2" s="11"/>
      <c r="AZ2" s="11"/>
      <c r="BA2" s="11"/>
    </row>
    <row r="3">
      <c r="A3" s="2" t="b">
        <f t="shared" ref="A3:A62" si="1"> EXACT(B3, LOWER(B3))</f>
        <v>0</v>
      </c>
      <c r="B3" s="3" t="s">
        <v>208</v>
      </c>
      <c r="C3" s="2">
        <v>12623.0</v>
      </c>
      <c r="D3" s="2" t="s">
        <v>971</v>
      </c>
      <c r="E3" s="36">
        <v>1.62946412289E12</v>
      </c>
      <c r="F3" s="2" t="b">
        <f t="shared" ref="F3:F74" si="2"> EXACT(G3, LOWER(G3))</f>
        <v>0</v>
      </c>
      <c r="G3" s="3" t="s">
        <v>208</v>
      </c>
      <c r="H3" s="2">
        <v>11309.0</v>
      </c>
      <c r="I3" s="2" t="s">
        <v>972</v>
      </c>
      <c r="J3" s="36">
        <v>1.629464486358E12</v>
      </c>
      <c r="K3" s="2" t="b">
        <f t="shared" ref="K3:K63" si="3"> EXACT(L3, LOWER(L3))</f>
        <v>0</v>
      </c>
      <c r="L3" s="3" t="s">
        <v>208</v>
      </c>
      <c r="M3" s="2">
        <v>12894.0</v>
      </c>
      <c r="N3" s="2" t="s">
        <v>973</v>
      </c>
      <c r="O3" s="36">
        <v>1.629464905426E12</v>
      </c>
      <c r="P3" s="2" t="b">
        <f t="shared" ref="P3:P59" si="4"> EXACT(Q3, LOWER(Q3))</f>
        <v>0</v>
      </c>
      <c r="Q3" s="3" t="s">
        <v>208</v>
      </c>
      <c r="R3" s="2">
        <v>14396.0</v>
      </c>
      <c r="S3" s="2" t="s">
        <v>974</v>
      </c>
      <c r="T3" s="36">
        <v>1.62946899022E12</v>
      </c>
      <c r="U3" s="2" t="b">
        <f t="shared" ref="U3:U76" si="5"> EXACT(V3, LOWER(V3))</f>
        <v>0</v>
      </c>
      <c r="V3" s="3" t="s">
        <v>208</v>
      </c>
      <c r="W3" s="2">
        <v>10699.0</v>
      </c>
      <c r="X3" s="2" t="s">
        <v>975</v>
      </c>
      <c r="Y3" s="36">
        <v>1.62946940643E12</v>
      </c>
      <c r="Z3" s="2" t="b">
        <f t="shared" ref="Z3:Z69" si="6"> EXACT(AA3, LOWER(AA3))</f>
        <v>0</v>
      </c>
      <c r="AA3" s="3" t="s">
        <v>208</v>
      </c>
      <c r="AB3" s="2">
        <v>11503.0</v>
      </c>
      <c r="AC3" s="2" t="s">
        <v>976</v>
      </c>
      <c r="AD3" s="36">
        <v>1.629469987182E12</v>
      </c>
      <c r="AE3" s="2" t="b">
        <f t="shared" ref="AE3:AE94" si="7"> EXACT(AF3, LOWER(AF3))</f>
        <v>0</v>
      </c>
      <c r="AF3" s="3" t="s">
        <v>208</v>
      </c>
      <c r="AG3" s="2">
        <v>18277.0</v>
      </c>
      <c r="AH3" s="2" t="s">
        <v>977</v>
      </c>
      <c r="AI3" s="36">
        <v>1.629473333198E12</v>
      </c>
      <c r="AJ3" s="2" t="b">
        <f t="shared" ref="AJ3:AJ82" si="8"> EXACT(AK3, LOWER(AK3))</f>
        <v>0</v>
      </c>
      <c r="AK3" s="3" t="s">
        <v>208</v>
      </c>
      <c r="AL3" s="2">
        <v>36466.0</v>
      </c>
      <c r="AM3" s="2" t="s">
        <v>978</v>
      </c>
      <c r="AN3" s="36">
        <v>1.629473872538E12</v>
      </c>
      <c r="AO3" s="2" t="b">
        <f t="shared" ref="AO3:AO77" si="9"> EXACT(AP3, LOWER(AP3))</f>
        <v>0</v>
      </c>
      <c r="AP3" s="3" t="s">
        <v>979</v>
      </c>
      <c r="AQ3" s="2">
        <v>14163.0</v>
      </c>
      <c r="AR3" s="2" t="s">
        <v>980</v>
      </c>
      <c r="AS3" s="36">
        <v>1.62947457765E12</v>
      </c>
    </row>
    <row r="4">
      <c r="A4" s="2" t="b">
        <f t="shared" si="1"/>
        <v>1</v>
      </c>
      <c r="B4" s="3" t="s">
        <v>218</v>
      </c>
      <c r="C4" s="2">
        <v>121.0</v>
      </c>
      <c r="D4" s="2" t="s">
        <v>981</v>
      </c>
      <c r="E4" s="36">
        <v>1.629464123005E12</v>
      </c>
      <c r="F4" s="2" t="b">
        <f t="shared" si="2"/>
        <v>1</v>
      </c>
      <c r="G4" s="3" t="s">
        <v>218</v>
      </c>
      <c r="H4" s="2">
        <v>322.0</v>
      </c>
      <c r="I4" s="2" t="s">
        <v>972</v>
      </c>
      <c r="J4" s="36">
        <v>1.629464486678E12</v>
      </c>
      <c r="K4" s="2" t="b">
        <f t="shared" si="3"/>
        <v>1</v>
      </c>
      <c r="L4" s="3" t="s">
        <v>218</v>
      </c>
      <c r="M4" s="2">
        <v>281.0</v>
      </c>
      <c r="N4" s="2" t="s">
        <v>973</v>
      </c>
      <c r="O4" s="36">
        <v>1.629464905706E12</v>
      </c>
      <c r="P4" s="2" t="b">
        <f t="shared" si="4"/>
        <v>1</v>
      </c>
      <c r="Q4" s="3" t="s">
        <v>218</v>
      </c>
      <c r="R4" s="2">
        <v>140.0</v>
      </c>
      <c r="S4" s="2" t="s">
        <v>974</v>
      </c>
      <c r="T4" s="36">
        <v>1.629468990358E12</v>
      </c>
      <c r="U4" s="2" t="b">
        <f t="shared" si="5"/>
        <v>1</v>
      </c>
      <c r="V4" s="3" t="s">
        <v>218</v>
      </c>
      <c r="W4" s="2">
        <v>189.0</v>
      </c>
      <c r="X4" s="2" t="s">
        <v>975</v>
      </c>
      <c r="Y4" s="36">
        <v>1.629469406619E12</v>
      </c>
      <c r="Z4" s="2" t="b">
        <f t="shared" si="6"/>
        <v>1</v>
      </c>
      <c r="AA4" s="3" t="s">
        <v>218</v>
      </c>
      <c r="AB4" s="2">
        <v>230.0</v>
      </c>
      <c r="AC4" s="2" t="s">
        <v>976</v>
      </c>
      <c r="AD4" s="36">
        <v>1.629469987413E12</v>
      </c>
      <c r="AE4" s="2" t="b">
        <f t="shared" si="7"/>
        <v>1</v>
      </c>
      <c r="AF4" s="3" t="s">
        <v>218</v>
      </c>
      <c r="AG4" s="2">
        <v>364.0</v>
      </c>
      <c r="AH4" s="2" t="s">
        <v>977</v>
      </c>
      <c r="AI4" s="36">
        <v>1.629473333561E12</v>
      </c>
      <c r="AJ4" s="2" t="b">
        <f t="shared" si="8"/>
        <v>1</v>
      </c>
      <c r="AK4" s="3" t="s">
        <v>218</v>
      </c>
      <c r="AL4" s="2">
        <v>158.0</v>
      </c>
      <c r="AM4" s="2" t="s">
        <v>978</v>
      </c>
      <c r="AN4" s="36">
        <v>1.62947387269E12</v>
      </c>
      <c r="AO4" s="2" t="b">
        <f t="shared" si="9"/>
        <v>1</v>
      </c>
      <c r="AP4" s="3" t="s">
        <v>741</v>
      </c>
      <c r="AQ4" s="2">
        <v>467.0</v>
      </c>
      <c r="AR4" s="2" t="s">
        <v>982</v>
      </c>
      <c r="AS4" s="36">
        <v>1.629474578119E12</v>
      </c>
    </row>
    <row r="5">
      <c r="A5" s="2" t="b">
        <f t="shared" si="1"/>
        <v>1</v>
      </c>
      <c r="B5" s="3" t="s">
        <v>219</v>
      </c>
      <c r="C5" s="2">
        <v>493.0</v>
      </c>
      <c r="D5" s="2" t="s">
        <v>981</v>
      </c>
      <c r="E5" s="36">
        <v>1.6294641235E12</v>
      </c>
      <c r="F5" s="2" t="b">
        <f t="shared" si="2"/>
        <v>1</v>
      </c>
      <c r="G5" s="3" t="s">
        <v>219</v>
      </c>
      <c r="H5" s="2">
        <v>393.0</v>
      </c>
      <c r="I5" s="2" t="s">
        <v>983</v>
      </c>
      <c r="J5" s="36">
        <v>1.629464487071E12</v>
      </c>
      <c r="K5" s="2" t="b">
        <f t="shared" si="3"/>
        <v>1</v>
      </c>
      <c r="L5" s="3" t="s">
        <v>219</v>
      </c>
      <c r="M5" s="2">
        <v>335.0</v>
      </c>
      <c r="N5" s="2" t="s">
        <v>984</v>
      </c>
      <c r="O5" s="36">
        <v>1.629464906041E12</v>
      </c>
      <c r="P5" s="2" t="b">
        <f t="shared" si="4"/>
        <v>1</v>
      </c>
      <c r="Q5" s="3" t="s">
        <v>219</v>
      </c>
      <c r="R5" s="2">
        <v>359.0</v>
      </c>
      <c r="S5" s="2" t="s">
        <v>974</v>
      </c>
      <c r="T5" s="36">
        <v>1.629468990712E12</v>
      </c>
      <c r="U5" s="2" t="b">
        <f t="shared" si="5"/>
        <v>1</v>
      </c>
      <c r="V5" s="3" t="s">
        <v>219</v>
      </c>
      <c r="W5" s="2">
        <v>442.0</v>
      </c>
      <c r="X5" s="2" t="s">
        <v>985</v>
      </c>
      <c r="Y5" s="36">
        <v>1.629469407057E12</v>
      </c>
      <c r="Z5" s="2" t="b">
        <f t="shared" si="6"/>
        <v>1</v>
      </c>
      <c r="AA5" s="3" t="s">
        <v>219</v>
      </c>
      <c r="AB5" s="2">
        <v>378.0</v>
      </c>
      <c r="AC5" s="2" t="s">
        <v>976</v>
      </c>
      <c r="AD5" s="36">
        <v>1.629469987789E12</v>
      </c>
      <c r="AE5" s="2" t="b">
        <f t="shared" si="7"/>
        <v>1</v>
      </c>
      <c r="AF5" s="3" t="s">
        <v>219</v>
      </c>
      <c r="AG5" s="2">
        <v>461.0</v>
      </c>
      <c r="AH5" s="2" t="s">
        <v>986</v>
      </c>
      <c r="AI5" s="36">
        <v>1.629473334021E12</v>
      </c>
      <c r="AJ5" s="2" t="b">
        <f t="shared" si="8"/>
        <v>1</v>
      </c>
      <c r="AK5" s="3" t="s">
        <v>219</v>
      </c>
      <c r="AL5" s="2">
        <v>400.0</v>
      </c>
      <c r="AM5" s="2" t="s">
        <v>987</v>
      </c>
      <c r="AN5" s="36">
        <v>1.629473873091E12</v>
      </c>
      <c r="AO5" s="2" t="b">
        <f t="shared" si="9"/>
        <v>0</v>
      </c>
      <c r="AP5" s="3" t="s">
        <v>208</v>
      </c>
      <c r="AQ5" s="2">
        <v>198.0</v>
      </c>
      <c r="AR5" s="2" t="s">
        <v>982</v>
      </c>
      <c r="AS5" s="36">
        <v>1.629474578317E12</v>
      </c>
    </row>
    <row r="6">
      <c r="A6" s="2" t="b">
        <f t="shared" si="1"/>
        <v>1</v>
      </c>
      <c r="B6" s="3" t="s">
        <v>224</v>
      </c>
      <c r="C6" s="2">
        <v>134.0</v>
      </c>
      <c r="D6" s="2" t="s">
        <v>981</v>
      </c>
      <c r="E6" s="36">
        <v>1.629464123634E12</v>
      </c>
      <c r="F6" s="2" t="b">
        <f t="shared" si="2"/>
        <v>1</v>
      </c>
      <c r="G6" s="3" t="s">
        <v>224</v>
      </c>
      <c r="H6" s="2">
        <v>100.0</v>
      </c>
      <c r="I6" s="2" t="s">
        <v>983</v>
      </c>
      <c r="J6" s="36">
        <v>1.629464487172E12</v>
      </c>
      <c r="K6" s="2" t="b">
        <f t="shared" si="3"/>
        <v>1</v>
      </c>
      <c r="L6" s="3" t="s">
        <v>224</v>
      </c>
      <c r="M6" s="2">
        <v>134.0</v>
      </c>
      <c r="N6" s="2" t="s">
        <v>984</v>
      </c>
      <c r="O6" s="36">
        <v>1.629464906175E12</v>
      </c>
      <c r="P6" s="2" t="b">
        <f t="shared" si="4"/>
        <v>1</v>
      </c>
      <c r="Q6" s="3" t="s">
        <v>224</v>
      </c>
      <c r="R6" s="2">
        <v>242.0</v>
      </c>
      <c r="S6" s="2" t="s">
        <v>974</v>
      </c>
      <c r="T6" s="36">
        <v>1.629468990958E12</v>
      </c>
      <c r="U6" s="2" t="b">
        <f t="shared" si="5"/>
        <v>1</v>
      </c>
      <c r="V6" s="3" t="s">
        <v>224</v>
      </c>
      <c r="W6" s="2">
        <v>101.0</v>
      </c>
      <c r="X6" s="2" t="s">
        <v>985</v>
      </c>
      <c r="Y6" s="36">
        <v>1.629469407158E12</v>
      </c>
      <c r="Z6" s="2" t="b">
        <f t="shared" si="6"/>
        <v>1</v>
      </c>
      <c r="AA6" s="3" t="s">
        <v>292</v>
      </c>
      <c r="AB6" s="2">
        <v>166.0</v>
      </c>
      <c r="AC6" s="2" t="s">
        <v>976</v>
      </c>
      <c r="AD6" s="36">
        <v>1.629469987954E12</v>
      </c>
      <c r="AE6" s="2" t="b">
        <f t="shared" si="7"/>
        <v>1</v>
      </c>
      <c r="AF6" s="3" t="s">
        <v>292</v>
      </c>
      <c r="AG6" s="2">
        <v>163.0</v>
      </c>
      <c r="AH6" s="2" t="s">
        <v>986</v>
      </c>
      <c r="AI6" s="36">
        <v>1.629473334184E12</v>
      </c>
      <c r="AJ6" s="2" t="b">
        <f t="shared" si="8"/>
        <v>1</v>
      </c>
      <c r="AK6" s="3" t="s">
        <v>224</v>
      </c>
      <c r="AL6" s="2">
        <v>101.0</v>
      </c>
      <c r="AM6" s="2" t="s">
        <v>987</v>
      </c>
      <c r="AN6" s="36">
        <v>1.629473873193E12</v>
      </c>
      <c r="AO6" s="2" t="b">
        <f t="shared" si="9"/>
        <v>1</v>
      </c>
      <c r="AP6" s="3" t="s">
        <v>218</v>
      </c>
      <c r="AQ6" s="2">
        <v>133.0</v>
      </c>
      <c r="AR6" s="2" t="s">
        <v>982</v>
      </c>
      <c r="AS6" s="36">
        <v>1.629474578446E12</v>
      </c>
    </row>
    <row r="7">
      <c r="A7" s="2" t="b">
        <f t="shared" si="1"/>
        <v>1</v>
      </c>
      <c r="B7" s="3" t="s">
        <v>226</v>
      </c>
      <c r="C7" s="2">
        <v>250.0</v>
      </c>
      <c r="D7" s="2" t="s">
        <v>981</v>
      </c>
      <c r="E7" s="36">
        <v>1.629464123883E12</v>
      </c>
      <c r="F7" s="2" t="b">
        <f t="shared" si="2"/>
        <v>1</v>
      </c>
      <c r="G7" s="3" t="s">
        <v>226</v>
      </c>
      <c r="H7" s="2">
        <v>167.0</v>
      </c>
      <c r="I7" s="2" t="s">
        <v>983</v>
      </c>
      <c r="J7" s="36">
        <v>1.629464487339E12</v>
      </c>
      <c r="K7" s="2" t="b">
        <f t="shared" si="3"/>
        <v>1</v>
      </c>
      <c r="L7" s="3" t="s">
        <v>226</v>
      </c>
      <c r="M7" s="2">
        <v>201.0</v>
      </c>
      <c r="N7" s="2" t="s">
        <v>984</v>
      </c>
      <c r="O7" s="36">
        <v>1.629464906374E12</v>
      </c>
      <c r="P7" s="2" t="b">
        <f t="shared" si="4"/>
        <v>1</v>
      </c>
      <c r="Q7" s="3" t="s">
        <v>226</v>
      </c>
      <c r="R7" s="2">
        <v>211.0</v>
      </c>
      <c r="S7" s="2" t="s">
        <v>988</v>
      </c>
      <c r="T7" s="36">
        <v>1.629468991166E12</v>
      </c>
      <c r="U7" s="2" t="b">
        <f t="shared" si="5"/>
        <v>1</v>
      </c>
      <c r="V7" s="3" t="s">
        <v>226</v>
      </c>
      <c r="W7" s="2">
        <v>235.0</v>
      </c>
      <c r="X7" s="2" t="s">
        <v>985</v>
      </c>
      <c r="Y7" s="36">
        <v>1.629469407394E12</v>
      </c>
      <c r="Z7" s="2" t="b">
        <f t="shared" si="6"/>
        <v>1</v>
      </c>
      <c r="AA7" s="3" t="s">
        <v>226</v>
      </c>
      <c r="AB7" s="2">
        <v>183.0</v>
      </c>
      <c r="AC7" s="2" t="s">
        <v>989</v>
      </c>
      <c r="AD7" s="36">
        <v>1.629469988138E12</v>
      </c>
      <c r="AE7" s="2" t="b">
        <f t="shared" si="7"/>
        <v>1</v>
      </c>
      <c r="AF7" s="3" t="s">
        <v>226</v>
      </c>
      <c r="AG7" s="2">
        <v>238.0</v>
      </c>
      <c r="AH7" s="2" t="s">
        <v>986</v>
      </c>
      <c r="AI7" s="36">
        <v>1.62947333442E12</v>
      </c>
      <c r="AJ7" s="2" t="b">
        <f t="shared" si="8"/>
        <v>1</v>
      </c>
      <c r="AK7" s="3" t="s">
        <v>226</v>
      </c>
      <c r="AL7" s="2">
        <v>172.0</v>
      </c>
      <c r="AM7" s="2" t="s">
        <v>987</v>
      </c>
      <c r="AN7" s="36">
        <v>1.629473873366E12</v>
      </c>
      <c r="AO7" s="2" t="b">
        <f t="shared" si="9"/>
        <v>1</v>
      </c>
      <c r="AP7" s="3" t="s">
        <v>219</v>
      </c>
      <c r="AQ7" s="2">
        <v>896.0</v>
      </c>
      <c r="AR7" s="2" t="s">
        <v>990</v>
      </c>
      <c r="AS7" s="36">
        <v>1.629474579345E12</v>
      </c>
    </row>
    <row r="8">
      <c r="A8" s="2" t="b">
        <f t="shared" si="1"/>
        <v>1</v>
      </c>
      <c r="B8" s="3" t="s">
        <v>230</v>
      </c>
      <c r="C8" s="2">
        <v>193.0</v>
      </c>
      <c r="D8" s="2" t="s">
        <v>991</v>
      </c>
      <c r="E8" s="36">
        <v>1.629464124077E12</v>
      </c>
      <c r="F8" s="2" t="b">
        <f t="shared" si="2"/>
        <v>1</v>
      </c>
      <c r="G8" s="3" t="s">
        <v>230</v>
      </c>
      <c r="H8" s="2">
        <v>193.0</v>
      </c>
      <c r="I8" s="2" t="s">
        <v>983</v>
      </c>
      <c r="J8" s="36">
        <v>1.629464487531E12</v>
      </c>
      <c r="K8" s="2" t="b">
        <f t="shared" si="3"/>
        <v>1</v>
      </c>
      <c r="L8" s="3" t="s">
        <v>230</v>
      </c>
      <c r="M8" s="2">
        <v>167.0</v>
      </c>
      <c r="N8" s="2" t="s">
        <v>984</v>
      </c>
      <c r="O8" s="36">
        <v>1.629464906542E12</v>
      </c>
      <c r="P8" s="2" t="b">
        <f t="shared" si="4"/>
        <v>1</v>
      </c>
      <c r="Q8" s="3" t="s">
        <v>230</v>
      </c>
      <c r="R8" s="2">
        <v>192.0</v>
      </c>
      <c r="S8" s="2" t="s">
        <v>988</v>
      </c>
      <c r="T8" s="36">
        <v>1.629468991359E12</v>
      </c>
      <c r="U8" s="2" t="b">
        <f t="shared" si="5"/>
        <v>1</v>
      </c>
      <c r="V8" s="3" t="s">
        <v>230</v>
      </c>
      <c r="W8" s="2">
        <v>162.0</v>
      </c>
      <c r="X8" s="2" t="s">
        <v>985</v>
      </c>
      <c r="Y8" s="36">
        <v>1.629469407556E12</v>
      </c>
      <c r="Z8" s="2" t="b">
        <f t="shared" si="6"/>
        <v>1</v>
      </c>
      <c r="AA8" s="3" t="s">
        <v>230</v>
      </c>
      <c r="AB8" s="2">
        <v>193.0</v>
      </c>
      <c r="AC8" s="2" t="s">
        <v>989</v>
      </c>
      <c r="AD8" s="36">
        <v>1.629469988333E12</v>
      </c>
      <c r="AE8" s="2" t="b">
        <f t="shared" si="7"/>
        <v>1</v>
      </c>
      <c r="AF8" s="3" t="s">
        <v>227</v>
      </c>
      <c r="AG8" s="2">
        <v>86.0</v>
      </c>
      <c r="AH8" s="2" t="s">
        <v>986</v>
      </c>
      <c r="AI8" s="36">
        <v>1.629473334504E12</v>
      </c>
      <c r="AJ8" s="2" t="b">
        <f t="shared" si="8"/>
        <v>1</v>
      </c>
      <c r="AK8" s="3" t="s">
        <v>230</v>
      </c>
      <c r="AL8" s="2">
        <v>187.0</v>
      </c>
      <c r="AM8" s="2" t="s">
        <v>987</v>
      </c>
      <c r="AN8" s="36">
        <v>1.629473873566E12</v>
      </c>
      <c r="AO8" s="2" t="b">
        <f t="shared" si="9"/>
        <v>1</v>
      </c>
      <c r="AP8" s="3" t="s">
        <v>292</v>
      </c>
      <c r="AQ8" s="2">
        <v>134.0</v>
      </c>
      <c r="AR8" s="2" t="s">
        <v>990</v>
      </c>
      <c r="AS8" s="36">
        <v>1.629474579478E12</v>
      </c>
    </row>
    <row r="9">
      <c r="A9" s="2" t="b">
        <f t="shared" si="1"/>
        <v>1</v>
      </c>
      <c r="B9" s="3" t="s">
        <v>232</v>
      </c>
      <c r="C9" s="2">
        <v>101.0</v>
      </c>
      <c r="D9" s="2" t="s">
        <v>991</v>
      </c>
      <c r="E9" s="36">
        <v>1.629464124178E12</v>
      </c>
      <c r="F9" s="2" t="b">
        <f t="shared" si="2"/>
        <v>1</v>
      </c>
      <c r="G9" s="3" t="s">
        <v>232</v>
      </c>
      <c r="H9" s="2">
        <v>100.0</v>
      </c>
      <c r="I9" s="2" t="s">
        <v>983</v>
      </c>
      <c r="J9" s="36">
        <v>1.629464487632E12</v>
      </c>
      <c r="K9" s="2" t="b">
        <f t="shared" si="3"/>
        <v>1</v>
      </c>
      <c r="L9" s="3" t="s">
        <v>232</v>
      </c>
      <c r="M9" s="2">
        <v>126.0</v>
      </c>
      <c r="N9" s="2" t="s">
        <v>984</v>
      </c>
      <c r="O9" s="36">
        <v>1.629464906668E12</v>
      </c>
      <c r="P9" s="2" t="b">
        <f t="shared" si="4"/>
        <v>1</v>
      </c>
      <c r="Q9" s="3" t="s">
        <v>232</v>
      </c>
      <c r="R9" s="2">
        <v>117.0</v>
      </c>
      <c r="S9" s="2" t="s">
        <v>988</v>
      </c>
      <c r="T9" s="36">
        <v>1.629468991475E12</v>
      </c>
      <c r="U9" s="2" t="b">
        <f t="shared" si="5"/>
        <v>1</v>
      </c>
      <c r="V9" s="3" t="s">
        <v>232</v>
      </c>
      <c r="W9" s="2">
        <v>113.0</v>
      </c>
      <c r="X9" s="2" t="s">
        <v>985</v>
      </c>
      <c r="Y9" s="36">
        <v>1.629469407669E12</v>
      </c>
      <c r="Z9" s="2" t="b">
        <f t="shared" si="6"/>
        <v>1</v>
      </c>
      <c r="AA9" s="3" t="s">
        <v>232</v>
      </c>
      <c r="AB9" s="2">
        <v>125.0</v>
      </c>
      <c r="AC9" s="2" t="s">
        <v>989</v>
      </c>
      <c r="AD9" s="36">
        <v>1.629469988454E12</v>
      </c>
      <c r="AE9" s="2" t="b">
        <f t="shared" si="7"/>
        <v>1</v>
      </c>
      <c r="AF9" s="3" t="s">
        <v>230</v>
      </c>
      <c r="AG9" s="2">
        <v>40.0</v>
      </c>
      <c r="AH9" s="2" t="s">
        <v>986</v>
      </c>
      <c r="AI9" s="36">
        <v>1.629473334544E12</v>
      </c>
      <c r="AJ9" s="2" t="b">
        <f t="shared" si="8"/>
        <v>1</v>
      </c>
      <c r="AK9" s="3" t="s">
        <v>232</v>
      </c>
      <c r="AL9" s="2">
        <v>126.0</v>
      </c>
      <c r="AM9" s="2" t="s">
        <v>987</v>
      </c>
      <c r="AN9" s="36">
        <v>1.629473873675E12</v>
      </c>
      <c r="AO9" s="2" t="b">
        <f t="shared" si="9"/>
        <v>1</v>
      </c>
      <c r="AP9" s="3" t="s">
        <v>226</v>
      </c>
      <c r="AQ9" s="2">
        <v>201.0</v>
      </c>
      <c r="AR9" s="2" t="s">
        <v>990</v>
      </c>
      <c r="AS9" s="36">
        <v>1.62947457968E12</v>
      </c>
    </row>
    <row r="10">
      <c r="A10" s="2" t="b">
        <f t="shared" si="1"/>
        <v>1</v>
      </c>
      <c r="B10" s="3" t="s">
        <v>236</v>
      </c>
      <c r="C10" s="2">
        <v>414.0</v>
      </c>
      <c r="D10" s="2" t="s">
        <v>991</v>
      </c>
      <c r="E10" s="36">
        <v>1.629464124603E12</v>
      </c>
      <c r="F10" s="2" t="b">
        <f t="shared" si="2"/>
        <v>1</v>
      </c>
      <c r="G10" s="3" t="s">
        <v>236</v>
      </c>
      <c r="H10" s="2">
        <v>532.0</v>
      </c>
      <c r="I10" s="2" t="s">
        <v>992</v>
      </c>
      <c r="J10" s="36">
        <v>1.629464488171E12</v>
      </c>
      <c r="K10" s="2" t="b">
        <f t="shared" si="3"/>
        <v>1</v>
      </c>
      <c r="L10" s="3" t="s">
        <v>236</v>
      </c>
      <c r="M10" s="2">
        <v>648.0</v>
      </c>
      <c r="N10" s="2" t="s">
        <v>993</v>
      </c>
      <c r="O10" s="36">
        <v>1.62946490733E12</v>
      </c>
      <c r="P10" s="2" t="b">
        <f t="shared" si="4"/>
        <v>1</v>
      </c>
      <c r="Q10" s="3" t="s">
        <v>236</v>
      </c>
      <c r="R10" s="2">
        <v>489.0</v>
      </c>
      <c r="S10" s="2" t="s">
        <v>988</v>
      </c>
      <c r="T10" s="36">
        <v>1.629468991974E12</v>
      </c>
      <c r="U10" s="2" t="b">
        <f t="shared" si="5"/>
        <v>1</v>
      </c>
      <c r="V10" s="3" t="s">
        <v>236</v>
      </c>
      <c r="W10" s="2">
        <v>490.0</v>
      </c>
      <c r="X10" s="2" t="s">
        <v>994</v>
      </c>
      <c r="Y10" s="36">
        <v>1.629469408169E12</v>
      </c>
      <c r="Z10" s="2" t="b">
        <f t="shared" si="6"/>
        <v>1</v>
      </c>
      <c r="AA10" s="3" t="s">
        <v>230</v>
      </c>
      <c r="AB10" s="2">
        <v>906.0</v>
      </c>
      <c r="AC10" s="2" t="s">
        <v>995</v>
      </c>
      <c r="AD10" s="36">
        <v>1.629469989365E12</v>
      </c>
      <c r="AE10" s="2" t="b">
        <f t="shared" si="7"/>
        <v>1</v>
      </c>
      <c r="AF10" s="3" t="s">
        <v>232</v>
      </c>
      <c r="AG10" s="2">
        <v>217.0</v>
      </c>
      <c r="AH10" s="2" t="s">
        <v>986</v>
      </c>
      <c r="AI10" s="36">
        <v>1.629473334765E12</v>
      </c>
      <c r="AJ10" s="2" t="b">
        <f t="shared" si="8"/>
        <v>1</v>
      </c>
      <c r="AK10" s="3" t="s">
        <v>236</v>
      </c>
      <c r="AL10" s="2">
        <v>749.0</v>
      </c>
      <c r="AM10" s="2" t="s">
        <v>996</v>
      </c>
      <c r="AN10" s="36">
        <v>1.629473874425E12</v>
      </c>
      <c r="AO10" s="2" t="b">
        <f t="shared" si="9"/>
        <v>1</v>
      </c>
      <c r="AP10" s="3" t="s">
        <v>230</v>
      </c>
      <c r="AQ10" s="2">
        <v>182.0</v>
      </c>
      <c r="AR10" s="2" t="s">
        <v>990</v>
      </c>
      <c r="AS10" s="36">
        <v>1.629474579862E12</v>
      </c>
    </row>
    <row r="11">
      <c r="A11" s="2" t="b">
        <f t="shared" si="1"/>
        <v>1</v>
      </c>
      <c r="B11" s="3" t="s">
        <v>242</v>
      </c>
      <c r="C11" s="2">
        <v>196.0</v>
      </c>
      <c r="D11" s="2" t="s">
        <v>991</v>
      </c>
      <c r="E11" s="36">
        <v>1.629464124788E12</v>
      </c>
      <c r="F11" s="2" t="b">
        <f t="shared" si="2"/>
        <v>1</v>
      </c>
      <c r="G11" s="3" t="s">
        <v>242</v>
      </c>
      <c r="H11" s="2">
        <v>984.0</v>
      </c>
      <c r="I11" s="2" t="s">
        <v>997</v>
      </c>
      <c r="J11" s="36">
        <v>1.629464489149E12</v>
      </c>
      <c r="K11" s="2" t="b">
        <f t="shared" si="3"/>
        <v>1</v>
      </c>
      <c r="L11" s="3" t="s">
        <v>242</v>
      </c>
      <c r="M11" s="2">
        <v>348.0</v>
      </c>
      <c r="N11" s="2" t="s">
        <v>993</v>
      </c>
      <c r="O11" s="36">
        <v>1.629464907664E12</v>
      </c>
      <c r="P11" s="2" t="b">
        <f t="shared" si="4"/>
        <v>1</v>
      </c>
      <c r="Q11" s="3" t="s">
        <v>242</v>
      </c>
      <c r="R11" s="2">
        <v>138.0</v>
      </c>
      <c r="S11" s="2" t="s">
        <v>998</v>
      </c>
      <c r="T11" s="36">
        <v>1.629468992109E12</v>
      </c>
      <c r="U11" s="2" t="b">
        <f t="shared" si="5"/>
        <v>1</v>
      </c>
      <c r="V11" s="3" t="s">
        <v>242</v>
      </c>
      <c r="W11" s="2">
        <v>214.0</v>
      </c>
      <c r="X11" s="2" t="s">
        <v>994</v>
      </c>
      <c r="Y11" s="36">
        <v>1.629469408373E12</v>
      </c>
      <c r="Z11" s="2" t="b">
        <f t="shared" si="6"/>
        <v>1</v>
      </c>
      <c r="AA11" s="3" t="s">
        <v>226</v>
      </c>
      <c r="AB11" s="2">
        <v>150.0</v>
      </c>
      <c r="AC11" s="2" t="s">
        <v>995</v>
      </c>
      <c r="AD11" s="36">
        <v>1.629469989513E12</v>
      </c>
      <c r="AE11" s="2" t="b">
        <f t="shared" si="7"/>
        <v>1</v>
      </c>
      <c r="AF11" s="3" t="s">
        <v>230</v>
      </c>
      <c r="AG11" s="2">
        <v>748.0</v>
      </c>
      <c r="AH11" s="2" t="s">
        <v>999</v>
      </c>
      <c r="AI11" s="36">
        <v>1.629473335515E12</v>
      </c>
      <c r="AJ11" s="2" t="b">
        <f t="shared" si="8"/>
        <v>1</v>
      </c>
      <c r="AK11" s="3" t="s">
        <v>242</v>
      </c>
      <c r="AL11" s="2">
        <v>138.0</v>
      </c>
      <c r="AM11" s="2" t="s">
        <v>996</v>
      </c>
      <c r="AN11" s="36">
        <v>1.629473874564E12</v>
      </c>
      <c r="AO11" s="2" t="b">
        <f t="shared" si="9"/>
        <v>1</v>
      </c>
      <c r="AP11" s="3" t="s">
        <v>232</v>
      </c>
      <c r="AQ11" s="2">
        <v>141.0</v>
      </c>
      <c r="AR11" s="2" t="s">
        <v>1000</v>
      </c>
      <c r="AS11" s="36">
        <v>1.62947458001E12</v>
      </c>
    </row>
    <row r="12">
      <c r="A12" s="2" t="b">
        <f t="shared" si="1"/>
        <v>0</v>
      </c>
      <c r="B12" s="3" t="s">
        <v>244</v>
      </c>
      <c r="C12" s="2">
        <v>1072.0</v>
      </c>
      <c r="D12" s="2" t="s">
        <v>1001</v>
      </c>
      <c r="E12" s="36">
        <v>1.629464125874E12</v>
      </c>
      <c r="F12" s="2" t="b">
        <f t="shared" si="2"/>
        <v>1</v>
      </c>
      <c r="G12" s="3" t="s">
        <v>232</v>
      </c>
      <c r="H12" s="2">
        <v>485.0</v>
      </c>
      <c r="I12" s="2" t="s">
        <v>997</v>
      </c>
      <c r="J12" s="36">
        <v>1.629464489646E12</v>
      </c>
      <c r="K12" s="2" t="b">
        <f t="shared" si="3"/>
        <v>1</v>
      </c>
      <c r="L12" s="3" t="s">
        <v>232</v>
      </c>
      <c r="M12" s="2">
        <v>769.0</v>
      </c>
      <c r="N12" s="2" t="s">
        <v>1002</v>
      </c>
      <c r="O12" s="36">
        <v>1.629464908436E12</v>
      </c>
      <c r="P12" s="2" t="b">
        <f t="shared" si="4"/>
        <v>1</v>
      </c>
      <c r="Q12" s="3" t="s">
        <v>232</v>
      </c>
      <c r="R12" s="2">
        <v>418.0</v>
      </c>
      <c r="S12" s="2" t="s">
        <v>998</v>
      </c>
      <c r="T12" s="36">
        <v>1.629468992528E12</v>
      </c>
      <c r="U12" s="2" t="b">
        <f t="shared" si="5"/>
        <v>1</v>
      </c>
      <c r="V12" s="3" t="s">
        <v>232</v>
      </c>
      <c r="W12" s="2">
        <v>523.0</v>
      </c>
      <c r="X12" s="2" t="s">
        <v>994</v>
      </c>
      <c r="Y12" s="36">
        <v>1.629469408895E12</v>
      </c>
      <c r="Z12" s="2" t="b">
        <f t="shared" si="6"/>
        <v>1</v>
      </c>
      <c r="AA12" s="3" t="s">
        <v>292</v>
      </c>
      <c r="AB12" s="2">
        <v>143.0</v>
      </c>
      <c r="AC12" s="2" t="s">
        <v>995</v>
      </c>
      <c r="AD12" s="36">
        <v>1.629469989656E12</v>
      </c>
      <c r="AE12" s="2" t="b">
        <f t="shared" si="7"/>
        <v>1</v>
      </c>
      <c r="AF12" s="3" t="s">
        <v>227</v>
      </c>
      <c r="AG12" s="2">
        <v>132.0</v>
      </c>
      <c r="AH12" s="2" t="s">
        <v>999</v>
      </c>
      <c r="AI12" s="36">
        <v>1.629473335643E12</v>
      </c>
      <c r="AJ12" s="2" t="b">
        <f t="shared" si="8"/>
        <v>1</v>
      </c>
      <c r="AK12" s="3" t="s">
        <v>232</v>
      </c>
      <c r="AL12" s="2">
        <v>418.0</v>
      </c>
      <c r="AM12" s="2" t="s">
        <v>996</v>
      </c>
      <c r="AN12" s="36">
        <v>1.629473874982E12</v>
      </c>
      <c r="AO12" s="2" t="b">
        <f t="shared" si="9"/>
        <v>1</v>
      </c>
      <c r="AP12" s="3" t="s">
        <v>242</v>
      </c>
      <c r="AQ12" s="2">
        <v>273.0</v>
      </c>
      <c r="AR12" s="2" t="s">
        <v>1000</v>
      </c>
      <c r="AS12" s="36">
        <v>1.62947458028E12</v>
      </c>
    </row>
    <row r="13">
      <c r="A13" s="2" t="b">
        <f t="shared" si="1"/>
        <v>1</v>
      </c>
      <c r="B13" s="3" t="s">
        <v>250</v>
      </c>
      <c r="C13" s="2">
        <v>1088.0</v>
      </c>
      <c r="D13" s="2" t="s">
        <v>1003</v>
      </c>
      <c r="E13" s="36">
        <v>1.629464126951E12</v>
      </c>
      <c r="F13" s="2" t="b">
        <f t="shared" si="2"/>
        <v>1</v>
      </c>
      <c r="G13" s="3" t="s">
        <v>230</v>
      </c>
      <c r="H13" s="2">
        <v>96.0</v>
      </c>
      <c r="I13" s="2" t="s">
        <v>997</v>
      </c>
      <c r="J13" s="36">
        <v>1.629464489727E12</v>
      </c>
      <c r="K13" s="2" t="b">
        <f t="shared" si="3"/>
        <v>1</v>
      </c>
      <c r="L13" s="3" t="s">
        <v>230</v>
      </c>
      <c r="M13" s="2">
        <v>92.0</v>
      </c>
      <c r="N13" s="2" t="s">
        <v>1002</v>
      </c>
      <c r="O13" s="36">
        <v>1.629464908524E12</v>
      </c>
      <c r="P13" s="2" t="b">
        <f t="shared" si="4"/>
        <v>1</v>
      </c>
      <c r="Q13" s="3" t="s">
        <v>230</v>
      </c>
      <c r="R13" s="2">
        <v>151.0</v>
      </c>
      <c r="S13" s="2" t="s">
        <v>998</v>
      </c>
      <c r="T13" s="36">
        <v>1.629468992672E12</v>
      </c>
      <c r="U13" s="2" t="b">
        <f t="shared" si="5"/>
        <v>1</v>
      </c>
      <c r="V13" s="3" t="s">
        <v>230</v>
      </c>
      <c r="W13" s="2">
        <v>96.0</v>
      </c>
      <c r="X13" s="2" t="s">
        <v>994</v>
      </c>
      <c r="Y13" s="36">
        <v>1.629469408995E12</v>
      </c>
      <c r="Z13" s="2" t="b">
        <f t="shared" si="6"/>
        <v>1</v>
      </c>
      <c r="AA13" s="3" t="s">
        <v>219</v>
      </c>
      <c r="AB13" s="2">
        <v>140.0</v>
      </c>
      <c r="AC13" s="2" t="s">
        <v>995</v>
      </c>
      <c r="AD13" s="36">
        <v>1.629469989794E12</v>
      </c>
      <c r="AE13" s="2" t="b">
        <f t="shared" si="7"/>
        <v>1</v>
      </c>
      <c r="AF13" s="3" t="s">
        <v>226</v>
      </c>
      <c r="AG13" s="2">
        <v>159.0</v>
      </c>
      <c r="AH13" s="2" t="s">
        <v>999</v>
      </c>
      <c r="AI13" s="36">
        <v>1.629473335803E12</v>
      </c>
      <c r="AJ13" s="2" t="b">
        <f t="shared" si="8"/>
        <v>1</v>
      </c>
      <c r="AK13" s="3" t="s">
        <v>230</v>
      </c>
      <c r="AL13" s="2">
        <v>93.0</v>
      </c>
      <c r="AM13" s="2" t="s">
        <v>1004</v>
      </c>
      <c r="AN13" s="36">
        <v>1.629473875074E12</v>
      </c>
      <c r="AO13" s="2" t="b">
        <f t="shared" si="9"/>
        <v>1</v>
      </c>
      <c r="AP13" s="3" t="s">
        <v>232</v>
      </c>
      <c r="AQ13" s="2">
        <v>393.0</v>
      </c>
      <c r="AR13" s="2" t="s">
        <v>1000</v>
      </c>
      <c r="AS13" s="36">
        <v>1.629474580669E12</v>
      </c>
    </row>
    <row r="14">
      <c r="A14" s="2" t="b">
        <f t="shared" si="1"/>
        <v>1</v>
      </c>
      <c r="B14" s="3" t="s">
        <v>218</v>
      </c>
      <c r="C14" s="2">
        <v>888.0</v>
      </c>
      <c r="D14" s="2" t="s">
        <v>1005</v>
      </c>
      <c r="E14" s="36">
        <v>1.629464127837E12</v>
      </c>
      <c r="F14" s="2" t="b">
        <f t="shared" si="2"/>
        <v>1</v>
      </c>
      <c r="G14" s="3" t="s">
        <v>221</v>
      </c>
      <c r="H14" s="2">
        <v>169.0</v>
      </c>
      <c r="I14" s="2" t="s">
        <v>997</v>
      </c>
      <c r="J14" s="36">
        <v>1.6294644899E12</v>
      </c>
      <c r="K14" s="2" t="b">
        <f t="shared" si="3"/>
        <v>1</v>
      </c>
      <c r="L14" s="3" t="s">
        <v>221</v>
      </c>
      <c r="M14" s="2">
        <v>154.0</v>
      </c>
      <c r="N14" s="2" t="s">
        <v>1002</v>
      </c>
      <c r="O14" s="36">
        <v>1.629464908678E12</v>
      </c>
      <c r="P14" s="2" t="b">
        <f t="shared" si="4"/>
        <v>1</v>
      </c>
      <c r="Q14" s="3" t="s">
        <v>221</v>
      </c>
      <c r="R14" s="2">
        <v>133.0</v>
      </c>
      <c r="S14" s="2" t="s">
        <v>998</v>
      </c>
      <c r="T14" s="36">
        <v>1.629468992801E12</v>
      </c>
      <c r="U14" s="2" t="b">
        <f t="shared" si="5"/>
        <v>1</v>
      </c>
      <c r="V14" s="3" t="s">
        <v>221</v>
      </c>
      <c r="W14" s="2">
        <v>184.0</v>
      </c>
      <c r="X14" s="2" t="s">
        <v>1006</v>
      </c>
      <c r="Y14" s="36">
        <v>1.629469409178E12</v>
      </c>
      <c r="Z14" s="2" t="b">
        <f t="shared" si="6"/>
        <v>1</v>
      </c>
      <c r="AA14" s="3" t="s">
        <v>224</v>
      </c>
      <c r="AB14" s="2">
        <v>695.0</v>
      </c>
      <c r="AC14" s="2" t="s">
        <v>1007</v>
      </c>
      <c r="AD14" s="36">
        <v>1.629469990489E12</v>
      </c>
      <c r="AE14" s="2" t="b">
        <f t="shared" si="7"/>
        <v>1</v>
      </c>
      <c r="AF14" s="3" t="s">
        <v>292</v>
      </c>
      <c r="AG14" s="2">
        <v>160.0</v>
      </c>
      <c r="AH14" s="2" t="s">
        <v>999</v>
      </c>
      <c r="AI14" s="36">
        <v>1.629473335965E12</v>
      </c>
      <c r="AJ14" s="2" t="b">
        <f t="shared" si="8"/>
        <v>1</v>
      </c>
      <c r="AK14" s="3" t="s">
        <v>221</v>
      </c>
      <c r="AL14" s="2">
        <v>134.0</v>
      </c>
      <c r="AM14" s="2" t="s">
        <v>1004</v>
      </c>
      <c r="AN14" s="36">
        <v>1.629473875211E12</v>
      </c>
      <c r="AO14" s="2" t="b">
        <f t="shared" si="9"/>
        <v>1</v>
      </c>
      <c r="AP14" s="3" t="s">
        <v>230</v>
      </c>
      <c r="AQ14" s="2">
        <v>141.0</v>
      </c>
      <c r="AR14" s="2" t="s">
        <v>1000</v>
      </c>
      <c r="AS14" s="36">
        <v>1.629474580807E12</v>
      </c>
    </row>
    <row r="15">
      <c r="A15" s="2" t="b">
        <f t="shared" si="1"/>
        <v>1</v>
      </c>
      <c r="B15" s="3" t="s">
        <v>218</v>
      </c>
      <c r="C15" s="2">
        <v>166.0</v>
      </c>
      <c r="D15" s="2" t="s">
        <v>1008</v>
      </c>
      <c r="E15" s="36">
        <v>1.629464128E12</v>
      </c>
      <c r="F15" s="2" t="b">
        <f t="shared" si="2"/>
        <v>1</v>
      </c>
      <c r="G15" s="3" t="s">
        <v>255</v>
      </c>
      <c r="H15" s="2">
        <v>45.0</v>
      </c>
      <c r="I15" s="2" t="s">
        <v>997</v>
      </c>
      <c r="J15" s="36">
        <v>1.629464489938E12</v>
      </c>
      <c r="K15" s="2" t="b">
        <f t="shared" si="3"/>
        <v>1</v>
      </c>
      <c r="L15" s="3" t="s">
        <v>255</v>
      </c>
      <c r="M15" s="2">
        <v>80.0</v>
      </c>
      <c r="N15" s="2" t="s">
        <v>1002</v>
      </c>
      <c r="O15" s="36">
        <v>1.629464908755E12</v>
      </c>
      <c r="P15" s="2" t="b">
        <f t="shared" si="4"/>
        <v>1</v>
      </c>
      <c r="Q15" s="3" t="s">
        <v>255</v>
      </c>
      <c r="R15" s="2">
        <v>59.0</v>
      </c>
      <c r="S15" s="2" t="s">
        <v>998</v>
      </c>
      <c r="T15" s="36">
        <v>1.629468992863E12</v>
      </c>
      <c r="U15" s="2" t="b">
        <f t="shared" si="5"/>
        <v>1</v>
      </c>
      <c r="V15" s="3" t="s">
        <v>255</v>
      </c>
      <c r="W15" s="2">
        <v>67.0</v>
      </c>
      <c r="X15" s="2" t="s">
        <v>1006</v>
      </c>
      <c r="Y15" s="36">
        <v>1.629469409258E12</v>
      </c>
      <c r="Z15" s="2" t="b">
        <f t="shared" si="6"/>
        <v>1</v>
      </c>
      <c r="AA15" s="3" t="s">
        <v>226</v>
      </c>
      <c r="AB15" s="2">
        <v>317.0</v>
      </c>
      <c r="AC15" s="2" t="s">
        <v>1007</v>
      </c>
      <c r="AD15" s="36">
        <v>1.629469990808E12</v>
      </c>
      <c r="AE15" s="2" t="b">
        <f t="shared" si="7"/>
        <v>1</v>
      </c>
      <c r="AF15" s="3" t="s">
        <v>219</v>
      </c>
      <c r="AG15" s="2">
        <v>149.0</v>
      </c>
      <c r="AH15" s="2" t="s">
        <v>1009</v>
      </c>
      <c r="AI15" s="36">
        <v>1.629473336113E12</v>
      </c>
      <c r="AJ15" s="2" t="b">
        <f t="shared" si="8"/>
        <v>1</v>
      </c>
      <c r="AK15" s="3" t="s">
        <v>255</v>
      </c>
      <c r="AL15" s="2">
        <v>74.0</v>
      </c>
      <c r="AM15" s="2" t="s">
        <v>1004</v>
      </c>
      <c r="AN15" s="36">
        <v>1.629473875281E12</v>
      </c>
      <c r="AO15" s="2" t="b">
        <f t="shared" si="9"/>
        <v>1</v>
      </c>
      <c r="AP15" s="3" t="s">
        <v>226</v>
      </c>
      <c r="AQ15" s="2">
        <v>151.0</v>
      </c>
      <c r="AR15" s="2" t="s">
        <v>1000</v>
      </c>
      <c r="AS15" s="36">
        <v>1.629474580957E12</v>
      </c>
    </row>
    <row r="16">
      <c r="A16" s="2" t="b">
        <f t="shared" si="1"/>
        <v>1</v>
      </c>
      <c r="B16" s="3" t="s">
        <v>242</v>
      </c>
      <c r="C16" s="2">
        <v>304.0</v>
      </c>
      <c r="D16" s="2" t="s">
        <v>1008</v>
      </c>
      <c r="E16" s="36">
        <v>1.629464128306E12</v>
      </c>
      <c r="F16" s="2" t="b">
        <f t="shared" si="2"/>
        <v>1</v>
      </c>
      <c r="G16" s="3" t="s">
        <v>242</v>
      </c>
      <c r="H16" s="2">
        <v>240.0</v>
      </c>
      <c r="I16" s="2" t="s">
        <v>1010</v>
      </c>
      <c r="J16" s="36">
        <v>1.629464490182E12</v>
      </c>
      <c r="K16" s="2" t="b">
        <f t="shared" si="3"/>
        <v>1</v>
      </c>
      <c r="L16" s="3" t="s">
        <v>242</v>
      </c>
      <c r="M16" s="2">
        <v>198.0</v>
      </c>
      <c r="N16" s="2" t="s">
        <v>1002</v>
      </c>
      <c r="O16" s="36">
        <v>1.629464908955E12</v>
      </c>
      <c r="P16" s="2" t="b">
        <f t="shared" si="4"/>
        <v>1</v>
      </c>
      <c r="Q16" s="3" t="s">
        <v>242</v>
      </c>
      <c r="R16" s="2">
        <v>197.0</v>
      </c>
      <c r="S16" s="2" t="s">
        <v>1011</v>
      </c>
      <c r="T16" s="36">
        <v>1.629468993064E12</v>
      </c>
      <c r="U16" s="2" t="b">
        <f t="shared" si="5"/>
        <v>1</v>
      </c>
      <c r="V16" s="3" t="s">
        <v>242</v>
      </c>
      <c r="W16" s="2">
        <v>230.0</v>
      </c>
      <c r="X16" s="2" t="s">
        <v>1006</v>
      </c>
      <c r="Y16" s="36">
        <v>1.629469409472E12</v>
      </c>
      <c r="Z16" s="2" t="b">
        <f t="shared" si="6"/>
        <v>1</v>
      </c>
      <c r="AA16" s="3" t="s">
        <v>230</v>
      </c>
      <c r="AB16" s="2">
        <v>179.0</v>
      </c>
      <c r="AC16" s="2" t="s">
        <v>1007</v>
      </c>
      <c r="AD16" s="36">
        <v>1.629469990985E12</v>
      </c>
      <c r="AE16" s="2" t="b">
        <f t="shared" si="7"/>
        <v>1</v>
      </c>
      <c r="AF16" s="3" t="s">
        <v>224</v>
      </c>
      <c r="AG16" s="2">
        <v>753.0</v>
      </c>
      <c r="AH16" s="2" t="s">
        <v>1009</v>
      </c>
      <c r="AI16" s="36">
        <v>1.629473336863E12</v>
      </c>
      <c r="AJ16" s="2" t="b">
        <f t="shared" si="8"/>
        <v>1</v>
      </c>
      <c r="AK16" s="3" t="s">
        <v>242</v>
      </c>
      <c r="AL16" s="2">
        <v>267.0</v>
      </c>
      <c r="AM16" s="2" t="s">
        <v>1004</v>
      </c>
      <c r="AN16" s="36">
        <v>1.629473875547E12</v>
      </c>
      <c r="AO16" s="2" t="b">
        <f t="shared" si="9"/>
        <v>1</v>
      </c>
      <c r="AP16" s="3" t="s">
        <v>292</v>
      </c>
      <c r="AQ16" s="2">
        <v>159.0</v>
      </c>
      <c r="AR16" s="2" t="s">
        <v>1012</v>
      </c>
      <c r="AS16" s="36">
        <v>1.62947458112E12</v>
      </c>
    </row>
    <row r="17">
      <c r="A17" s="2" t="b">
        <f t="shared" si="1"/>
        <v>1</v>
      </c>
      <c r="B17" s="3" t="s">
        <v>257</v>
      </c>
      <c r="C17" s="2">
        <v>232.0</v>
      </c>
      <c r="D17" s="2" t="s">
        <v>1008</v>
      </c>
      <c r="E17" s="36">
        <v>1.62946412854E12</v>
      </c>
      <c r="F17" s="2" t="b">
        <f t="shared" si="2"/>
        <v>1</v>
      </c>
      <c r="G17" s="3" t="s">
        <v>1013</v>
      </c>
      <c r="H17" s="2">
        <v>708.0</v>
      </c>
      <c r="I17" s="2" t="s">
        <v>1010</v>
      </c>
      <c r="J17" s="36">
        <v>1.629464490891E12</v>
      </c>
      <c r="K17" s="2" t="b">
        <f t="shared" si="3"/>
        <v>0</v>
      </c>
      <c r="L17" s="3" t="s">
        <v>244</v>
      </c>
      <c r="M17" s="2">
        <v>413.0</v>
      </c>
      <c r="N17" s="2" t="s">
        <v>1014</v>
      </c>
      <c r="O17" s="36">
        <v>1.629464909368E12</v>
      </c>
      <c r="P17" s="2" t="b">
        <f t="shared" si="4"/>
        <v>0</v>
      </c>
      <c r="Q17" s="3" t="s">
        <v>244</v>
      </c>
      <c r="R17" s="2">
        <v>592.0</v>
      </c>
      <c r="S17" s="2" t="s">
        <v>1011</v>
      </c>
      <c r="T17" s="36">
        <v>1.629468993652E12</v>
      </c>
      <c r="U17" s="2" t="b">
        <f t="shared" si="5"/>
        <v>0</v>
      </c>
      <c r="V17" s="3" t="s">
        <v>244</v>
      </c>
      <c r="W17" s="2">
        <v>2581.0</v>
      </c>
      <c r="X17" s="2" t="s">
        <v>1015</v>
      </c>
      <c r="Y17" s="36">
        <v>1.629469412058E12</v>
      </c>
      <c r="Z17" s="2" t="b">
        <f t="shared" si="6"/>
        <v>1</v>
      </c>
      <c r="AA17" s="3" t="s">
        <v>232</v>
      </c>
      <c r="AB17" s="2">
        <v>122.0</v>
      </c>
      <c r="AC17" s="2" t="s">
        <v>1016</v>
      </c>
      <c r="AD17" s="36">
        <v>1.629469991123E12</v>
      </c>
      <c r="AE17" s="2" t="b">
        <f t="shared" si="7"/>
        <v>1</v>
      </c>
      <c r="AF17" s="3" t="s">
        <v>226</v>
      </c>
      <c r="AG17" s="2">
        <v>293.0</v>
      </c>
      <c r="AH17" s="2" t="s">
        <v>1017</v>
      </c>
      <c r="AI17" s="36">
        <v>1.629473337158E12</v>
      </c>
      <c r="AJ17" s="2" t="b">
        <f t="shared" si="8"/>
        <v>1</v>
      </c>
      <c r="AK17" s="3" t="s">
        <v>1013</v>
      </c>
      <c r="AL17" s="2">
        <v>972.0</v>
      </c>
      <c r="AM17" s="2" t="s">
        <v>1018</v>
      </c>
      <c r="AN17" s="36">
        <v>1.629473876521E12</v>
      </c>
      <c r="AO17" s="2" t="b">
        <f t="shared" si="9"/>
        <v>1</v>
      </c>
      <c r="AP17" s="3" t="s">
        <v>219</v>
      </c>
      <c r="AQ17" s="2">
        <v>142.0</v>
      </c>
      <c r="AR17" s="2" t="s">
        <v>1012</v>
      </c>
      <c r="AS17" s="36">
        <v>1.629474581259E12</v>
      </c>
    </row>
    <row r="18">
      <c r="A18" s="2" t="b">
        <f t="shared" si="1"/>
        <v>1</v>
      </c>
      <c r="B18" s="3" t="s">
        <v>221</v>
      </c>
      <c r="C18" s="2">
        <v>126.0</v>
      </c>
      <c r="D18" s="2" t="s">
        <v>1008</v>
      </c>
      <c r="E18" s="36">
        <v>1.629464128666E12</v>
      </c>
      <c r="F18" s="2" t="b">
        <f t="shared" si="2"/>
        <v>1</v>
      </c>
      <c r="G18" s="3" t="s">
        <v>250</v>
      </c>
      <c r="H18" s="2">
        <v>946.0</v>
      </c>
      <c r="I18" s="2" t="s">
        <v>1019</v>
      </c>
      <c r="J18" s="36">
        <v>1.629464491835E12</v>
      </c>
      <c r="K18" s="2" t="b">
        <f t="shared" si="3"/>
        <v>1</v>
      </c>
      <c r="L18" s="3" t="s">
        <v>250</v>
      </c>
      <c r="M18" s="2">
        <v>978.0</v>
      </c>
      <c r="N18" s="2" t="s">
        <v>1020</v>
      </c>
      <c r="O18" s="36">
        <v>1.629464910351E12</v>
      </c>
      <c r="P18" s="2" t="b">
        <f t="shared" si="4"/>
        <v>1</v>
      </c>
      <c r="Q18" s="3" t="s">
        <v>250</v>
      </c>
      <c r="R18" s="2">
        <v>1991.0</v>
      </c>
      <c r="S18" s="2" t="s">
        <v>1021</v>
      </c>
      <c r="T18" s="36">
        <v>1.629468995644E12</v>
      </c>
      <c r="U18" s="2" t="b">
        <f t="shared" si="5"/>
        <v>1</v>
      </c>
      <c r="V18" s="3" t="s">
        <v>250</v>
      </c>
      <c r="W18" s="2">
        <v>1025.0</v>
      </c>
      <c r="X18" s="2" t="s">
        <v>1022</v>
      </c>
      <c r="Y18" s="36">
        <v>1.62946941309E12</v>
      </c>
      <c r="Z18" s="2" t="b">
        <f t="shared" si="6"/>
        <v>1</v>
      </c>
      <c r="AA18" s="3" t="s">
        <v>242</v>
      </c>
      <c r="AB18" s="2">
        <v>272.0</v>
      </c>
      <c r="AC18" s="2" t="s">
        <v>1016</v>
      </c>
      <c r="AD18" s="36">
        <v>1.629469991396E12</v>
      </c>
      <c r="AE18" s="2" t="b">
        <f t="shared" si="7"/>
        <v>1</v>
      </c>
      <c r="AF18" s="3" t="s">
        <v>230</v>
      </c>
      <c r="AG18" s="2">
        <v>167.0</v>
      </c>
      <c r="AH18" s="2" t="s">
        <v>1017</v>
      </c>
      <c r="AI18" s="36">
        <v>1.629473337325E12</v>
      </c>
      <c r="AJ18" s="2" t="b">
        <f t="shared" si="8"/>
        <v>1</v>
      </c>
      <c r="AK18" s="3" t="s">
        <v>242</v>
      </c>
      <c r="AL18" s="2">
        <v>813.0</v>
      </c>
      <c r="AM18" s="2" t="s">
        <v>1023</v>
      </c>
      <c r="AN18" s="36">
        <v>1.629473877334E12</v>
      </c>
      <c r="AO18" s="2" t="b">
        <f t="shared" si="9"/>
        <v>1</v>
      </c>
      <c r="AP18" s="3" t="s">
        <v>292</v>
      </c>
      <c r="AQ18" s="2">
        <v>543.0</v>
      </c>
      <c r="AR18" s="2" t="s">
        <v>1012</v>
      </c>
      <c r="AS18" s="36">
        <v>1.629474581805E12</v>
      </c>
    </row>
    <row r="19">
      <c r="A19" s="2" t="b">
        <f t="shared" si="1"/>
        <v>1</v>
      </c>
      <c r="B19" s="3" t="s">
        <v>221</v>
      </c>
      <c r="C19" s="2">
        <v>175.0</v>
      </c>
      <c r="D19" s="2" t="s">
        <v>1008</v>
      </c>
      <c r="E19" s="36">
        <v>1.629464128839E12</v>
      </c>
      <c r="F19" s="2" t="b">
        <f t="shared" si="2"/>
        <v>1</v>
      </c>
      <c r="G19" s="3" t="s">
        <v>1013</v>
      </c>
      <c r="H19" s="2">
        <v>458.0</v>
      </c>
      <c r="I19" s="2" t="s">
        <v>1024</v>
      </c>
      <c r="J19" s="36">
        <v>1.629464492313E12</v>
      </c>
      <c r="K19" s="2" t="b">
        <f t="shared" si="3"/>
        <v>1</v>
      </c>
      <c r="L19" s="3" t="s">
        <v>218</v>
      </c>
      <c r="M19" s="2">
        <v>846.0</v>
      </c>
      <c r="N19" s="2" t="s">
        <v>1025</v>
      </c>
      <c r="O19" s="36">
        <v>1.629464911196E12</v>
      </c>
      <c r="P19" s="2" t="b">
        <f t="shared" si="4"/>
        <v>1</v>
      </c>
      <c r="Q19" s="3" t="s">
        <v>218</v>
      </c>
      <c r="R19" s="2">
        <v>1315.0</v>
      </c>
      <c r="S19" s="2" t="s">
        <v>1026</v>
      </c>
      <c r="T19" s="36">
        <v>1.629468996959E12</v>
      </c>
      <c r="U19" s="2" t="b">
        <f t="shared" si="5"/>
        <v>1</v>
      </c>
      <c r="V19" s="3" t="s">
        <v>218</v>
      </c>
      <c r="W19" s="2">
        <v>799.0</v>
      </c>
      <c r="X19" s="2" t="s">
        <v>1022</v>
      </c>
      <c r="Y19" s="36">
        <v>1.629469413877E12</v>
      </c>
      <c r="Z19" s="2" t="b">
        <f t="shared" si="6"/>
        <v>1</v>
      </c>
      <c r="AA19" s="3" t="s">
        <v>232</v>
      </c>
      <c r="AB19" s="2">
        <v>659.0</v>
      </c>
      <c r="AC19" s="2" t="s">
        <v>1027</v>
      </c>
      <c r="AD19" s="36">
        <v>1.62946999204E12</v>
      </c>
      <c r="AE19" s="2" t="b">
        <f t="shared" si="7"/>
        <v>1</v>
      </c>
      <c r="AF19" s="3" t="s">
        <v>232</v>
      </c>
      <c r="AG19" s="2">
        <v>116.0</v>
      </c>
      <c r="AH19" s="2" t="s">
        <v>1017</v>
      </c>
      <c r="AI19" s="36">
        <v>1.629473337444E12</v>
      </c>
      <c r="AJ19" s="2" t="b">
        <f t="shared" si="8"/>
        <v>0</v>
      </c>
      <c r="AK19" s="3" t="s">
        <v>244</v>
      </c>
      <c r="AL19" s="2">
        <v>1419.0</v>
      </c>
      <c r="AM19" s="2" t="s">
        <v>1028</v>
      </c>
      <c r="AN19" s="36">
        <v>1.629473878759E12</v>
      </c>
      <c r="AO19" s="2" t="b">
        <f t="shared" si="9"/>
        <v>1</v>
      </c>
      <c r="AP19" s="3" t="s">
        <v>226</v>
      </c>
      <c r="AQ19" s="2">
        <v>250.0</v>
      </c>
      <c r="AR19" s="2" t="s">
        <v>1029</v>
      </c>
      <c r="AS19" s="36">
        <v>1.629474582054E12</v>
      </c>
    </row>
    <row r="20">
      <c r="A20" s="2" t="b">
        <f t="shared" si="1"/>
        <v>1</v>
      </c>
      <c r="B20" s="3" t="s">
        <v>232</v>
      </c>
      <c r="C20" s="2">
        <v>236.0</v>
      </c>
      <c r="D20" s="2" t="s">
        <v>1030</v>
      </c>
      <c r="E20" s="36">
        <v>1.629464129093E12</v>
      </c>
      <c r="F20" s="2" t="b">
        <f t="shared" si="2"/>
        <v>1</v>
      </c>
      <c r="G20" s="3" t="s">
        <v>242</v>
      </c>
      <c r="H20" s="2">
        <v>175.0</v>
      </c>
      <c r="I20" s="2" t="s">
        <v>1024</v>
      </c>
      <c r="J20" s="36">
        <v>1.629464492467E12</v>
      </c>
      <c r="K20" s="2" t="b">
        <f t="shared" si="3"/>
        <v>1</v>
      </c>
      <c r="L20" s="3" t="s">
        <v>218</v>
      </c>
      <c r="M20" s="2">
        <v>125.0</v>
      </c>
      <c r="N20" s="2" t="s">
        <v>1025</v>
      </c>
      <c r="O20" s="36">
        <v>1.629464911318E12</v>
      </c>
      <c r="P20" s="2" t="b">
        <f t="shared" si="4"/>
        <v>1</v>
      </c>
      <c r="Q20" s="3" t="s">
        <v>218</v>
      </c>
      <c r="R20" s="2">
        <v>164.0</v>
      </c>
      <c r="S20" s="2" t="s">
        <v>1031</v>
      </c>
      <c r="T20" s="36">
        <v>1.62946899712E12</v>
      </c>
      <c r="U20" s="2" t="b">
        <f t="shared" si="5"/>
        <v>1</v>
      </c>
      <c r="V20" s="3" t="s">
        <v>218</v>
      </c>
      <c r="W20" s="2">
        <v>351.0</v>
      </c>
      <c r="X20" s="2" t="s">
        <v>1032</v>
      </c>
      <c r="Y20" s="36">
        <v>1.629469414246E12</v>
      </c>
      <c r="Z20" s="2" t="b">
        <f t="shared" si="6"/>
        <v>1</v>
      </c>
      <c r="AA20" s="3" t="s">
        <v>236</v>
      </c>
      <c r="AB20" s="2">
        <v>777.0</v>
      </c>
      <c r="AC20" s="2" t="s">
        <v>1027</v>
      </c>
      <c r="AD20" s="36">
        <v>1.629469992819E12</v>
      </c>
      <c r="AE20" s="2" t="b">
        <f t="shared" si="7"/>
        <v>1</v>
      </c>
      <c r="AF20" s="3" t="s">
        <v>236</v>
      </c>
      <c r="AG20" s="2">
        <v>415.0</v>
      </c>
      <c r="AH20" s="2" t="s">
        <v>1017</v>
      </c>
      <c r="AI20" s="36">
        <v>1.629473337855E12</v>
      </c>
      <c r="AJ20" s="2" t="b">
        <f t="shared" si="8"/>
        <v>1</v>
      </c>
      <c r="AK20" s="3" t="s">
        <v>250</v>
      </c>
      <c r="AL20" s="2">
        <v>1025.0</v>
      </c>
      <c r="AM20" s="2" t="s">
        <v>1033</v>
      </c>
      <c r="AN20" s="36">
        <v>1.62947387978E12</v>
      </c>
      <c r="AO20" s="2" t="b">
        <f t="shared" si="9"/>
        <v>1</v>
      </c>
      <c r="AP20" s="3" t="s">
        <v>230</v>
      </c>
      <c r="AQ20" s="2">
        <v>195.0</v>
      </c>
      <c r="AR20" s="2" t="s">
        <v>1029</v>
      </c>
      <c r="AS20" s="36">
        <v>1.629474582249E12</v>
      </c>
    </row>
    <row r="21">
      <c r="A21" s="2" t="b">
        <f t="shared" si="1"/>
        <v>1</v>
      </c>
      <c r="B21" s="3" t="s">
        <v>242</v>
      </c>
      <c r="C21" s="2">
        <v>86.0</v>
      </c>
      <c r="D21" s="2" t="s">
        <v>1030</v>
      </c>
      <c r="E21" s="36">
        <v>1.62946412916E12</v>
      </c>
      <c r="F21" s="2" t="b">
        <f t="shared" si="2"/>
        <v>1</v>
      </c>
      <c r="G21" s="3" t="s">
        <v>250</v>
      </c>
      <c r="H21" s="2">
        <v>1024.0</v>
      </c>
      <c r="I21" s="2" t="s">
        <v>1034</v>
      </c>
      <c r="J21" s="36">
        <v>1.629464493492E12</v>
      </c>
      <c r="K21" s="2" t="b">
        <f t="shared" si="3"/>
        <v>1</v>
      </c>
      <c r="L21" s="3" t="s">
        <v>242</v>
      </c>
      <c r="M21" s="2">
        <v>346.0</v>
      </c>
      <c r="N21" s="2" t="s">
        <v>1025</v>
      </c>
      <c r="O21" s="36">
        <v>1.629464911666E12</v>
      </c>
      <c r="P21" s="2" t="b">
        <f t="shared" si="4"/>
        <v>1</v>
      </c>
      <c r="Q21" s="3" t="s">
        <v>242</v>
      </c>
      <c r="R21" s="2">
        <v>278.0</v>
      </c>
      <c r="S21" s="2" t="s">
        <v>1031</v>
      </c>
      <c r="T21" s="36">
        <v>1.6294689974E12</v>
      </c>
      <c r="U21" s="2" t="b">
        <f t="shared" si="5"/>
        <v>1</v>
      </c>
      <c r="V21" s="3" t="s">
        <v>242</v>
      </c>
      <c r="W21" s="2">
        <v>346.0</v>
      </c>
      <c r="X21" s="2" t="s">
        <v>1032</v>
      </c>
      <c r="Y21" s="36">
        <v>1.629469414572E12</v>
      </c>
      <c r="Z21" s="2" t="b">
        <f t="shared" si="6"/>
        <v>1</v>
      </c>
      <c r="AA21" s="3" t="s">
        <v>242</v>
      </c>
      <c r="AB21" s="2">
        <v>583.0</v>
      </c>
      <c r="AC21" s="2" t="s">
        <v>1035</v>
      </c>
      <c r="AD21" s="36">
        <v>1.629469993415E12</v>
      </c>
      <c r="AE21" s="2" t="b">
        <f t="shared" si="7"/>
        <v>1</v>
      </c>
      <c r="AF21" s="3" t="s">
        <v>232</v>
      </c>
      <c r="AG21" s="2">
        <v>482.0</v>
      </c>
      <c r="AH21" s="2" t="s">
        <v>1036</v>
      </c>
      <c r="AI21" s="36">
        <v>1.62947333834E12</v>
      </c>
      <c r="AJ21" s="2" t="b">
        <f t="shared" si="8"/>
        <v>1</v>
      </c>
      <c r="AK21" s="3" t="s">
        <v>218</v>
      </c>
      <c r="AL21" s="2">
        <v>1067.0</v>
      </c>
      <c r="AM21" s="2" t="s">
        <v>1037</v>
      </c>
      <c r="AN21" s="36">
        <v>1.629473880849E12</v>
      </c>
      <c r="AO21" s="2" t="b">
        <f t="shared" si="9"/>
        <v>1</v>
      </c>
      <c r="AP21" s="3" t="s">
        <v>232</v>
      </c>
      <c r="AQ21" s="2">
        <v>73.0</v>
      </c>
      <c r="AR21" s="2" t="s">
        <v>1029</v>
      </c>
      <c r="AS21" s="36">
        <v>1.62947458232E12</v>
      </c>
    </row>
    <row r="22">
      <c r="A22" s="2" t="b">
        <f t="shared" si="1"/>
        <v>1</v>
      </c>
      <c r="B22" s="3" t="s">
        <v>287</v>
      </c>
      <c r="C22" s="2">
        <v>296.0</v>
      </c>
      <c r="D22" s="2" t="s">
        <v>1030</v>
      </c>
      <c r="E22" s="36">
        <v>1.62946412946E12</v>
      </c>
      <c r="F22" s="2" t="b">
        <f t="shared" si="2"/>
        <v>1</v>
      </c>
      <c r="G22" s="3" t="s">
        <v>242</v>
      </c>
      <c r="H22" s="2">
        <v>473.0</v>
      </c>
      <c r="I22" s="2" t="s">
        <v>1034</v>
      </c>
      <c r="J22" s="36">
        <v>1.629464493968E12</v>
      </c>
      <c r="K22" s="2" t="b">
        <f t="shared" si="3"/>
        <v>1</v>
      </c>
      <c r="L22" s="3" t="s">
        <v>257</v>
      </c>
      <c r="M22" s="2">
        <v>290.0</v>
      </c>
      <c r="N22" s="2" t="s">
        <v>1025</v>
      </c>
      <c r="O22" s="36">
        <v>1.629464911955E12</v>
      </c>
      <c r="P22" s="2" t="b">
        <f t="shared" si="4"/>
        <v>1</v>
      </c>
      <c r="Q22" s="3" t="s">
        <v>257</v>
      </c>
      <c r="R22" s="2">
        <v>214.0</v>
      </c>
      <c r="S22" s="2" t="s">
        <v>1031</v>
      </c>
      <c r="T22" s="36">
        <v>1.629468997615E12</v>
      </c>
      <c r="U22" s="2" t="b">
        <f t="shared" si="5"/>
        <v>1</v>
      </c>
      <c r="V22" s="3" t="s">
        <v>257</v>
      </c>
      <c r="W22" s="2">
        <v>265.0</v>
      </c>
      <c r="X22" s="2" t="s">
        <v>1032</v>
      </c>
      <c r="Y22" s="36">
        <v>1.629469414839E12</v>
      </c>
      <c r="Z22" s="2" t="b">
        <f t="shared" si="6"/>
        <v>0</v>
      </c>
      <c r="AA22" s="3" t="s">
        <v>244</v>
      </c>
      <c r="AB22" s="2">
        <v>1481.0</v>
      </c>
      <c r="AC22" s="2" t="s">
        <v>1038</v>
      </c>
      <c r="AD22" s="36">
        <v>1.62946999488E12</v>
      </c>
      <c r="AE22" s="2" t="b">
        <f t="shared" si="7"/>
        <v>1</v>
      </c>
      <c r="AF22" s="3" t="s">
        <v>230</v>
      </c>
      <c r="AG22" s="2">
        <v>133.0</v>
      </c>
      <c r="AH22" s="2" t="s">
        <v>1036</v>
      </c>
      <c r="AI22" s="36">
        <v>1.629473338472E12</v>
      </c>
      <c r="AJ22" s="2" t="b">
        <f t="shared" si="8"/>
        <v>1</v>
      </c>
      <c r="AK22" s="3" t="s">
        <v>218</v>
      </c>
      <c r="AL22" s="2">
        <v>142.0</v>
      </c>
      <c r="AM22" s="2" t="s">
        <v>1037</v>
      </c>
      <c r="AN22" s="36">
        <v>1.629473880988E12</v>
      </c>
      <c r="AO22" s="2" t="b">
        <f t="shared" si="9"/>
        <v>1</v>
      </c>
      <c r="AP22" s="3" t="s">
        <v>236</v>
      </c>
      <c r="AQ22" s="2">
        <v>322.0</v>
      </c>
      <c r="AR22" s="2" t="s">
        <v>1029</v>
      </c>
      <c r="AS22" s="36">
        <v>1.629474582642E12</v>
      </c>
    </row>
    <row r="23">
      <c r="A23" s="2" t="b">
        <f t="shared" si="1"/>
        <v>1</v>
      </c>
      <c r="B23" s="3" t="s">
        <v>292</v>
      </c>
      <c r="C23" s="2">
        <v>243.0</v>
      </c>
      <c r="D23" s="2" t="s">
        <v>1030</v>
      </c>
      <c r="E23" s="36">
        <v>1.629464129699E12</v>
      </c>
      <c r="F23" s="2" t="b">
        <f t="shared" si="2"/>
        <v>0</v>
      </c>
      <c r="G23" s="3" t="s">
        <v>244</v>
      </c>
      <c r="H23" s="2">
        <v>1314.0</v>
      </c>
      <c r="I23" s="2" t="s">
        <v>1039</v>
      </c>
      <c r="J23" s="36">
        <v>1.629464495279E12</v>
      </c>
      <c r="K23" s="2" t="b">
        <f t="shared" si="3"/>
        <v>1</v>
      </c>
      <c r="L23" s="3" t="s">
        <v>221</v>
      </c>
      <c r="M23" s="2">
        <v>126.0</v>
      </c>
      <c r="N23" s="2" t="s">
        <v>1040</v>
      </c>
      <c r="O23" s="36">
        <v>1.629464912082E12</v>
      </c>
      <c r="P23" s="2" t="b">
        <f t="shared" si="4"/>
        <v>1</v>
      </c>
      <c r="Q23" s="3" t="s">
        <v>221</v>
      </c>
      <c r="R23" s="2">
        <v>162.0</v>
      </c>
      <c r="S23" s="2" t="s">
        <v>1031</v>
      </c>
      <c r="T23" s="36">
        <v>1.629468997775E12</v>
      </c>
      <c r="U23" s="2" t="b">
        <f t="shared" si="5"/>
        <v>1</v>
      </c>
      <c r="V23" s="3" t="s">
        <v>221</v>
      </c>
      <c r="W23" s="2">
        <v>184.0</v>
      </c>
      <c r="X23" s="2" t="s">
        <v>1041</v>
      </c>
      <c r="Y23" s="36">
        <v>1.629469415023E12</v>
      </c>
      <c r="Z23" s="2" t="b">
        <f t="shared" si="6"/>
        <v>1</v>
      </c>
      <c r="AA23" s="3" t="s">
        <v>250</v>
      </c>
      <c r="AB23" s="2">
        <v>954.0</v>
      </c>
      <c r="AC23" s="2" t="s">
        <v>1042</v>
      </c>
      <c r="AD23" s="36">
        <v>1.629469995835E12</v>
      </c>
      <c r="AE23" s="2" t="b">
        <f t="shared" si="7"/>
        <v>1</v>
      </c>
      <c r="AF23" s="3" t="s">
        <v>221</v>
      </c>
      <c r="AG23" s="2">
        <v>135.0</v>
      </c>
      <c r="AH23" s="2" t="s">
        <v>1036</v>
      </c>
      <c r="AI23" s="36">
        <v>1.629473338607E12</v>
      </c>
      <c r="AJ23" s="2" t="b">
        <f t="shared" si="8"/>
        <v>1</v>
      </c>
      <c r="AK23" s="3" t="s">
        <v>242</v>
      </c>
      <c r="AL23" s="2">
        <v>221.0</v>
      </c>
      <c r="AM23" s="2" t="s">
        <v>1043</v>
      </c>
      <c r="AN23" s="36">
        <v>1.629473881208E12</v>
      </c>
      <c r="AO23" s="2" t="b">
        <f t="shared" si="9"/>
        <v>1</v>
      </c>
      <c r="AP23" s="3" t="s">
        <v>242</v>
      </c>
      <c r="AQ23" s="2">
        <v>189.0</v>
      </c>
      <c r="AR23" s="2" t="s">
        <v>1029</v>
      </c>
      <c r="AS23" s="36">
        <v>1.629474582831E12</v>
      </c>
    </row>
    <row r="24">
      <c r="A24" s="2" t="b">
        <f t="shared" si="1"/>
        <v>1</v>
      </c>
      <c r="B24" s="3" t="s">
        <v>295</v>
      </c>
      <c r="C24" s="2">
        <v>209.0</v>
      </c>
      <c r="D24" s="2" t="s">
        <v>1030</v>
      </c>
      <c r="E24" s="36">
        <v>1.62946412991E12</v>
      </c>
      <c r="F24" s="2" t="b">
        <f t="shared" si="2"/>
        <v>1</v>
      </c>
      <c r="G24" s="3" t="s">
        <v>250</v>
      </c>
      <c r="H24" s="2">
        <v>768.0</v>
      </c>
      <c r="I24" s="2" t="s">
        <v>1044</v>
      </c>
      <c r="J24" s="36">
        <v>1.629464496052E12</v>
      </c>
      <c r="K24" s="2" t="b">
        <f t="shared" si="3"/>
        <v>1</v>
      </c>
      <c r="L24" s="3" t="s">
        <v>221</v>
      </c>
      <c r="M24" s="2">
        <v>158.0</v>
      </c>
      <c r="N24" s="2" t="s">
        <v>1040</v>
      </c>
      <c r="O24" s="36">
        <v>1.629464912247E12</v>
      </c>
      <c r="P24" s="2" t="b">
        <f t="shared" si="4"/>
        <v>1</v>
      </c>
      <c r="Q24" s="3" t="s">
        <v>221</v>
      </c>
      <c r="R24" s="2">
        <v>172.0</v>
      </c>
      <c r="S24" s="2" t="s">
        <v>1031</v>
      </c>
      <c r="T24" s="36">
        <v>1.629468997949E12</v>
      </c>
      <c r="U24" s="2" t="b">
        <f t="shared" si="5"/>
        <v>1</v>
      </c>
      <c r="V24" s="3" t="s">
        <v>219</v>
      </c>
      <c r="W24" s="2">
        <v>163.0</v>
      </c>
      <c r="X24" s="2" t="s">
        <v>1041</v>
      </c>
      <c r="Y24" s="36">
        <v>1.629469415187E12</v>
      </c>
      <c r="Z24" s="2" t="b">
        <f t="shared" si="6"/>
        <v>1</v>
      </c>
      <c r="AA24" s="3" t="s">
        <v>218</v>
      </c>
      <c r="AB24" s="2">
        <v>1321.0</v>
      </c>
      <c r="AC24" s="2" t="s">
        <v>1045</v>
      </c>
      <c r="AD24" s="36">
        <v>1.629469997156E12</v>
      </c>
      <c r="AE24" s="2" t="b">
        <f t="shared" si="7"/>
        <v>1</v>
      </c>
      <c r="AF24" s="3" t="s">
        <v>255</v>
      </c>
      <c r="AG24" s="2">
        <v>116.0</v>
      </c>
      <c r="AH24" s="2" t="s">
        <v>1036</v>
      </c>
      <c r="AI24" s="36">
        <v>1.629473338727E12</v>
      </c>
      <c r="AJ24" s="2" t="b">
        <f t="shared" si="8"/>
        <v>1</v>
      </c>
      <c r="AK24" s="3" t="s">
        <v>257</v>
      </c>
      <c r="AL24" s="2">
        <v>239.0</v>
      </c>
      <c r="AM24" s="2" t="s">
        <v>1043</v>
      </c>
      <c r="AN24" s="36">
        <v>1.629473881449E12</v>
      </c>
      <c r="AO24" s="2" t="b">
        <f t="shared" si="9"/>
        <v>1</v>
      </c>
      <c r="AP24" s="3" t="s">
        <v>232</v>
      </c>
      <c r="AQ24" s="2">
        <v>903.0</v>
      </c>
      <c r="AR24" s="2" t="s">
        <v>1046</v>
      </c>
      <c r="AS24" s="36">
        <v>1.629474583734E12</v>
      </c>
    </row>
    <row r="25">
      <c r="A25" s="2" t="b">
        <f t="shared" si="1"/>
        <v>1</v>
      </c>
      <c r="B25" s="3" t="s">
        <v>242</v>
      </c>
      <c r="C25" s="2">
        <v>251.0</v>
      </c>
      <c r="D25" s="2" t="s">
        <v>1047</v>
      </c>
      <c r="E25" s="36">
        <v>1.62946413016E12</v>
      </c>
      <c r="F25" s="2" t="b">
        <f t="shared" si="2"/>
        <v>1</v>
      </c>
      <c r="G25" s="3" t="s">
        <v>218</v>
      </c>
      <c r="H25" s="2">
        <v>1213.0</v>
      </c>
      <c r="I25" s="2" t="s">
        <v>1048</v>
      </c>
      <c r="J25" s="36">
        <v>1.629464497265E12</v>
      </c>
      <c r="K25" s="2" t="b">
        <f t="shared" si="3"/>
        <v>1</v>
      </c>
      <c r="L25" s="3" t="s">
        <v>232</v>
      </c>
      <c r="M25" s="2">
        <v>209.0</v>
      </c>
      <c r="N25" s="2" t="s">
        <v>1040</v>
      </c>
      <c r="O25" s="36">
        <v>1.62946491245E12</v>
      </c>
      <c r="P25" s="2" t="b">
        <f t="shared" si="4"/>
        <v>1</v>
      </c>
      <c r="Q25" s="3" t="s">
        <v>232</v>
      </c>
      <c r="R25" s="2">
        <v>286.0</v>
      </c>
      <c r="S25" s="2" t="s">
        <v>1049</v>
      </c>
      <c r="T25" s="36">
        <v>1.629468998235E12</v>
      </c>
      <c r="U25" s="2" t="b">
        <f t="shared" si="5"/>
        <v>1</v>
      </c>
      <c r="V25" s="3" t="s">
        <v>232</v>
      </c>
      <c r="W25" s="2">
        <v>247.0</v>
      </c>
      <c r="X25" s="2" t="s">
        <v>1041</v>
      </c>
      <c r="Y25" s="36">
        <v>1.629469415434E12</v>
      </c>
      <c r="Z25" s="2" t="b">
        <f t="shared" si="6"/>
        <v>1</v>
      </c>
      <c r="AA25" s="3" t="s">
        <v>218</v>
      </c>
      <c r="AB25" s="2">
        <v>143.0</v>
      </c>
      <c r="AC25" s="2" t="s">
        <v>1045</v>
      </c>
      <c r="AD25" s="36">
        <v>1.629469997314E12</v>
      </c>
      <c r="AE25" s="2" t="b">
        <f t="shared" si="7"/>
        <v>1</v>
      </c>
      <c r="AF25" s="3" t="s">
        <v>242</v>
      </c>
      <c r="AG25" s="2">
        <v>239.0</v>
      </c>
      <c r="AH25" s="2" t="s">
        <v>1036</v>
      </c>
      <c r="AI25" s="36">
        <v>1.629473338961E12</v>
      </c>
      <c r="AJ25" s="2" t="b">
        <f t="shared" si="8"/>
        <v>1</v>
      </c>
      <c r="AK25" s="3" t="s">
        <v>221</v>
      </c>
      <c r="AL25" s="2">
        <v>127.0</v>
      </c>
      <c r="AM25" s="2" t="s">
        <v>1043</v>
      </c>
      <c r="AN25" s="36">
        <v>1.629473881579E12</v>
      </c>
      <c r="AO25" s="2" t="b">
        <f t="shared" si="9"/>
        <v>1</v>
      </c>
      <c r="AP25" s="3" t="s">
        <v>230</v>
      </c>
      <c r="AQ25" s="2">
        <v>134.0</v>
      </c>
      <c r="AR25" s="2" t="s">
        <v>1046</v>
      </c>
      <c r="AS25" s="36">
        <v>1.62947458387E12</v>
      </c>
    </row>
    <row r="26">
      <c r="A26" s="2" t="b">
        <f t="shared" si="1"/>
        <v>1</v>
      </c>
      <c r="B26" s="3" t="s">
        <v>301</v>
      </c>
      <c r="C26" s="2">
        <v>160.0</v>
      </c>
      <c r="D26" s="2" t="s">
        <v>1047</v>
      </c>
      <c r="E26" s="36">
        <v>1.629464130323E12</v>
      </c>
      <c r="F26" s="2" t="b">
        <f t="shared" si="2"/>
        <v>1</v>
      </c>
      <c r="G26" s="3" t="s">
        <v>218</v>
      </c>
      <c r="H26" s="2">
        <v>143.0</v>
      </c>
      <c r="I26" s="2" t="s">
        <v>1048</v>
      </c>
      <c r="J26" s="36">
        <v>1.629464497412E12</v>
      </c>
      <c r="K26" s="2" t="b">
        <f t="shared" si="3"/>
        <v>1</v>
      </c>
      <c r="L26" s="3" t="s">
        <v>242</v>
      </c>
      <c r="M26" s="2">
        <v>113.0</v>
      </c>
      <c r="N26" s="2" t="s">
        <v>1040</v>
      </c>
      <c r="O26" s="36">
        <v>1.62946491256E12</v>
      </c>
      <c r="P26" s="2" t="b">
        <f t="shared" si="4"/>
        <v>1</v>
      </c>
      <c r="Q26" s="3" t="s">
        <v>242</v>
      </c>
      <c r="R26" s="2">
        <v>122.0</v>
      </c>
      <c r="S26" s="2" t="s">
        <v>1049</v>
      </c>
      <c r="T26" s="36">
        <v>1.629468998357E12</v>
      </c>
      <c r="U26" s="2" t="b">
        <f t="shared" si="5"/>
        <v>1</v>
      </c>
      <c r="V26" s="3" t="s">
        <v>242</v>
      </c>
      <c r="W26" s="2">
        <v>90.0</v>
      </c>
      <c r="X26" s="2" t="s">
        <v>1041</v>
      </c>
      <c r="Y26" s="36">
        <v>1.629469415523E12</v>
      </c>
      <c r="Z26" s="2" t="b">
        <f t="shared" si="6"/>
        <v>1</v>
      </c>
      <c r="AA26" s="3" t="s">
        <v>242</v>
      </c>
      <c r="AB26" s="2">
        <v>267.0</v>
      </c>
      <c r="AC26" s="2" t="s">
        <v>1045</v>
      </c>
      <c r="AD26" s="36">
        <v>1.629469997567E12</v>
      </c>
      <c r="AE26" s="2" t="b">
        <f t="shared" si="7"/>
        <v>1</v>
      </c>
      <c r="AF26" s="3" t="s">
        <v>255</v>
      </c>
      <c r="AG26" s="2">
        <v>441.0</v>
      </c>
      <c r="AH26" s="2" t="s">
        <v>1050</v>
      </c>
      <c r="AI26" s="36">
        <v>1.629473339404E12</v>
      </c>
      <c r="AJ26" s="2" t="b">
        <f t="shared" si="8"/>
        <v>1</v>
      </c>
      <c r="AK26" s="3" t="s">
        <v>221</v>
      </c>
      <c r="AL26" s="2">
        <v>142.0</v>
      </c>
      <c r="AM26" s="2" t="s">
        <v>1043</v>
      </c>
      <c r="AN26" s="36">
        <v>1.629473881734E12</v>
      </c>
      <c r="AO26" s="2" t="b">
        <f t="shared" si="9"/>
        <v>1</v>
      </c>
      <c r="AP26" s="3" t="s">
        <v>221</v>
      </c>
      <c r="AQ26" s="2">
        <v>92.0</v>
      </c>
      <c r="AR26" s="2" t="s">
        <v>1046</v>
      </c>
      <c r="AS26" s="36">
        <v>1.629474583962E12</v>
      </c>
    </row>
    <row r="27">
      <c r="A27" s="2" t="b">
        <f t="shared" si="1"/>
        <v>1</v>
      </c>
      <c r="B27" s="3" t="s">
        <v>232</v>
      </c>
      <c r="C27" s="2">
        <v>126.0</v>
      </c>
      <c r="D27" s="2" t="s">
        <v>1047</v>
      </c>
      <c r="E27" s="36">
        <v>1.629464130448E12</v>
      </c>
      <c r="F27" s="2" t="b">
        <f t="shared" si="2"/>
        <v>1</v>
      </c>
      <c r="G27" s="3" t="s">
        <v>242</v>
      </c>
      <c r="H27" s="2">
        <v>263.0</v>
      </c>
      <c r="I27" s="2" t="s">
        <v>1048</v>
      </c>
      <c r="J27" s="36">
        <v>1.629464497667E12</v>
      </c>
      <c r="K27" s="2" t="b">
        <f t="shared" si="3"/>
        <v>1</v>
      </c>
      <c r="L27" s="3" t="s">
        <v>287</v>
      </c>
      <c r="M27" s="2">
        <v>289.0</v>
      </c>
      <c r="N27" s="2" t="s">
        <v>1040</v>
      </c>
      <c r="O27" s="36">
        <v>1.629464912851E12</v>
      </c>
      <c r="P27" s="2" t="b">
        <f t="shared" si="4"/>
        <v>1</v>
      </c>
      <c r="Q27" s="3" t="s">
        <v>287</v>
      </c>
      <c r="R27" s="2">
        <v>379.0</v>
      </c>
      <c r="S27" s="2" t="s">
        <v>1049</v>
      </c>
      <c r="T27" s="36">
        <v>1.629468998734E12</v>
      </c>
      <c r="U27" s="2" t="b">
        <f t="shared" si="5"/>
        <v>1</v>
      </c>
      <c r="V27" s="3" t="s">
        <v>287</v>
      </c>
      <c r="W27" s="2">
        <v>295.0</v>
      </c>
      <c r="X27" s="2" t="s">
        <v>1041</v>
      </c>
      <c r="Y27" s="36">
        <v>1.62946941582E12</v>
      </c>
      <c r="Z27" s="2" t="b">
        <f t="shared" si="6"/>
        <v>1</v>
      </c>
      <c r="AA27" s="3" t="s">
        <v>257</v>
      </c>
      <c r="AB27" s="2">
        <v>284.0</v>
      </c>
      <c r="AC27" s="2" t="s">
        <v>1045</v>
      </c>
      <c r="AD27" s="36">
        <v>1.629469997864E12</v>
      </c>
      <c r="AE27" s="2" t="b">
        <f t="shared" si="7"/>
        <v>1</v>
      </c>
      <c r="AF27" s="3" t="s">
        <v>221</v>
      </c>
      <c r="AG27" s="2">
        <v>133.0</v>
      </c>
      <c r="AH27" s="2" t="s">
        <v>1050</v>
      </c>
      <c r="AI27" s="36">
        <v>1.629473339535E12</v>
      </c>
      <c r="AJ27" s="2" t="b">
        <f t="shared" si="8"/>
        <v>1</v>
      </c>
      <c r="AK27" s="3" t="s">
        <v>232</v>
      </c>
      <c r="AL27" s="2">
        <v>226.0</v>
      </c>
      <c r="AM27" s="2" t="s">
        <v>1043</v>
      </c>
      <c r="AN27" s="36">
        <v>1.62947388194E12</v>
      </c>
      <c r="AO27" s="2" t="b">
        <f t="shared" si="9"/>
        <v>1</v>
      </c>
      <c r="AP27" s="3" t="s">
        <v>255</v>
      </c>
      <c r="AQ27" s="2">
        <v>134.0</v>
      </c>
      <c r="AR27" s="2" t="s">
        <v>1051</v>
      </c>
      <c r="AS27" s="36">
        <v>1.629474584098E12</v>
      </c>
    </row>
    <row r="28">
      <c r="A28" s="2" t="b">
        <f t="shared" si="1"/>
        <v>1</v>
      </c>
      <c r="B28" s="3" t="s">
        <v>242</v>
      </c>
      <c r="C28" s="2">
        <v>255.0</v>
      </c>
      <c r="D28" s="2" t="s">
        <v>1047</v>
      </c>
      <c r="E28" s="36">
        <v>1.6294641307E12</v>
      </c>
      <c r="F28" s="2" t="b">
        <f t="shared" si="2"/>
        <v>1</v>
      </c>
      <c r="G28" s="3" t="s">
        <v>257</v>
      </c>
      <c r="H28" s="2">
        <v>222.0</v>
      </c>
      <c r="I28" s="2" t="s">
        <v>1048</v>
      </c>
      <c r="J28" s="36">
        <v>1.629464497889E12</v>
      </c>
      <c r="K28" s="2" t="b">
        <f t="shared" si="3"/>
        <v>1</v>
      </c>
      <c r="L28" s="3" t="s">
        <v>292</v>
      </c>
      <c r="M28" s="2">
        <v>251.0</v>
      </c>
      <c r="N28" s="2" t="s">
        <v>1052</v>
      </c>
      <c r="O28" s="36">
        <v>1.629464913105E12</v>
      </c>
      <c r="P28" s="2" t="b">
        <f t="shared" si="4"/>
        <v>1</v>
      </c>
      <c r="Q28" s="3" t="s">
        <v>292</v>
      </c>
      <c r="R28" s="2">
        <v>230.0</v>
      </c>
      <c r="S28" s="2" t="s">
        <v>1049</v>
      </c>
      <c r="T28" s="36">
        <v>1.629468998961E12</v>
      </c>
      <c r="U28" s="2" t="b">
        <f t="shared" si="5"/>
        <v>1</v>
      </c>
      <c r="V28" s="3" t="s">
        <v>292</v>
      </c>
      <c r="W28" s="2">
        <v>277.0</v>
      </c>
      <c r="X28" s="2" t="s">
        <v>1053</v>
      </c>
      <c r="Y28" s="36">
        <v>1.629469416119E12</v>
      </c>
      <c r="Z28" s="2" t="b">
        <f t="shared" si="6"/>
        <v>1</v>
      </c>
      <c r="AA28" s="3" t="s">
        <v>221</v>
      </c>
      <c r="AB28" s="2">
        <v>195.0</v>
      </c>
      <c r="AC28" s="2" t="s">
        <v>1054</v>
      </c>
      <c r="AD28" s="36">
        <v>1.629469998042E12</v>
      </c>
      <c r="AE28" s="2" t="b">
        <f t="shared" si="7"/>
        <v>1</v>
      </c>
      <c r="AF28" s="3" t="s">
        <v>230</v>
      </c>
      <c r="AG28" s="2">
        <v>142.0</v>
      </c>
      <c r="AH28" s="2" t="s">
        <v>1050</v>
      </c>
      <c r="AI28" s="36">
        <v>1.629473339677E12</v>
      </c>
      <c r="AJ28" s="2" t="b">
        <f t="shared" si="8"/>
        <v>1</v>
      </c>
      <c r="AK28" s="3" t="s">
        <v>242</v>
      </c>
      <c r="AL28" s="2">
        <v>120.0</v>
      </c>
      <c r="AM28" s="2" t="s">
        <v>1055</v>
      </c>
      <c r="AN28" s="36">
        <v>1.62947388206E12</v>
      </c>
      <c r="AO28" s="2" t="b">
        <f t="shared" si="9"/>
        <v>1</v>
      </c>
      <c r="AP28" s="3" t="s">
        <v>242</v>
      </c>
      <c r="AQ28" s="2">
        <v>247.0</v>
      </c>
      <c r="AR28" s="2" t="s">
        <v>1051</v>
      </c>
      <c r="AS28" s="36">
        <v>1.629474584346E12</v>
      </c>
    </row>
    <row r="29">
      <c r="A29" s="2" t="b">
        <f t="shared" si="1"/>
        <v>0</v>
      </c>
      <c r="B29" s="3" t="s">
        <v>310</v>
      </c>
      <c r="C29" s="2">
        <v>1971.0</v>
      </c>
      <c r="D29" s="2" t="s">
        <v>1056</v>
      </c>
      <c r="E29" s="36">
        <v>1.629464132674E12</v>
      </c>
      <c r="F29" s="2" t="b">
        <f t="shared" si="2"/>
        <v>1</v>
      </c>
      <c r="G29" s="3" t="s">
        <v>221</v>
      </c>
      <c r="H29" s="2">
        <v>134.0</v>
      </c>
      <c r="I29" s="2" t="s">
        <v>1057</v>
      </c>
      <c r="J29" s="36">
        <v>1.629464498022E12</v>
      </c>
      <c r="K29" s="2" t="b">
        <f t="shared" si="3"/>
        <v>1</v>
      </c>
      <c r="L29" s="3" t="s">
        <v>295</v>
      </c>
      <c r="M29" s="2">
        <v>201.0</v>
      </c>
      <c r="N29" s="2" t="s">
        <v>1052</v>
      </c>
      <c r="O29" s="36">
        <v>1.629464913301E12</v>
      </c>
      <c r="P29" s="2" t="b">
        <f t="shared" si="4"/>
        <v>1</v>
      </c>
      <c r="Q29" s="3" t="s">
        <v>295</v>
      </c>
      <c r="R29" s="2">
        <v>188.0</v>
      </c>
      <c r="S29" s="2" t="s">
        <v>1058</v>
      </c>
      <c r="T29" s="36">
        <v>1.629468999169E12</v>
      </c>
      <c r="U29" s="2" t="b">
        <f t="shared" si="5"/>
        <v>1</v>
      </c>
      <c r="V29" s="3" t="s">
        <v>295</v>
      </c>
      <c r="W29" s="2">
        <v>224.0</v>
      </c>
      <c r="X29" s="2" t="s">
        <v>1053</v>
      </c>
      <c r="Y29" s="36">
        <v>1.629469416323E12</v>
      </c>
      <c r="Z29" s="2" t="b">
        <f t="shared" si="6"/>
        <v>1</v>
      </c>
      <c r="AA29" s="3" t="s">
        <v>221</v>
      </c>
      <c r="AB29" s="2">
        <v>173.0</v>
      </c>
      <c r="AC29" s="2" t="s">
        <v>1054</v>
      </c>
      <c r="AD29" s="36">
        <v>1.629469998218E12</v>
      </c>
      <c r="AE29" s="2" t="b">
        <f t="shared" si="7"/>
        <v>1</v>
      </c>
      <c r="AF29" s="3" t="s">
        <v>232</v>
      </c>
      <c r="AG29" s="2">
        <v>151.0</v>
      </c>
      <c r="AH29" s="2" t="s">
        <v>1050</v>
      </c>
      <c r="AI29" s="36">
        <v>1.629473339829E12</v>
      </c>
      <c r="AJ29" s="2" t="b">
        <f t="shared" si="8"/>
        <v>1</v>
      </c>
      <c r="AK29" s="3" t="s">
        <v>287</v>
      </c>
      <c r="AL29" s="2">
        <v>314.0</v>
      </c>
      <c r="AM29" s="2" t="s">
        <v>1055</v>
      </c>
      <c r="AN29" s="36">
        <v>1.629473882376E12</v>
      </c>
      <c r="AO29" s="2" t="b">
        <f t="shared" si="9"/>
        <v>0</v>
      </c>
      <c r="AP29" s="3" t="s">
        <v>244</v>
      </c>
      <c r="AQ29" s="2">
        <v>1309.0</v>
      </c>
      <c r="AR29" s="2" t="s">
        <v>1059</v>
      </c>
      <c r="AS29" s="36">
        <v>1.629474585653E12</v>
      </c>
    </row>
    <row r="30">
      <c r="A30" s="2" t="b">
        <f t="shared" si="1"/>
        <v>0</v>
      </c>
      <c r="B30" s="3" t="s">
        <v>208</v>
      </c>
      <c r="C30" s="2">
        <v>150.0</v>
      </c>
      <c r="D30" s="2" t="s">
        <v>1056</v>
      </c>
      <c r="E30" s="36">
        <v>1.629464132824E12</v>
      </c>
      <c r="F30" s="2" t="b">
        <f t="shared" si="2"/>
        <v>1</v>
      </c>
      <c r="G30" s="3" t="s">
        <v>221</v>
      </c>
      <c r="H30" s="2">
        <v>159.0</v>
      </c>
      <c r="I30" s="2" t="s">
        <v>1057</v>
      </c>
      <c r="J30" s="36">
        <v>1.629464498197E12</v>
      </c>
      <c r="K30" s="2" t="b">
        <f t="shared" si="3"/>
        <v>1</v>
      </c>
      <c r="L30" s="3" t="s">
        <v>242</v>
      </c>
      <c r="M30" s="2">
        <v>265.0</v>
      </c>
      <c r="N30" s="2" t="s">
        <v>1052</v>
      </c>
      <c r="O30" s="36">
        <v>1.629464913567E12</v>
      </c>
      <c r="P30" s="2" t="b">
        <f t="shared" si="4"/>
        <v>1</v>
      </c>
      <c r="Q30" s="3" t="s">
        <v>242</v>
      </c>
      <c r="R30" s="2">
        <v>222.0</v>
      </c>
      <c r="S30" s="2" t="s">
        <v>1058</v>
      </c>
      <c r="T30" s="36">
        <v>1.629468999375E12</v>
      </c>
      <c r="U30" s="2" t="b">
        <f t="shared" si="5"/>
        <v>1</v>
      </c>
      <c r="V30" s="3" t="s">
        <v>292</v>
      </c>
      <c r="W30" s="2">
        <v>305.0</v>
      </c>
      <c r="X30" s="2" t="s">
        <v>1053</v>
      </c>
      <c r="Y30" s="36">
        <v>1.629469416626E12</v>
      </c>
      <c r="Z30" s="2" t="b">
        <f t="shared" si="6"/>
        <v>1</v>
      </c>
      <c r="AA30" s="3" t="s">
        <v>232</v>
      </c>
      <c r="AB30" s="2">
        <v>276.0</v>
      </c>
      <c r="AC30" s="2" t="s">
        <v>1054</v>
      </c>
      <c r="AD30" s="36">
        <v>1.629469998492E12</v>
      </c>
      <c r="AE30" s="2" t="b">
        <f t="shared" si="7"/>
        <v>1</v>
      </c>
      <c r="AF30" s="3" t="s">
        <v>236</v>
      </c>
      <c r="AG30" s="2">
        <v>410.0</v>
      </c>
      <c r="AH30" s="2" t="s">
        <v>1060</v>
      </c>
      <c r="AI30" s="36">
        <v>1.629473340239E12</v>
      </c>
      <c r="AJ30" s="2" t="b">
        <f t="shared" si="8"/>
        <v>1</v>
      </c>
      <c r="AK30" s="3" t="s">
        <v>292</v>
      </c>
      <c r="AL30" s="2">
        <v>235.0</v>
      </c>
      <c r="AM30" s="2" t="s">
        <v>1055</v>
      </c>
      <c r="AN30" s="36">
        <v>1.62947388261E12</v>
      </c>
      <c r="AO30" s="2" t="b">
        <f t="shared" si="9"/>
        <v>1</v>
      </c>
      <c r="AP30" s="3" t="s">
        <v>250</v>
      </c>
      <c r="AQ30" s="2">
        <v>971.0</v>
      </c>
      <c r="AR30" s="2" t="s">
        <v>1061</v>
      </c>
      <c r="AS30" s="36">
        <v>1.629474586624E12</v>
      </c>
    </row>
    <row r="31">
      <c r="A31" s="2" t="b">
        <f t="shared" si="1"/>
        <v>0</v>
      </c>
      <c r="B31" s="3" t="s">
        <v>244</v>
      </c>
      <c r="C31" s="2">
        <v>161.0</v>
      </c>
      <c r="D31" s="2" t="s">
        <v>1056</v>
      </c>
      <c r="E31" s="36">
        <v>1.629464132983E12</v>
      </c>
      <c r="F31" s="2" t="b">
        <f t="shared" si="2"/>
        <v>1</v>
      </c>
      <c r="G31" s="3" t="s">
        <v>232</v>
      </c>
      <c r="H31" s="2">
        <v>217.0</v>
      </c>
      <c r="I31" s="2" t="s">
        <v>1057</v>
      </c>
      <c r="J31" s="36">
        <v>1.6294644984E12</v>
      </c>
      <c r="K31" s="2" t="b">
        <f t="shared" si="3"/>
        <v>1</v>
      </c>
      <c r="L31" s="3" t="s">
        <v>301</v>
      </c>
      <c r="M31" s="2">
        <v>287.0</v>
      </c>
      <c r="N31" s="2" t="s">
        <v>1052</v>
      </c>
      <c r="O31" s="36">
        <v>1.629464913858E12</v>
      </c>
      <c r="P31" s="2" t="b">
        <f t="shared" si="4"/>
        <v>1</v>
      </c>
      <c r="Q31" s="3" t="s">
        <v>301</v>
      </c>
      <c r="R31" s="2">
        <v>306.0</v>
      </c>
      <c r="S31" s="2" t="s">
        <v>1058</v>
      </c>
      <c r="T31" s="36">
        <v>1.62946899968E12</v>
      </c>
      <c r="U31" s="2" t="b">
        <f t="shared" si="5"/>
        <v>1</v>
      </c>
      <c r="V31" s="3" t="s">
        <v>287</v>
      </c>
      <c r="W31" s="2">
        <v>140.0</v>
      </c>
      <c r="X31" s="2" t="s">
        <v>1053</v>
      </c>
      <c r="Y31" s="36">
        <v>1.629469416765E12</v>
      </c>
      <c r="Z31" s="2" t="b">
        <f t="shared" si="6"/>
        <v>1</v>
      </c>
      <c r="AA31" s="3" t="s">
        <v>242</v>
      </c>
      <c r="AB31" s="2">
        <v>123.0</v>
      </c>
      <c r="AC31" s="2" t="s">
        <v>1054</v>
      </c>
      <c r="AD31" s="36">
        <v>1.629469998617E12</v>
      </c>
      <c r="AE31" s="2" t="b">
        <f t="shared" si="7"/>
        <v>1</v>
      </c>
      <c r="AF31" s="3" t="s">
        <v>242</v>
      </c>
      <c r="AG31" s="2">
        <v>334.0</v>
      </c>
      <c r="AH31" s="2" t="s">
        <v>1060</v>
      </c>
      <c r="AI31" s="36">
        <v>1.629473340573E12</v>
      </c>
      <c r="AJ31" s="2" t="b">
        <f t="shared" si="8"/>
        <v>1</v>
      </c>
      <c r="AK31" s="3" t="s">
        <v>295</v>
      </c>
      <c r="AL31" s="2">
        <v>200.0</v>
      </c>
      <c r="AM31" s="2" t="s">
        <v>1055</v>
      </c>
      <c r="AN31" s="36">
        <v>1.629473882821E12</v>
      </c>
      <c r="AO31" s="2" t="b">
        <f t="shared" si="9"/>
        <v>1</v>
      </c>
      <c r="AP31" s="3" t="s">
        <v>218</v>
      </c>
      <c r="AQ31" s="2">
        <v>937.0</v>
      </c>
      <c r="AR31" s="2" t="s">
        <v>1062</v>
      </c>
      <c r="AS31" s="36">
        <v>1.629474587558E12</v>
      </c>
    </row>
    <row r="32">
      <c r="A32" s="2" t="b">
        <f t="shared" si="1"/>
        <v>0</v>
      </c>
      <c r="B32" s="3" t="s">
        <v>320</v>
      </c>
      <c r="C32" s="2">
        <v>158.0</v>
      </c>
      <c r="D32" s="2" t="s">
        <v>1063</v>
      </c>
      <c r="E32" s="36">
        <v>1.629464133141E12</v>
      </c>
      <c r="F32" s="2" t="b">
        <f t="shared" si="2"/>
        <v>1</v>
      </c>
      <c r="G32" s="3" t="s">
        <v>242</v>
      </c>
      <c r="H32" s="2">
        <v>97.0</v>
      </c>
      <c r="I32" s="2" t="s">
        <v>1057</v>
      </c>
      <c r="J32" s="36">
        <v>1.629464498496E12</v>
      </c>
      <c r="K32" s="2" t="b">
        <f t="shared" si="3"/>
        <v>1</v>
      </c>
      <c r="L32" s="3" t="s">
        <v>232</v>
      </c>
      <c r="M32" s="2">
        <v>427.0</v>
      </c>
      <c r="N32" s="2" t="s">
        <v>1064</v>
      </c>
      <c r="O32" s="36">
        <v>1.629464914281E12</v>
      </c>
      <c r="P32" s="2" t="b">
        <f t="shared" si="4"/>
        <v>1</v>
      </c>
      <c r="Q32" s="3" t="s">
        <v>232</v>
      </c>
      <c r="R32" s="2">
        <v>443.0</v>
      </c>
      <c r="S32" s="2" t="s">
        <v>1065</v>
      </c>
      <c r="T32" s="36">
        <v>1.629469000126E12</v>
      </c>
      <c r="U32" s="2" t="b">
        <f t="shared" si="5"/>
        <v>1</v>
      </c>
      <c r="V32" s="3" t="s">
        <v>242</v>
      </c>
      <c r="W32" s="2">
        <v>135.0</v>
      </c>
      <c r="X32" s="2" t="s">
        <v>1053</v>
      </c>
      <c r="Y32" s="36">
        <v>1.6294694169E12</v>
      </c>
      <c r="Z32" s="2" t="b">
        <f t="shared" si="6"/>
        <v>1</v>
      </c>
      <c r="AA32" s="3" t="s">
        <v>242</v>
      </c>
      <c r="AB32" s="2">
        <v>2881.0</v>
      </c>
      <c r="AC32" s="2" t="s">
        <v>1066</v>
      </c>
      <c r="AD32" s="36">
        <v>1.629470001514E12</v>
      </c>
      <c r="AE32" s="2" t="b">
        <f t="shared" si="7"/>
        <v>1</v>
      </c>
      <c r="AF32" s="3" t="s">
        <v>232</v>
      </c>
      <c r="AG32" s="2">
        <v>317.0</v>
      </c>
      <c r="AH32" s="2" t="s">
        <v>1060</v>
      </c>
      <c r="AI32" s="36">
        <v>1.62947334089E12</v>
      </c>
      <c r="AJ32" s="2" t="b">
        <f t="shared" si="8"/>
        <v>1</v>
      </c>
      <c r="AK32" s="3" t="s">
        <v>242</v>
      </c>
      <c r="AL32" s="2">
        <v>340.0</v>
      </c>
      <c r="AM32" s="2" t="s">
        <v>1067</v>
      </c>
      <c r="AN32" s="36">
        <v>1.629473883153E12</v>
      </c>
      <c r="AO32" s="2" t="b">
        <f t="shared" si="9"/>
        <v>1</v>
      </c>
      <c r="AP32" s="3" t="s">
        <v>218</v>
      </c>
      <c r="AQ32" s="2">
        <v>141.0</v>
      </c>
      <c r="AR32" s="2" t="s">
        <v>1062</v>
      </c>
      <c r="AS32" s="36">
        <v>1.629474587708E12</v>
      </c>
    </row>
    <row r="33">
      <c r="A33" s="2" t="b">
        <f t="shared" si="1"/>
        <v>0</v>
      </c>
      <c r="B33" s="3" t="s">
        <v>326</v>
      </c>
      <c r="C33" s="2">
        <v>351.0</v>
      </c>
      <c r="D33" s="2" t="s">
        <v>1063</v>
      </c>
      <c r="E33" s="36">
        <v>1.629464133494E12</v>
      </c>
      <c r="F33" s="2" t="b">
        <f t="shared" si="2"/>
        <v>1</v>
      </c>
      <c r="G33" s="3" t="s">
        <v>287</v>
      </c>
      <c r="H33" s="2">
        <v>283.0</v>
      </c>
      <c r="I33" s="2" t="s">
        <v>1057</v>
      </c>
      <c r="J33" s="36">
        <v>1.62946449878E12</v>
      </c>
      <c r="K33" s="2" t="b">
        <f t="shared" si="3"/>
        <v>1</v>
      </c>
      <c r="L33" s="3" t="s">
        <v>242</v>
      </c>
      <c r="M33" s="2">
        <v>466.0</v>
      </c>
      <c r="N33" s="2" t="s">
        <v>1064</v>
      </c>
      <c r="O33" s="36">
        <v>1.629464914747E12</v>
      </c>
      <c r="P33" s="2" t="b">
        <f t="shared" si="4"/>
        <v>1</v>
      </c>
      <c r="Q33" s="3" t="s">
        <v>242</v>
      </c>
      <c r="R33" s="2">
        <v>123.0</v>
      </c>
      <c r="S33" s="2" t="s">
        <v>1065</v>
      </c>
      <c r="T33" s="36">
        <v>1.629469000265E12</v>
      </c>
      <c r="U33" s="2" t="b">
        <f t="shared" si="5"/>
        <v>1</v>
      </c>
      <c r="V33" s="3" t="s">
        <v>232</v>
      </c>
      <c r="W33" s="2">
        <v>131.0</v>
      </c>
      <c r="X33" s="2" t="s">
        <v>1068</v>
      </c>
      <c r="Y33" s="36">
        <v>1.62946941703E12</v>
      </c>
      <c r="Z33" s="2" t="b">
        <f t="shared" si="6"/>
        <v>1</v>
      </c>
      <c r="AA33" s="3" t="s">
        <v>242</v>
      </c>
      <c r="AB33" s="2">
        <v>353.0</v>
      </c>
      <c r="AC33" s="2" t="s">
        <v>1066</v>
      </c>
      <c r="AD33" s="36">
        <v>1.629470001852E12</v>
      </c>
      <c r="AE33" s="2" t="b">
        <f t="shared" si="7"/>
        <v>1</v>
      </c>
      <c r="AF33" s="3" t="s">
        <v>230</v>
      </c>
      <c r="AG33" s="2">
        <v>109.0</v>
      </c>
      <c r="AH33" s="2" t="s">
        <v>1060</v>
      </c>
      <c r="AI33" s="36">
        <v>1.629473340997E12</v>
      </c>
      <c r="AJ33" s="2" t="b">
        <f t="shared" si="8"/>
        <v>1</v>
      </c>
      <c r="AK33" s="3" t="s">
        <v>301</v>
      </c>
      <c r="AL33" s="2">
        <v>438.0</v>
      </c>
      <c r="AM33" s="2" t="s">
        <v>1067</v>
      </c>
      <c r="AN33" s="36">
        <v>1.629473883591E12</v>
      </c>
      <c r="AO33" s="2" t="b">
        <f t="shared" si="9"/>
        <v>1</v>
      </c>
      <c r="AP33" s="3" t="s">
        <v>242</v>
      </c>
      <c r="AQ33" s="2">
        <v>289.0</v>
      </c>
      <c r="AR33" s="2" t="s">
        <v>1062</v>
      </c>
      <c r="AS33" s="36">
        <v>1.629474587986E12</v>
      </c>
    </row>
    <row r="34">
      <c r="A34" s="2" t="b">
        <f t="shared" si="1"/>
        <v>1</v>
      </c>
      <c r="B34" s="3" t="s">
        <v>242</v>
      </c>
      <c r="C34" s="2">
        <v>497.0</v>
      </c>
      <c r="D34" s="2" t="s">
        <v>1063</v>
      </c>
      <c r="E34" s="36">
        <v>1.629464133988E12</v>
      </c>
      <c r="F34" s="2" t="b">
        <f t="shared" si="2"/>
        <v>1</v>
      </c>
      <c r="G34" s="3" t="s">
        <v>292</v>
      </c>
      <c r="H34" s="2">
        <v>232.0</v>
      </c>
      <c r="I34" s="2" t="s">
        <v>1069</v>
      </c>
      <c r="J34" s="36">
        <v>1.629464499012E12</v>
      </c>
      <c r="K34" s="2" t="b">
        <f t="shared" si="3"/>
        <v>0</v>
      </c>
      <c r="L34" s="3" t="s">
        <v>310</v>
      </c>
      <c r="M34" s="2">
        <v>1107.0</v>
      </c>
      <c r="N34" s="2" t="s">
        <v>1070</v>
      </c>
      <c r="O34" s="36">
        <v>1.629464915861E12</v>
      </c>
      <c r="P34" s="2" t="b">
        <f t="shared" si="4"/>
        <v>0</v>
      </c>
      <c r="Q34" s="3" t="s">
        <v>310</v>
      </c>
      <c r="R34" s="2">
        <v>1191.0</v>
      </c>
      <c r="S34" s="2" t="s">
        <v>1071</v>
      </c>
      <c r="T34" s="36">
        <v>1.629469001438E12</v>
      </c>
      <c r="U34" s="2" t="b">
        <f t="shared" si="5"/>
        <v>1</v>
      </c>
      <c r="V34" s="3" t="s">
        <v>219</v>
      </c>
      <c r="W34" s="2">
        <v>137.0</v>
      </c>
      <c r="X34" s="2" t="s">
        <v>1068</v>
      </c>
      <c r="Y34" s="36">
        <v>1.629469417181E12</v>
      </c>
      <c r="Z34" s="2" t="b">
        <f t="shared" si="6"/>
        <v>1</v>
      </c>
      <c r="AA34" s="3" t="s">
        <v>242</v>
      </c>
      <c r="AB34" s="2">
        <v>89.0</v>
      </c>
      <c r="AC34" s="2" t="s">
        <v>1066</v>
      </c>
      <c r="AD34" s="36">
        <v>1.62947000194E12</v>
      </c>
      <c r="AE34" s="2" t="b">
        <f t="shared" si="7"/>
        <v>1</v>
      </c>
      <c r="AF34" s="3" t="s">
        <v>221</v>
      </c>
      <c r="AG34" s="2">
        <v>118.0</v>
      </c>
      <c r="AH34" s="2" t="s">
        <v>1072</v>
      </c>
      <c r="AI34" s="36">
        <v>1.629473341116E12</v>
      </c>
      <c r="AJ34" s="2" t="b">
        <f t="shared" si="8"/>
        <v>1</v>
      </c>
      <c r="AK34" s="3" t="s">
        <v>226</v>
      </c>
      <c r="AL34" s="2">
        <v>361.0</v>
      </c>
      <c r="AM34" s="2" t="s">
        <v>1067</v>
      </c>
      <c r="AN34" s="36">
        <v>1.62947388395E12</v>
      </c>
      <c r="AO34" s="2" t="b">
        <f t="shared" si="9"/>
        <v>1</v>
      </c>
      <c r="AP34" s="3" t="s">
        <v>257</v>
      </c>
      <c r="AQ34" s="2">
        <v>1394.0</v>
      </c>
      <c r="AR34" s="2" t="s">
        <v>1073</v>
      </c>
      <c r="AS34" s="36">
        <v>1.629474589385E12</v>
      </c>
    </row>
    <row r="35">
      <c r="A35" s="2" t="b">
        <f t="shared" si="1"/>
        <v>0</v>
      </c>
      <c r="B35" s="3" t="s">
        <v>329</v>
      </c>
      <c r="C35" s="2">
        <v>222.0</v>
      </c>
      <c r="D35" s="2" t="s">
        <v>1074</v>
      </c>
      <c r="E35" s="36">
        <v>1.629464134212E12</v>
      </c>
      <c r="F35" s="2" t="b">
        <f t="shared" si="2"/>
        <v>1</v>
      </c>
      <c r="G35" s="3" t="s">
        <v>295</v>
      </c>
      <c r="H35" s="2">
        <v>218.0</v>
      </c>
      <c r="I35" s="2" t="s">
        <v>1069</v>
      </c>
      <c r="J35" s="36">
        <v>1.629464499228E12</v>
      </c>
      <c r="K35" s="2" t="b">
        <f t="shared" si="3"/>
        <v>0</v>
      </c>
      <c r="L35" s="3" t="s">
        <v>208</v>
      </c>
      <c r="M35" s="2">
        <v>143.0</v>
      </c>
      <c r="N35" s="2" t="s">
        <v>1070</v>
      </c>
      <c r="O35" s="36">
        <v>1.629464915998E12</v>
      </c>
      <c r="P35" s="2" t="b">
        <f t="shared" si="4"/>
        <v>0</v>
      </c>
      <c r="Q35" s="3" t="s">
        <v>208</v>
      </c>
      <c r="R35" s="2">
        <v>134.0</v>
      </c>
      <c r="S35" s="2" t="s">
        <v>1071</v>
      </c>
      <c r="T35" s="36">
        <v>1.629469001574E12</v>
      </c>
      <c r="U35" s="2" t="b">
        <f t="shared" si="5"/>
        <v>1</v>
      </c>
      <c r="V35" s="3" t="s">
        <v>221</v>
      </c>
      <c r="W35" s="2">
        <v>262.0</v>
      </c>
      <c r="X35" s="2" t="s">
        <v>1068</v>
      </c>
      <c r="Y35" s="36">
        <v>1.62946941743E12</v>
      </c>
      <c r="Z35" s="2" t="b">
        <f t="shared" si="6"/>
        <v>1</v>
      </c>
      <c r="AA35" s="3" t="s">
        <v>242</v>
      </c>
      <c r="AB35" s="2">
        <v>127.0</v>
      </c>
      <c r="AC35" s="2" t="s">
        <v>1075</v>
      </c>
      <c r="AD35" s="36">
        <v>1.629470002069E12</v>
      </c>
      <c r="AE35" s="2" t="b">
        <f t="shared" si="7"/>
        <v>1</v>
      </c>
      <c r="AF35" s="3" t="s">
        <v>255</v>
      </c>
      <c r="AG35" s="2">
        <v>58.0</v>
      </c>
      <c r="AH35" s="2" t="s">
        <v>1072</v>
      </c>
      <c r="AI35" s="36">
        <v>1.629473341176E12</v>
      </c>
      <c r="AJ35" s="2" t="b">
        <f t="shared" si="8"/>
        <v>1</v>
      </c>
      <c r="AK35" s="3" t="s">
        <v>301</v>
      </c>
      <c r="AL35" s="2">
        <v>233.0</v>
      </c>
      <c r="AM35" s="2" t="s">
        <v>1076</v>
      </c>
      <c r="AN35" s="36">
        <v>1.629473884183E12</v>
      </c>
      <c r="AO35" s="2" t="b">
        <f t="shared" si="9"/>
        <v>1</v>
      </c>
      <c r="AP35" s="3" t="s">
        <v>221</v>
      </c>
      <c r="AQ35" s="2">
        <v>162.0</v>
      </c>
      <c r="AR35" s="2" t="s">
        <v>1073</v>
      </c>
      <c r="AS35" s="36">
        <v>1.629474589546E12</v>
      </c>
    </row>
    <row r="36">
      <c r="A36" s="2" t="b">
        <f t="shared" si="1"/>
        <v>1</v>
      </c>
      <c r="B36" s="3" t="s">
        <v>337</v>
      </c>
      <c r="C36" s="2">
        <v>402.0</v>
      </c>
      <c r="D36" s="2" t="s">
        <v>1074</v>
      </c>
      <c r="E36" s="36">
        <v>1.629464134614E12</v>
      </c>
      <c r="F36" s="2" t="b">
        <f t="shared" si="2"/>
        <v>1</v>
      </c>
      <c r="G36" s="3" t="s">
        <v>242</v>
      </c>
      <c r="H36" s="2">
        <v>255.0</v>
      </c>
      <c r="I36" s="2" t="s">
        <v>1069</v>
      </c>
      <c r="J36" s="36">
        <v>1.629464499484E12</v>
      </c>
      <c r="K36" s="2" t="b">
        <f t="shared" si="3"/>
        <v>0</v>
      </c>
      <c r="L36" s="3" t="s">
        <v>244</v>
      </c>
      <c r="M36" s="2">
        <v>142.0</v>
      </c>
      <c r="N36" s="2" t="s">
        <v>1077</v>
      </c>
      <c r="O36" s="36">
        <v>1.629464916138E12</v>
      </c>
      <c r="P36" s="2" t="b">
        <f t="shared" si="4"/>
        <v>0</v>
      </c>
      <c r="Q36" s="3" t="s">
        <v>244</v>
      </c>
      <c r="R36" s="2">
        <v>91.0</v>
      </c>
      <c r="S36" s="2" t="s">
        <v>1071</v>
      </c>
      <c r="T36" s="36">
        <v>1.629469001663E12</v>
      </c>
      <c r="U36" s="2" t="b">
        <f t="shared" si="5"/>
        <v>1</v>
      </c>
      <c r="V36" s="3" t="s">
        <v>221</v>
      </c>
      <c r="W36" s="2">
        <v>520.0</v>
      </c>
      <c r="X36" s="2" t="s">
        <v>1068</v>
      </c>
      <c r="Y36" s="36">
        <v>1.629469417958E12</v>
      </c>
      <c r="Z36" s="2" t="b">
        <f t="shared" si="6"/>
        <v>1</v>
      </c>
      <c r="AA36" s="3" t="s">
        <v>242</v>
      </c>
      <c r="AB36" s="2">
        <v>92.0</v>
      </c>
      <c r="AC36" s="2" t="s">
        <v>1075</v>
      </c>
      <c r="AD36" s="36">
        <v>1.629470002158E12</v>
      </c>
      <c r="AE36" s="2" t="b">
        <f t="shared" si="7"/>
        <v>1</v>
      </c>
      <c r="AF36" s="3" t="s">
        <v>242</v>
      </c>
      <c r="AG36" s="2">
        <v>205.0</v>
      </c>
      <c r="AH36" s="2" t="s">
        <v>1072</v>
      </c>
      <c r="AI36" s="36">
        <v>1.62947334138E12</v>
      </c>
      <c r="AJ36" s="2" t="b">
        <f t="shared" si="8"/>
        <v>1</v>
      </c>
      <c r="AK36" s="3" t="s">
        <v>224</v>
      </c>
      <c r="AL36" s="2">
        <v>163.0</v>
      </c>
      <c r="AM36" s="2" t="s">
        <v>1076</v>
      </c>
      <c r="AN36" s="36">
        <v>1.629473884347E12</v>
      </c>
      <c r="AO36" s="2" t="b">
        <f t="shared" si="9"/>
        <v>1</v>
      </c>
      <c r="AP36" s="3" t="s">
        <v>221</v>
      </c>
      <c r="AQ36" s="2">
        <v>171.0</v>
      </c>
      <c r="AR36" s="2" t="s">
        <v>1073</v>
      </c>
      <c r="AS36" s="36">
        <v>1.629474589716E12</v>
      </c>
    </row>
    <row r="37">
      <c r="A37" s="2" t="b">
        <f t="shared" si="1"/>
        <v>1</v>
      </c>
      <c r="B37" s="3" t="s">
        <v>337</v>
      </c>
      <c r="C37" s="2">
        <v>160.0</v>
      </c>
      <c r="D37" s="2" t="s">
        <v>1074</v>
      </c>
      <c r="E37" s="36">
        <v>1.629464134774E12</v>
      </c>
      <c r="F37" s="2" t="b">
        <f t="shared" si="2"/>
        <v>1</v>
      </c>
      <c r="G37" s="3" t="s">
        <v>301</v>
      </c>
      <c r="H37" s="2">
        <v>230.0</v>
      </c>
      <c r="I37" s="2" t="s">
        <v>1069</v>
      </c>
      <c r="J37" s="36">
        <v>1.629464499717E12</v>
      </c>
      <c r="K37" s="2" t="b">
        <f t="shared" si="3"/>
        <v>0</v>
      </c>
      <c r="L37" s="3" t="s">
        <v>320</v>
      </c>
      <c r="M37" s="2">
        <v>126.0</v>
      </c>
      <c r="N37" s="2" t="s">
        <v>1077</v>
      </c>
      <c r="O37" s="36">
        <v>1.629464916266E12</v>
      </c>
      <c r="P37" s="2" t="b">
        <f t="shared" si="4"/>
        <v>0</v>
      </c>
      <c r="Q37" s="3" t="s">
        <v>320</v>
      </c>
      <c r="R37" s="2">
        <v>151.0</v>
      </c>
      <c r="S37" s="2" t="s">
        <v>1071</v>
      </c>
      <c r="T37" s="36">
        <v>1.629469001817E12</v>
      </c>
      <c r="U37" s="2" t="b">
        <f t="shared" si="5"/>
        <v>1</v>
      </c>
      <c r="V37" s="3" t="s">
        <v>232</v>
      </c>
      <c r="W37" s="2">
        <v>392.0</v>
      </c>
      <c r="X37" s="2" t="s">
        <v>1078</v>
      </c>
      <c r="Y37" s="36">
        <v>1.629469418341E12</v>
      </c>
      <c r="Z37" s="2" t="b">
        <f t="shared" si="6"/>
        <v>1</v>
      </c>
      <c r="AA37" s="3" t="s">
        <v>287</v>
      </c>
      <c r="AB37" s="2">
        <v>2007.0</v>
      </c>
      <c r="AC37" s="2" t="s">
        <v>1079</v>
      </c>
      <c r="AD37" s="36">
        <v>1.629470004173E12</v>
      </c>
      <c r="AE37" s="2" t="b">
        <f t="shared" si="7"/>
        <v>1</v>
      </c>
      <c r="AF37" s="3" t="s">
        <v>1013</v>
      </c>
      <c r="AG37" s="2">
        <v>456.0</v>
      </c>
      <c r="AH37" s="2" t="s">
        <v>1072</v>
      </c>
      <c r="AI37" s="36">
        <v>1.629473341835E12</v>
      </c>
      <c r="AJ37" s="2" t="b">
        <f t="shared" si="8"/>
        <v>1</v>
      </c>
      <c r="AK37" s="3" t="s">
        <v>255</v>
      </c>
      <c r="AL37" s="2">
        <v>222.0</v>
      </c>
      <c r="AM37" s="2" t="s">
        <v>1076</v>
      </c>
      <c r="AN37" s="36">
        <v>1.629473884569E12</v>
      </c>
      <c r="AO37" s="2" t="b">
        <f t="shared" si="9"/>
        <v>1</v>
      </c>
      <c r="AP37" s="3" t="s">
        <v>232</v>
      </c>
      <c r="AQ37" s="2">
        <v>318.0</v>
      </c>
      <c r="AR37" s="2" t="s">
        <v>1080</v>
      </c>
      <c r="AS37" s="36">
        <v>1.629474590049E12</v>
      </c>
    </row>
    <row r="38">
      <c r="A38" s="2" t="b">
        <f t="shared" si="1"/>
        <v>1</v>
      </c>
      <c r="B38" s="3" t="s">
        <v>242</v>
      </c>
      <c r="C38" s="2">
        <v>144.0</v>
      </c>
      <c r="D38" s="2" t="s">
        <v>1074</v>
      </c>
      <c r="E38" s="36">
        <v>1.629464134918E12</v>
      </c>
      <c r="F38" s="2" t="b">
        <f t="shared" si="2"/>
        <v>1</v>
      </c>
      <c r="G38" s="3" t="s">
        <v>232</v>
      </c>
      <c r="H38" s="2">
        <v>494.0</v>
      </c>
      <c r="I38" s="2" t="s">
        <v>1081</v>
      </c>
      <c r="J38" s="36">
        <v>1.629464500209E12</v>
      </c>
      <c r="K38" s="2" t="b">
        <f t="shared" si="3"/>
        <v>0</v>
      </c>
      <c r="L38" s="3" t="s">
        <v>326</v>
      </c>
      <c r="M38" s="2">
        <v>384.0</v>
      </c>
      <c r="N38" s="2" t="s">
        <v>1077</v>
      </c>
      <c r="O38" s="36">
        <v>1.629464916651E12</v>
      </c>
      <c r="P38" s="2" t="b">
        <f t="shared" si="4"/>
        <v>0</v>
      </c>
      <c r="Q38" s="3" t="s">
        <v>326</v>
      </c>
      <c r="R38" s="2">
        <v>351.0</v>
      </c>
      <c r="S38" s="2" t="s">
        <v>1082</v>
      </c>
      <c r="T38" s="36">
        <v>1.629469002169E12</v>
      </c>
      <c r="U38" s="2" t="b">
        <f t="shared" si="5"/>
        <v>1</v>
      </c>
      <c r="V38" s="3" t="s">
        <v>242</v>
      </c>
      <c r="W38" s="2">
        <v>176.0</v>
      </c>
      <c r="X38" s="2" t="s">
        <v>1078</v>
      </c>
      <c r="Y38" s="36">
        <v>1.629469418519E12</v>
      </c>
      <c r="Z38" s="2" t="b">
        <f t="shared" si="6"/>
        <v>1</v>
      </c>
      <c r="AA38" s="3" t="s">
        <v>292</v>
      </c>
      <c r="AB38" s="2">
        <v>250.0</v>
      </c>
      <c r="AC38" s="2" t="s">
        <v>1079</v>
      </c>
      <c r="AD38" s="36">
        <v>1.629470004424E12</v>
      </c>
      <c r="AE38" s="2" t="b">
        <f t="shared" si="7"/>
        <v>1</v>
      </c>
      <c r="AF38" s="3" t="s">
        <v>242</v>
      </c>
      <c r="AG38" s="2">
        <v>663.0</v>
      </c>
      <c r="AH38" s="2" t="s">
        <v>1083</v>
      </c>
      <c r="AI38" s="36">
        <v>1.6294733425E12</v>
      </c>
      <c r="AJ38" s="2" t="b">
        <f t="shared" si="8"/>
        <v>1</v>
      </c>
      <c r="AK38" s="3" t="s">
        <v>224</v>
      </c>
      <c r="AL38" s="2">
        <v>436.0</v>
      </c>
      <c r="AM38" s="2" t="s">
        <v>1084</v>
      </c>
      <c r="AN38" s="36">
        <v>1.629473885005E12</v>
      </c>
      <c r="AO38" s="2" t="b">
        <f t="shared" si="9"/>
        <v>1</v>
      </c>
      <c r="AP38" s="3" t="s">
        <v>242</v>
      </c>
      <c r="AQ38" s="2">
        <v>173.0</v>
      </c>
      <c r="AR38" s="2" t="s">
        <v>1080</v>
      </c>
      <c r="AS38" s="36">
        <v>1.629474590217E12</v>
      </c>
    </row>
    <row r="39">
      <c r="A39" s="2" t="b">
        <f t="shared" si="1"/>
        <v>1</v>
      </c>
      <c r="B39" s="3" t="s">
        <v>301</v>
      </c>
      <c r="C39" s="2">
        <v>3544.0</v>
      </c>
      <c r="D39" s="2" t="s">
        <v>1085</v>
      </c>
      <c r="E39" s="36">
        <v>1.629464138463E12</v>
      </c>
      <c r="F39" s="2" t="b">
        <f t="shared" si="2"/>
        <v>1</v>
      </c>
      <c r="G39" s="3" t="s">
        <v>242</v>
      </c>
      <c r="H39" s="2">
        <v>472.0</v>
      </c>
      <c r="I39" s="2" t="s">
        <v>1081</v>
      </c>
      <c r="J39" s="36">
        <v>1.629464500681E12</v>
      </c>
      <c r="K39" s="2" t="b">
        <f t="shared" si="3"/>
        <v>1</v>
      </c>
      <c r="L39" s="3" t="s">
        <v>242</v>
      </c>
      <c r="M39" s="2">
        <v>195.0</v>
      </c>
      <c r="N39" s="2" t="s">
        <v>1077</v>
      </c>
      <c r="O39" s="36">
        <v>1.629464916842E12</v>
      </c>
      <c r="P39" s="2" t="b">
        <f t="shared" si="4"/>
        <v>1</v>
      </c>
      <c r="Q39" s="3" t="s">
        <v>242</v>
      </c>
      <c r="R39" s="2">
        <v>228.0</v>
      </c>
      <c r="S39" s="2" t="s">
        <v>1082</v>
      </c>
      <c r="T39" s="36">
        <v>1.629469002392E12</v>
      </c>
      <c r="U39" s="2" t="b">
        <f t="shared" si="5"/>
        <v>1</v>
      </c>
      <c r="V39" s="3" t="s">
        <v>287</v>
      </c>
      <c r="W39" s="2">
        <v>430.0</v>
      </c>
      <c r="X39" s="2" t="s">
        <v>1078</v>
      </c>
      <c r="Y39" s="36">
        <v>1.62946941895E12</v>
      </c>
      <c r="Z39" s="2" t="b">
        <f t="shared" si="6"/>
        <v>1</v>
      </c>
      <c r="AA39" s="3" t="s">
        <v>295</v>
      </c>
      <c r="AB39" s="2">
        <v>368.0</v>
      </c>
      <c r="AC39" s="2" t="s">
        <v>1079</v>
      </c>
      <c r="AD39" s="36">
        <v>1.629470004784E12</v>
      </c>
      <c r="AE39" s="2" t="b">
        <f t="shared" si="7"/>
        <v>0</v>
      </c>
      <c r="AF39" s="3" t="s">
        <v>244</v>
      </c>
      <c r="AG39" s="2">
        <v>1788.0</v>
      </c>
      <c r="AH39" s="2" t="s">
        <v>1086</v>
      </c>
      <c r="AI39" s="36">
        <v>1.6294733443E12</v>
      </c>
      <c r="AJ39" s="2" t="b">
        <f t="shared" si="8"/>
        <v>1</v>
      </c>
      <c r="AK39" s="3" t="s">
        <v>301</v>
      </c>
      <c r="AL39" s="2">
        <v>142.0</v>
      </c>
      <c r="AM39" s="2" t="s">
        <v>1084</v>
      </c>
      <c r="AN39" s="36">
        <v>1.629473885146E12</v>
      </c>
      <c r="AO39" s="2" t="b">
        <f t="shared" si="9"/>
        <v>1</v>
      </c>
      <c r="AP39" s="3" t="s">
        <v>287</v>
      </c>
      <c r="AQ39" s="2">
        <v>430.0</v>
      </c>
      <c r="AR39" s="2" t="s">
        <v>1080</v>
      </c>
      <c r="AS39" s="36">
        <v>1.629474590641E12</v>
      </c>
    </row>
    <row r="40">
      <c r="A40" s="2" t="b">
        <f t="shared" si="1"/>
        <v>1</v>
      </c>
      <c r="B40" s="3" t="s">
        <v>232</v>
      </c>
      <c r="C40" s="2">
        <v>462.0</v>
      </c>
      <c r="D40" s="2" t="s">
        <v>1085</v>
      </c>
      <c r="E40" s="36">
        <v>1.629464138923E12</v>
      </c>
      <c r="F40" s="2" t="b">
        <f t="shared" si="2"/>
        <v>0</v>
      </c>
      <c r="G40" s="3" t="s">
        <v>310</v>
      </c>
      <c r="H40" s="2">
        <v>1226.0</v>
      </c>
      <c r="I40" s="2" t="s">
        <v>1087</v>
      </c>
      <c r="J40" s="36">
        <v>1.629464501908E12</v>
      </c>
      <c r="K40" s="2" t="b">
        <f t="shared" si="3"/>
        <v>0</v>
      </c>
      <c r="L40" s="3" t="s">
        <v>332</v>
      </c>
      <c r="M40" s="2">
        <v>676.0</v>
      </c>
      <c r="N40" s="2" t="s">
        <v>1088</v>
      </c>
      <c r="O40" s="36">
        <v>1.629464917521E12</v>
      </c>
      <c r="P40" s="2" t="b">
        <f t="shared" si="4"/>
        <v>0</v>
      </c>
      <c r="Q40" s="3" t="s">
        <v>332</v>
      </c>
      <c r="R40" s="2">
        <v>602.0</v>
      </c>
      <c r="S40" s="2" t="s">
        <v>1082</v>
      </c>
      <c r="T40" s="36">
        <v>1.629469002996E12</v>
      </c>
      <c r="U40" s="2" t="b">
        <f t="shared" si="5"/>
        <v>1</v>
      </c>
      <c r="V40" s="3" t="s">
        <v>292</v>
      </c>
      <c r="W40" s="2">
        <v>478.0</v>
      </c>
      <c r="X40" s="2" t="s">
        <v>1089</v>
      </c>
      <c r="Y40" s="36">
        <v>1.629469419425E12</v>
      </c>
      <c r="Z40" s="2" t="b">
        <f t="shared" si="6"/>
        <v>1</v>
      </c>
      <c r="AA40" s="3" t="s">
        <v>242</v>
      </c>
      <c r="AB40" s="2">
        <v>316.0</v>
      </c>
      <c r="AC40" s="2" t="s">
        <v>1090</v>
      </c>
      <c r="AD40" s="36">
        <v>1.629470005113E12</v>
      </c>
      <c r="AE40" s="2" t="b">
        <f t="shared" si="7"/>
        <v>1</v>
      </c>
      <c r="AF40" s="3" t="s">
        <v>250</v>
      </c>
      <c r="AG40" s="2">
        <v>1156.0</v>
      </c>
      <c r="AH40" s="2" t="s">
        <v>1091</v>
      </c>
      <c r="AI40" s="36">
        <v>1.629473345457E12</v>
      </c>
      <c r="AJ40" s="2" t="b">
        <f t="shared" si="8"/>
        <v>1</v>
      </c>
      <c r="AK40" s="3" t="s">
        <v>226</v>
      </c>
      <c r="AL40" s="2">
        <v>143.0</v>
      </c>
      <c r="AM40" s="2" t="s">
        <v>1084</v>
      </c>
      <c r="AN40" s="36">
        <v>1.629473885288E12</v>
      </c>
      <c r="AO40" s="2" t="b">
        <f t="shared" si="9"/>
        <v>1</v>
      </c>
      <c r="AP40" s="3" t="s">
        <v>292</v>
      </c>
      <c r="AQ40" s="2">
        <v>235.0</v>
      </c>
      <c r="AR40" s="2" t="s">
        <v>1080</v>
      </c>
      <c r="AS40" s="36">
        <v>1.629474590874E12</v>
      </c>
    </row>
    <row r="41">
      <c r="A41" s="2" t="b">
        <f t="shared" si="1"/>
        <v>1</v>
      </c>
      <c r="B41" s="3" t="s">
        <v>242</v>
      </c>
      <c r="C41" s="2">
        <v>204.0</v>
      </c>
      <c r="D41" s="2" t="s">
        <v>1092</v>
      </c>
      <c r="E41" s="36">
        <v>1.629464139131E12</v>
      </c>
      <c r="F41" s="2" t="b">
        <f t="shared" si="2"/>
        <v>1</v>
      </c>
      <c r="G41" s="3" t="s">
        <v>301</v>
      </c>
      <c r="H41" s="2">
        <v>119.0</v>
      </c>
      <c r="I41" s="2" t="s">
        <v>1093</v>
      </c>
      <c r="J41" s="36">
        <v>1.629464502025E12</v>
      </c>
      <c r="K41" s="2" t="b">
        <f t="shared" si="3"/>
        <v>1</v>
      </c>
      <c r="L41" s="3" t="s">
        <v>337</v>
      </c>
      <c r="M41" s="2">
        <v>384.0</v>
      </c>
      <c r="N41" s="2" t="s">
        <v>1088</v>
      </c>
      <c r="O41" s="36">
        <v>1.629464917905E12</v>
      </c>
      <c r="P41" s="2" t="b">
        <f t="shared" si="4"/>
        <v>1</v>
      </c>
      <c r="Q41" s="3" t="s">
        <v>337</v>
      </c>
      <c r="R41" s="2">
        <v>325.0</v>
      </c>
      <c r="S41" s="2" t="s">
        <v>1094</v>
      </c>
      <c r="T41" s="36">
        <v>1.629469003322E12</v>
      </c>
      <c r="U41" s="2" t="b">
        <f t="shared" si="5"/>
        <v>1</v>
      </c>
      <c r="V41" s="3" t="s">
        <v>295</v>
      </c>
      <c r="W41" s="2">
        <v>376.0</v>
      </c>
      <c r="X41" s="2" t="s">
        <v>1089</v>
      </c>
      <c r="Y41" s="36">
        <v>1.629469419802E12</v>
      </c>
      <c r="Z41" s="2" t="b">
        <f t="shared" si="6"/>
        <v>1</v>
      </c>
      <c r="AA41" s="3" t="s">
        <v>301</v>
      </c>
      <c r="AB41" s="2">
        <v>253.0</v>
      </c>
      <c r="AC41" s="2" t="s">
        <v>1090</v>
      </c>
      <c r="AD41" s="36">
        <v>1.629470005352E12</v>
      </c>
      <c r="AE41" s="2" t="b">
        <f t="shared" si="7"/>
        <v>1</v>
      </c>
      <c r="AF41" s="3" t="s">
        <v>218</v>
      </c>
      <c r="AG41" s="2">
        <v>1030.0</v>
      </c>
      <c r="AH41" s="2" t="s">
        <v>1095</v>
      </c>
      <c r="AI41" s="36">
        <v>1.629473346472E12</v>
      </c>
      <c r="AJ41" s="2" t="b">
        <f t="shared" si="8"/>
        <v>1</v>
      </c>
      <c r="AK41" s="3" t="s">
        <v>301</v>
      </c>
      <c r="AL41" s="2">
        <v>159.0</v>
      </c>
      <c r="AM41" s="2" t="s">
        <v>1084</v>
      </c>
      <c r="AN41" s="36">
        <v>1.629473885449E12</v>
      </c>
      <c r="AO41" s="2" t="b">
        <f t="shared" si="9"/>
        <v>1</v>
      </c>
      <c r="AP41" s="3" t="s">
        <v>295</v>
      </c>
      <c r="AQ41" s="2">
        <v>216.0</v>
      </c>
      <c r="AR41" s="2" t="s">
        <v>1096</v>
      </c>
      <c r="AS41" s="36">
        <v>1.629474591088E12</v>
      </c>
    </row>
    <row r="42">
      <c r="A42" s="2" t="b">
        <f t="shared" si="1"/>
        <v>1</v>
      </c>
      <c r="B42" s="3" t="s">
        <v>348</v>
      </c>
      <c r="C42" s="2">
        <v>4106.0</v>
      </c>
      <c r="D42" s="2" t="s">
        <v>1097</v>
      </c>
      <c r="E42" s="36">
        <v>1.629464143247E12</v>
      </c>
      <c r="F42" s="2" t="b">
        <f t="shared" si="2"/>
        <v>1</v>
      </c>
      <c r="G42" s="3" t="s">
        <v>224</v>
      </c>
      <c r="H42" s="2">
        <v>140.0</v>
      </c>
      <c r="I42" s="2" t="s">
        <v>1093</v>
      </c>
      <c r="J42" s="36">
        <v>1.629464502165E12</v>
      </c>
      <c r="K42" s="2" t="b">
        <f t="shared" si="3"/>
        <v>1</v>
      </c>
      <c r="L42" s="3" t="s">
        <v>383</v>
      </c>
      <c r="M42" s="2">
        <v>109.0</v>
      </c>
      <c r="N42" s="2" t="s">
        <v>1098</v>
      </c>
      <c r="O42" s="36">
        <v>1.629464918014E12</v>
      </c>
      <c r="P42" s="2" t="b">
        <f t="shared" si="4"/>
        <v>1</v>
      </c>
      <c r="Q42" s="3" t="s">
        <v>348</v>
      </c>
      <c r="R42" s="2">
        <v>167.0</v>
      </c>
      <c r="S42" s="2" t="s">
        <v>1094</v>
      </c>
      <c r="T42" s="36">
        <v>1.629469003486E12</v>
      </c>
      <c r="U42" s="2" t="b">
        <f t="shared" si="5"/>
        <v>1</v>
      </c>
      <c r="V42" s="3" t="s">
        <v>242</v>
      </c>
      <c r="W42" s="2">
        <v>238.0</v>
      </c>
      <c r="X42" s="2" t="s">
        <v>1099</v>
      </c>
      <c r="Y42" s="36">
        <v>1.629469420042E12</v>
      </c>
      <c r="Z42" s="2" t="b">
        <f t="shared" si="6"/>
        <v>1</v>
      </c>
      <c r="AA42" s="3" t="s">
        <v>232</v>
      </c>
      <c r="AB42" s="2">
        <v>175.0</v>
      </c>
      <c r="AC42" s="2" t="s">
        <v>1090</v>
      </c>
      <c r="AD42" s="36">
        <v>1.629470005532E12</v>
      </c>
      <c r="AE42" s="2" t="b">
        <f t="shared" si="7"/>
        <v>1</v>
      </c>
      <c r="AF42" s="3" t="s">
        <v>218</v>
      </c>
      <c r="AG42" s="2">
        <v>134.0</v>
      </c>
      <c r="AH42" s="2" t="s">
        <v>1095</v>
      </c>
      <c r="AI42" s="36">
        <v>1.629473346609E12</v>
      </c>
      <c r="AJ42" s="2" t="b">
        <f t="shared" si="8"/>
        <v>1</v>
      </c>
      <c r="AK42" s="3" t="s">
        <v>242</v>
      </c>
      <c r="AL42" s="2">
        <v>158.0</v>
      </c>
      <c r="AM42" s="2" t="s">
        <v>1084</v>
      </c>
      <c r="AN42" s="36">
        <v>1.629473885607E12</v>
      </c>
      <c r="AO42" s="2" t="b">
        <f t="shared" si="9"/>
        <v>1</v>
      </c>
      <c r="AP42" s="3" t="s">
        <v>242</v>
      </c>
      <c r="AQ42" s="2">
        <v>349.0</v>
      </c>
      <c r="AR42" s="2" t="s">
        <v>1096</v>
      </c>
      <c r="AS42" s="36">
        <v>1.629474591439E12</v>
      </c>
    </row>
    <row r="43">
      <c r="A43" s="2" t="b">
        <f t="shared" si="1"/>
        <v>1</v>
      </c>
      <c r="B43" s="3" t="s">
        <v>371</v>
      </c>
      <c r="C43" s="2">
        <v>1296.0</v>
      </c>
      <c r="D43" s="2" t="s">
        <v>1100</v>
      </c>
      <c r="E43" s="36">
        <v>1.629464144529E12</v>
      </c>
      <c r="F43" s="2" t="b">
        <f t="shared" si="2"/>
        <v>1</v>
      </c>
      <c r="G43" s="3" t="s">
        <v>322</v>
      </c>
      <c r="H43" s="2">
        <v>110.0</v>
      </c>
      <c r="I43" s="2" t="s">
        <v>1093</v>
      </c>
      <c r="J43" s="36">
        <v>1.62946450228E12</v>
      </c>
      <c r="K43" s="2" t="b">
        <f t="shared" si="3"/>
        <v>1</v>
      </c>
      <c r="L43" s="3" t="s">
        <v>242</v>
      </c>
      <c r="M43" s="2">
        <v>2602.0</v>
      </c>
      <c r="N43" s="2" t="s">
        <v>1101</v>
      </c>
      <c r="O43" s="36">
        <v>1.629464920615E12</v>
      </c>
      <c r="P43" s="2" t="b">
        <f t="shared" si="4"/>
        <v>1</v>
      </c>
      <c r="Q43" s="3" t="s">
        <v>242</v>
      </c>
      <c r="R43" s="2">
        <v>319.0</v>
      </c>
      <c r="S43" s="2" t="s">
        <v>1094</v>
      </c>
      <c r="T43" s="36">
        <v>1.62946900381E12</v>
      </c>
      <c r="U43" s="2" t="b">
        <f t="shared" si="5"/>
        <v>1</v>
      </c>
      <c r="V43" s="3" t="s">
        <v>301</v>
      </c>
      <c r="W43" s="2">
        <v>180.0</v>
      </c>
      <c r="X43" s="2" t="s">
        <v>1099</v>
      </c>
      <c r="Y43" s="36">
        <v>1.629469420222E12</v>
      </c>
      <c r="Z43" s="2" t="b">
        <f t="shared" si="6"/>
        <v>1</v>
      </c>
      <c r="AA43" s="3" t="s">
        <v>242</v>
      </c>
      <c r="AB43" s="2">
        <v>274.0</v>
      </c>
      <c r="AC43" s="2" t="s">
        <v>1090</v>
      </c>
      <c r="AD43" s="36">
        <v>1.629470005801E12</v>
      </c>
      <c r="AE43" s="2" t="b">
        <f t="shared" si="7"/>
        <v>1</v>
      </c>
      <c r="AF43" s="3" t="s">
        <v>242</v>
      </c>
      <c r="AG43" s="2">
        <v>260.0</v>
      </c>
      <c r="AH43" s="2" t="s">
        <v>1095</v>
      </c>
      <c r="AI43" s="36">
        <v>1.629473346867E12</v>
      </c>
      <c r="AJ43" s="2" t="b">
        <f t="shared" si="8"/>
        <v>1</v>
      </c>
      <c r="AK43" s="3" t="s">
        <v>301</v>
      </c>
      <c r="AL43" s="2">
        <v>854.0</v>
      </c>
      <c r="AM43" s="2" t="s">
        <v>1102</v>
      </c>
      <c r="AN43" s="36">
        <v>1.629473886462E12</v>
      </c>
      <c r="AO43" s="2" t="b">
        <f t="shared" si="9"/>
        <v>1</v>
      </c>
      <c r="AP43" s="3" t="s">
        <v>301</v>
      </c>
      <c r="AQ43" s="2">
        <v>313.0</v>
      </c>
      <c r="AR43" s="2" t="s">
        <v>1096</v>
      </c>
      <c r="AS43" s="36">
        <v>1.629474591749E12</v>
      </c>
    </row>
    <row r="44">
      <c r="A44" s="2" t="b">
        <f t="shared" si="1"/>
        <v>1</v>
      </c>
      <c r="B44" s="3" t="s">
        <v>337</v>
      </c>
      <c r="C44" s="2">
        <v>443.0</v>
      </c>
      <c r="D44" s="2" t="s">
        <v>1100</v>
      </c>
      <c r="E44" s="36">
        <v>1.629464144973E12</v>
      </c>
      <c r="F44" s="2" t="b">
        <f t="shared" si="2"/>
        <v>1</v>
      </c>
      <c r="G44" s="3" t="s">
        <v>224</v>
      </c>
      <c r="H44" s="2">
        <v>421.0</v>
      </c>
      <c r="I44" s="2" t="s">
        <v>1093</v>
      </c>
      <c r="J44" s="36">
        <v>1.629464502701E12</v>
      </c>
      <c r="K44" s="2" t="b">
        <f t="shared" si="3"/>
        <v>1</v>
      </c>
      <c r="L44" s="3" t="s">
        <v>301</v>
      </c>
      <c r="M44" s="2">
        <v>2659.0</v>
      </c>
      <c r="N44" s="2" t="s">
        <v>1103</v>
      </c>
      <c r="O44" s="36">
        <v>1.629464923273E12</v>
      </c>
      <c r="P44" s="2" t="b">
        <f t="shared" si="4"/>
        <v>1</v>
      </c>
      <c r="Q44" s="3" t="s">
        <v>301</v>
      </c>
      <c r="R44" s="2">
        <v>2171.0</v>
      </c>
      <c r="S44" s="2" t="s">
        <v>1104</v>
      </c>
      <c r="T44" s="36">
        <v>1.629469005979E12</v>
      </c>
      <c r="U44" s="2" t="b">
        <f t="shared" si="5"/>
        <v>1</v>
      </c>
      <c r="V44" s="3" t="s">
        <v>232</v>
      </c>
      <c r="W44" s="2">
        <v>310.0</v>
      </c>
      <c r="X44" s="2" t="s">
        <v>1099</v>
      </c>
      <c r="Y44" s="36">
        <v>1.629469420529E12</v>
      </c>
      <c r="Z44" s="2" t="b">
        <f t="shared" si="6"/>
        <v>0</v>
      </c>
      <c r="AA44" s="3" t="s">
        <v>310</v>
      </c>
      <c r="AB44" s="2">
        <v>1392.0</v>
      </c>
      <c r="AC44" s="2" t="s">
        <v>1105</v>
      </c>
      <c r="AD44" s="36">
        <v>1.629470007194E12</v>
      </c>
      <c r="AE44" s="2" t="b">
        <f t="shared" si="7"/>
        <v>1</v>
      </c>
      <c r="AF44" s="3" t="s">
        <v>257</v>
      </c>
      <c r="AG44" s="2">
        <v>266.0</v>
      </c>
      <c r="AH44" s="2" t="s">
        <v>1106</v>
      </c>
      <c r="AI44" s="36">
        <v>1.629473347135E12</v>
      </c>
      <c r="AJ44" s="2" t="b">
        <f t="shared" si="8"/>
        <v>1</v>
      </c>
      <c r="AK44" s="3" t="s">
        <v>232</v>
      </c>
      <c r="AL44" s="2">
        <v>350.0</v>
      </c>
      <c r="AM44" s="2" t="s">
        <v>1102</v>
      </c>
      <c r="AN44" s="36">
        <v>1.62947388682E12</v>
      </c>
      <c r="AO44" s="2" t="b">
        <f t="shared" si="9"/>
        <v>1</v>
      </c>
      <c r="AP44" s="3" t="s">
        <v>232</v>
      </c>
      <c r="AQ44" s="2">
        <v>284.0</v>
      </c>
      <c r="AR44" s="2" t="s">
        <v>1107</v>
      </c>
      <c r="AS44" s="36">
        <v>1.629474592033E12</v>
      </c>
    </row>
    <row r="45">
      <c r="A45" s="2" t="b">
        <f t="shared" si="1"/>
        <v>1</v>
      </c>
      <c r="B45" s="3" t="s">
        <v>383</v>
      </c>
      <c r="C45" s="2">
        <v>301.0</v>
      </c>
      <c r="D45" s="2" t="s">
        <v>1108</v>
      </c>
      <c r="E45" s="36">
        <v>1.629464145279E12</v>
      </c>
      <c r="F45" s="2" t="b">
        <f t="shared" si="2"/>
        <v>1</v>
      </c>
      <c r="G45" s="3" t="s">
        <v>301</v>
      </c>
      <c r="H45" s="2">
        <v>156.0</v>
      </c>
      <c r="I45" s="2" t="s">
        <v>1093</v>
      </c>
      <c r="J45" s="36">
        <v>1.629464502853E12</v>
      </c>
      <c r="K45" s="2" t="b">
        <f t="shared" si="3"/>
        <v>1</v>
      </c>
      <c r="L45" s="3" t="s">
        <v>232</v>
      </c>
      <c r="M45" s="2">
        <v>152.0</v>
      </c>
      <c r="N45" s="2" t="s">
        <v>1103</v>
      </c>
      <c r="O45" s="36">
        <v>1.629464923426E12</v>
      </c>
      <c r="P45" s="2" t="b">
        <f t="shared" si="4"/>
        <v>1</v>
      </c>
      <c r="Q45" s="3" t="s">
        <v>232</v>
      </c>
      <c r="R45" s="2">
        <v>381.0</v>
      </c>
      <c r="S45" s="2" t="s">
        <v>1109</v>
      </c>
      <c r="T45" s="36">
        <v>1.629469006359E12</v>
      </c>
      <c r="U45" s="2" t="b">
        <f t="shared" si="5"/>
        <v>1</v>
      </c>
      <c r="V45" s="3" t="s">
        <v>242</v>
      </c>
      <c r="W45" s="2">
        <v>228.0</v>
      </c>
      <c r="X45" s="2" t="s">
        <v>1099</v>
      </c>
      <c r="Y45" s="36">
        <v>1.629469420759E12</v>
      </c>
      <c r="Z45" s="2" t="b">
        <f t="shared" si="6"/>
        <v>0</v>
      </c>
      <c r="AA45" s="3" t="s">
        <v>208</v>
      </c>
      <c r="AB45" s="2">
        <v>126.0</v>
      </c>
      <c r="AC45" s="2" t="s">
        <v>1105</v>
      </c>
      <c r="AD45" s="36">
        <v>1.629470007321E12</v>
      </c>
      <c r="AE45" s="2" t="b">
        <f t="shared" si="7"/>
        <v>1</v>
      </c>
      <c r="AF45" s="3" t="s">
        <v>221</v>
      </c>
      <c r="AG45" s="2">
        <v>213.0</v>
      </c>
      <c r="AH45" s="2" t="s">
        <v>1106</v>
      </c>
      <c r="AI45" s="36">
        <v>1.629473347345E12</v>
      </c>
      <c r="AJ45" s="2" t="b">
        <f t="shared" si="8"/>
        <v>1</v>
      </c>
      <c r="AK45" s="3" t="s">
        <v>242</v>
      </c>
      <c r="AL45" s="2">
        <v>230.0</v>
      </c>
      <c r="AM45" s="2" t="s">
        <v>1110</v>
      </c>
      <c r="AN45" s="36">
        <v>1.629473887059E12</v>
      </c>
      <c r="AO45" s="2" t="b">
        <f t="shared" si="9"/>
        <v>1</v>
      </c>
      <c r="AP45" s="3" t="s">
        <v>242</v>
      </c>
      <c r="AQ45" s="2">
        <v>166.0</v>
      </c>
      <c r="AR45" s="2" t="s">
        <v>1107</v>
      </c>
      <c r="AS45" s="36">
        <v>1.629474592199E12</v>
      </c>
    </row>
    <row r="46">
      <c r="A46" s="2" t="b">
        <f t="shared" si="1"/>
        <v>1</v>
      </c>
      <c r="B46" s="3" t="s">
        <v>242</v>
      </c>
      <c r="C46" s="2">
        <v>1185.0</v>
      </c>
      <c r="D46" s="2" t="s">
        <v>1111</v>
      </c>
      <c r="E46" s="36">
        <v>1.629464146459E12</v>
      </c>
      <c r="F46" s="2" t="b">
        <f t="shared" si="2"/>
        <v>0</v>
      </c>
      <c r="G46" s="3" t="s">
        <v>310</v>
      </c>
      <c r="H46" s="2">
        <v>109.0</v>
      </c>
      <c r="I46" s="2" t="s">
        <v>1093</v>
      </c>
      <c r="J46" s="36">
        <v>1.62946450296E12</v>
      </c>
      <c r="K46" s="2" t="b">
        <f t="shared" si="3"/>
        <v>1</v>
      </c>
      <c r="L46" s="3" t="s">
        <v>242</v>
      </c>
      <c r="M46" s="2">
        <v>385.0</v>
      </c>
      <c r="N46" s="2" t="s">
        <v>1103</v>
      </c>
      <c r="O46" s="36">
        <v>1.629464923814E12</v>
      </c>
      <c r="P46" s="2" t="b">
        <f t="shared" si="4"/>
        <v>1</v>
      </c>
      <c r="Q46" s="3" t="s">
        <v>242</v>
      </c>
      <c r="R46" s="2">
        <v>173.0</v>
      </c>
      <c r="S46" s="2" t="s">
        <v>1109</v>
      </c>
      <c r="T46" s="36">
        <v>1.629469006532E12</v>
      </c>
      <c r="U46" s="2" t="b">
        <f t="shared" si="5"/>
        <v>0</v>
      </c>
      <c r="V46" s="3" t="s">
        <v>208</v>
      </c>
      <c r="W46" s="2">
        <v>960.0</v>
      </c>
      <c r="X46" s="2" t="s">
        <v>1112</v>
      </c>
      <c r="Y46" s="36">
        <v>1.629469421718E12</v>
      </c>
      <c r="Z46" s="2" t="b">
        <f t="shared" si="6"/>
        <v>0</v>
      </c>
      <c r="AA46" s="3" t="s">
        <v>244</v>
      </c>
      <c r="AB46" s="2">
        <v>100.0</v>
      </c>
      <c r="AC46" s="2" t="s">
        <v>1105</v>
      </c>
      <c r="AD46" s="36">
        <v>1.629470007422E12</v>
      </c>
      <c r="AE46" s="2" t="b">
        <f t="shared" si="7"/>
        <v>1</v>
      </c>
      <c r="AF46" s="3" t="s">
        <v>221</v>
      </c>
      <c r="AG46" s="2">
        <v>184.0</v>
      </c>
      <c r="AH46" s="2" t="s">
        <v>1106</v>
      </c>
      <c r="AI46" s="36">
        <v>1.629473347527E12</v>
      </c>
      <c r="AJ46" s="2" t="b">
        <f t="shared" si="8"/>
        <v>0</v>
      </c>
      <c r="AK46" s="3" t="s">
        <v>208</v>
      </c>
      <c r="AL46" s="2">
        <v>1284.0</v>
      </c>
      <c r="AM46" s="2" t="s">
        <v>1113</v>
      </c>
      <c r="AN46" s="36">
        <v>1.629473888325E12</v>
      </c>
      <c r="AO46" s="2" t="b">
        <f t="shared" si="9"/>
        <v>0</v>
      </c>
      <c r="AP46" s="3" t="s">
        <v>310</v>
      </c>
      <c r="AQ46" s="2">
        <v>1282.0</v>
      </c>
      <c r="AR46" s="2" t="s">
        <v>1114</v>
      </c>
      <c r="AS46" s="36">
        <v>1.629474593483E12</v>
      </c>
    </row>
    <row r="47">
      <c r="A47" s="2" t="b">
        <f t="shared" si="1"/>
        <v>1</v>
      </c>
      <c r="B47" s="3" t="s">
        <v>390</v>
      </c>
      <c r="C47" s="2">
        <v>359.0</v>
      </c>
      <c r="D47" s="2" t="s">
        <v>1111</v>
      </c>
      <c r="E47" s="36">
        <v>1.629464146829E12</v>
      </c>
      <c r="F47" s="2" t="b">
        <f t="shared" si="2"/>
        <v>0</v>
      </c>
      <c r="G47" s="3" t="s">
        <v>208</v>
      </c>
      <c r="H47" s="2">
        <v>1170.0</v>
      </c>
      <c r="I47" s="2" t="s">
        <v>1115</v>
      </c>
      <c r="J47" s="36">
        <v>1.629464504132E12</v>
      </c>
      <c r="K47" s="2" t="b">
        <f t="shared" si="3"/>
        <v>1</v>
      </c>
      <c r="L47" s="3" t="s">
        <v>337</v>
      </c>
      <c r="M47" s="2">
        <v>2786.0</v>
      </c>
      <c r="N47" s="2" t="s">
        <v>1116</v>
      </c>
      <c r="O47" s="36">
        <v>1.629464926596E12</v>
      </c>
      <c r="P47" s="2" t="b">
        <f t="shared" si="4"/>
        <v>1</v>
      </c>
      <c r="Q47" s="3" t="s">
        <v>365</v>
      </c>
      <c r="R47" s="2">
        <v>1425.0</v>
      </c>
      <c r="S47" s="2" t="s">
        <v>1117</v>
      </c>
      <c r="T47" s="36">
        <v>1.629469007956E12</v>
      </c>
      <c r="U47" s="2" t="b">
        <f t="shared" si="5"/>
        <v>1</v>
      </c>
      <c r="V47" s="3" t="s">
        <v>242</v>
      </c>
      <c r="W47" s="2">
        <v>386.0</v>
      </c>
      <c r="X47" s="2" t="s">
        <v>1118</v>
      </c>
      <c r="Y47" s="36">
        <v>1.629469422125E12</v>
      </c>
      <c r="Z47" s="2" t="b">
        <f t="shared" si="6"/>
        <v>0</v>
      </c>
      <c r="AA47" s="3" t="s">
        <v>320</v>
      </c>
      <c r="AB47" s="2">
        <v>183.0</v>
      </c>
      <c r="AC47" s="2" t="s">
        <v>1105</v>
      </c>
      <c r="AD47" s="36">
        <v>1.629470007602E12</v>
      </c>
      <c r="AE47" s="2" t="b">
        <f t="shared" si="7"/>
        <v>1</v>
      </c>
      <c r="AF47" s="3" t="s">
        <v>232</v>
      </c>
      <c r="AG47" s="2">
        <v>264.0</v>
      </c>
      <c r="AH47" s="2" t="s">
        <v>1106</v>
      </c>
      <c r="AI47" s="36">
        <v>1.629473347792E12</v>
      </c>
      <c r="AJ47" s="2" t="b">
        <f t="shared" si="8"/>
        <v>0</v>
      </c>
      <c r="AK47" s="3" t="s">
        <v>310</v>
      </c>
      <c r="AL47" s="2">
        <v>180.0</v>
      </c>
      <c r="AM47" s="2" t="s">
        <v>1113</v>
      </c>
      <c r="AN47" s="36">
        <v>1.629473888505E12</v>
      </c>
      <c r="AO47" s="2" t="b">
        <f t="shared" si="9"/>
        <v>0</v>
      </c>
      <c r="AP47" s="3" t="s">
        <v>208</v>
      </c>
      <c r="AQ47" s="2">
        <v>183.0</v>
      </c>
      <c r="AR47" s="2" t="s">
        <v>1114</v>
      </c>
      <c r="AS47" s="36">
        <v>1.629474593664E12</v>
      </c>
    </row>
    <row r="48">
      <c r="A48" s="2" t="b">
        <f t="shared" si="1"/>
        <v>1</v>
      </c>
      <c r="B48" s="3" t="s">
        <v>257</v>
      </c>
      <c r="C48" s="2">
        <v>207.0</v>
      </c>
      <c r="D48" s="2" t="s">
        <v>1119</v>
      </c>
      <c r="E48" s="36">
        <v>1.629464147024E12</v>
      </c>
      <c r="F48" s="2" t="b">
        <f t="shared" si="2"/>
        <v>0</v>
      </c>
      <c r="G48" s="3" t="s">
        <v>244</v>
      </c>
      <c r="H48" s="2">
        <v>226.0</v>
      </c>
      <c r="I48" s="2" t="s">
        <v>1115</v>
      </c>
      <c r="J48" s="36">
        <v>1.629464504358E12</v>
      </c>
      <c r="K48" s="2" t="b">
        <f t="shared" si="3"/>
        <v>1</v>
      </c>
      <c r="L48" s="3" t="s">
        <v>383</v>
      </c>
      <c r="M48" s="2">
        <v>122.0</v>
      </c>
      <c r="N48" s="2" t="s">
        <v>1116</v>
      </c>
      <c r="O48" s="36">
        <v>1.629464926723E12</v>
      </c>
      <c r="P48" s="2" t="b">
        <f t="shared" si="4"/>
        <v>1</v>
      </c>
      <c r="Q48" s="3" t="s">
        <v>371</v>
      </c>
      <c r="R48" s="2">
        <v>2911.0</v>
      </c>
      <c r="S48" s="2" t="s">
        <v>1120</v>
      </c>
      <c r="T48" s="36">
        <v>1.629469010868E12</v>
      </c>
      <c r="U48" s="2" t="b">
        <f t="shared" si="5"/>
        <v>0</v>
      </c>
      <c r="V48" s="3" t="s">
        <v>310</v>
      </c>
      <c r="W48" s="2">
        <v>358.0</v>
      </c>
      <c r="X48" s="2" t="s">
        <v>1118</v>
      </c>
      <c r="Y48" s="36">
        <v>1.629469422463E12</v>
      </c>
      <c r="Z48" s="2" t="b">
        <f t="shared" si="6"/>
        <v>0</v>
      </c>
      <c r="AA48" s="3" t="s">
        <v>326</v>
      </c>
      <c r="AB48" s="2">
        <v>523.0</v>
      </c>
      <c r="AC48" s="2" t="s">
        <v>1121</v>
      </c>
      <c r="AD48" s="36">
        <v>1.629470008125E12</v>
      </c>
      <c r="AE48" s="2" t="b">
        <f t="shared" si="7"/>
        <v>1</v>
      </c>
      <c r="AF48" s="3" t="s">
        <v>242</v>
      </c>
      <c r="AG48" s="2">
        <v>131.0</v>
      </c>
      <c r="AH48" s="2" t="s">
        <v>1106</v>
      </c>
      <c r="AI48" s="36">
        <v>1.629473347924E12</v>
      </c>
      <c r="AJ48" s="2" t="b">
        <f t="shared" si="8"/>
        <v>0</v>
      </c>
      <c r="AK48" s="3" t="s">
        <v>208</v>
      </c>
      <c r="AL48" s="2">
        <v>734.0</v>
      </c>
      <c r="AM48" s="2" t="s">
        <v>1122</v>
      </c>
      <c r="AN48" s="36">
        <v>1.62947388924E12</v>
      </c>
      <c r="AO48" s="2" t="b">
        <f t="shared" si="9"/>
        <v>0</v>
      </c>
      <c r="AP48" s="3" t="s">
        <v>244</v>
      </c>
      <c r="AQ48" s="2">
        <v>435.0</v>
      </c>
      <c r="AR48" s="2" t="s">
        <v>1123</v>
      </c>
      <c r="AS48" s="36">
        <v>1.629474594102E12</v>
      </c>
    </row>
    <row r="49">
      <c r="A49" s="2" t="b">
        <f t="shared" si="1"/>
        <v>1</v>
      </c>
      <c r="B49" s="3" t="s">
        <v>242</v>
      </c>
      <c r="C49" s="2">
        <v>254.0</v>
      </c>
      <c r="D49" s="2" t="s">
        <v>1119</v>
      </c>
      <c r="E49" s="36">
        <v>1.629464147278E12</v>
      </c>
      <c r="F49" s="2" t="b">
        <f t="shared" si="2"/>
        <v>0</v>
      </c>
      <c r="G49" s="3" t="s">
        <v>320</v>
      </c>
      <c r="H49" s="2">
        <v>234.0</v>
      </c>
      <c r="I49" s="2" t="s">
        <v>1115</v>
      </c>
      <c r="J49" s="36">
        <v>1.629464504591E12</v>
      </c>
      <c r="K49" s="2" t="b">
        <f t="shared" si="3"/>
        <v>1</v>
      </c>
      <c r="L49" s="3" t="s">
        <v>371</v>
      </c>
      <c r="M49" s="2">
        <v>1176.0</v>
      </c>
      <c r="N49" s="2" t="s">
        <v>1124</v>
      </c>
      <c r="O49" s="36">
        <v>1.629464927895E12</v>
      </c>
      <c r="P49" s="2" t="b">
        <f t="shared" si="4"/>
        <v>1</v>
      </c>
      <c r="Q49" s="3" t="s">
        <v>340</v>
      </c>
      <c r="R49" s="2">
        <v>1546.0</v>
      </c>
      <c r="S49" s="2" t="s">
        <v>1125</v>
      </c>
      <c r="T49" s="36">
        <v>1.629469012436E12</v>
      </c>
      <c r="U49" s="2" t="b">
        <f t="shared" si="5"/>
        <v>0</v>
      </c>
      <c r="V49" s="3" t="s">
        <v>208</v>
      </c>
      <c r="W49" s="2">
        <v>117.0</v>
      </c>
      <c r="X49" s="2" t="s">
        <v>1118</v>
      </c>
      <c r="Y49" s="36">
        <v>1.629469422579E12</v>
      </c>
      <c r="Z49" s="2" t="b">
        <f t="shared" si="6"/>
        <v>1</v>
      </c>
      <c r="AA49" s="3" t="s">
        <v>242</v>
      </c>
      <c r="AB49" s="2">
        <v>189.0</v>
      </c>
      <c r="AC49" s="2" t="s">
        <v>1121</v>
      </c>
      <c r="AD49" s="36">
        <v>1.629470008313E12</v>
      </c>
      <c r="AE49" s="2" t="b">
        <f t="shared" si="7"/>
        <v>1</v>
      </c>
      <c r="AF49" s="3" t="s">
        <v>287</v>
      </c>
      <c r="AG49" s="2">
        <v>664.0</v>
      </c>
      <c r="AH49" s="2" t="s">
        <v>1126</v>
      </c>
      <c r="AI49" s="36">
        <v>1.629473348587E12</v>
      </c>
      <c r="AJ49" s="2" t="b">
        <f t="shared" si="8"/>
        <v>1</v>
      </c>
      <c r="AK49" s="3" t="s">
        <v>242</v>
      </c>
      <c r="AL49" s="2">
        <v>143.0</v>
      </c>
      <c r="AM49" s="2" t="s">
        <v>1122</v>
      </c>
      <c r="AN49" s="36">
        <v>1.629473889382E12</v>
      </c>
      <c r="AO49" s="2" t="b">
        <f t="shared" si="9"/>
        <v>0</v>
      </c>
      <c r="AP49" s="3" t="s">
        <v>320</v>
      </c>
      <c r="AQ49" s="2">
        <v>244.0</v>
      </c>
      <c r="AR49" s="2" t="s">
        <v>1123</v>
      </c>
      <c r="AS49" s="36">
        <v>1.629474594343E12</v>
      </c>
    </row>
    <row r="50">
      <c r="A50" s="2" t="b">
        <f t="shared" si="1"/>
        <v>1</v>
      </c>
      <c r="B50" s="3" t="s">
        <v>292</v>
      </c>
      <c r="C50" s="2">
        <v>372.0</v>
      </c>
      <c r="D50" s="2" t="s">
        <v>1119</v>
      </c>
      <c r="E50" s="36">
        <v>1.629464147653E12</v>
      </c>
      <c r="F50" s="2" t="b">
        <f t="shared" si="2"/>
        <v>0</v>
      </c>
      <c r="G50" s="3" t="s">
        <v>326</v>
      </c>
      <c r="H50" s="2">
        <v>523.0</v>
      </c>
      <c r="I50" s="2" t="s">
        <v>1127</v>
      </c>
      <c r="J50" s="36">
        <v>1.629464505113E12</v>
      </c>
      <c r="K50" s="2" t="b">
        <f t="shared" si="3"/>
        <v>1</v>
      </c>
      <c r="L50" s="3" t="s">
        <v>337</v>
      </c>
      <c r="M50" s="2">
        <v>2807.0</v>
      </c>
      <c r="N50" s="2" t="s">
        <v>1128</v>
      </c>
      <c r="O50" s="36">
        <v>1.629464930706E12</v>
      </c>
      <c r="P50" s="2" t="b">
        <f t="shared" si="4"/>
        <v>1</v>
      </c>
      <c r="Q50" s="3" t="s">
        <v>383</v>
      </c>
      <c r="R50" s="2">
        <v>614.0</v>
      </c>
      <c r="S50" s="2" t="s">
        <v>1129</v>
      </c>
      <c r="T50" s="36">
        <v>1.629469013039E12</v>
      </c>
      <c r="U50" s="2" t="b">
        <f t="shared" si="5"/>
        <v>0</v>
      </c>
      <c r="V50" s="3" t="s">
        <v>244</v>
      </c>
      <c r="W50" s="2">
        <v>179.0</v>
      </c>
      <c r="X50" s="2" t="s">
        <v>1118</v>
      </c>
      <c r="Y50" s="36">
        <v>1.629469422759E12</v>
      </c>
      <c r="Z50" s="2" t="b">
        <f t="shared" si="6"/>
        <v>0</v>
      </c>
      <c r="AA50" s="3" t="s">
        <v>329</v>
      </c>
      <c r="AB50" s="2">
        <v>678.0</v>
      </c>
      <c r="AC50" s="2" t="s">
        <v>1121</v>
      </c>
      <c r="AD50" s="36">
        <v>1.629470008994E12</v>
      </c>
      <c r="AE50" s="2" t="b">
        <f t="shared" si="7"/>
        <v>1</v>
      </c>
      <c r="AF50" s="3" t="s">
        <v>292</v>
      </c>
      <c r="AG50" s="2">
        <v>225.0</v>
      </c>
      <c r="AH50" s="2" t="s">
        <v>1126</v>
      </c>
      <c r="AI50" s="36">
        <v>1.629473348813E12</v>
      </c>
      <c r="AJ50" s="2" t="b">
        <f t="shared" si="8"/>
        <v>0</v>
      </c>
      <c r="AK50" s="3" t="s">
        <v>310</v>
      </c>
      <c r="AL50" s="2">
        <v>265.0</v>
      </c>
      <c r="AM50" s="2" t="s">
        <v>1122</v>
      </c>
      <c r="AN50" s="36">
        <v>1.62947388965E12</v>
      </c>
      <c r="AO50" s="2" t="b">
        <f t="shared" si="9"/>
        <v>0</v>
      </c>
      <c r="AP50" s="3" t="s">
        <v>326</v>
      </c>
      <c r="AQ50" s="2">
        <v>527.0</v>
      </c>
      <c r="AR50" s="2" t="s">
        <v>1123</v>
      </c>
      <c r="AS50" s="36">
        <v>1.62947459487E12</v>
      </c>
    </row>
    <row r="51">
      <c r="A51" s="2" t="b">
        <f t="shared" si="1"/>
        <v>1</v>
      </c>
      <c r="B51" s="3" t="s">
        <v>255</v>
      </c>
      <c r="C51" s="2">
        <v>269.0</v>
      </c>
      <c r="D51" s="2" t="s">
        <v>1119</v>
      </c>
      <c r="E51" s="36">
        <v>1.62946414792E12</v>
      </c>
      <c r="F51" s="2" t="b">
        <f t="shared" si="2"/>
        <v>1</v>
      </c>
      <c r="G51" s="3" t="s">
        <v>242</v>
      </c>
      <c r="H51" s="2">
        <v>340.0</v>
      </c>
      <c r="I51" s="2" t="s">
        <v>1127</v>
      </c>
      <c r="J51" s="36">
        <v>1.629464505454E12</v>
      </c>
      <c r="K51" s="2" t="b">
        <f t="shared" si="3"/>
        <v>1</v>
      </c>
      <c r="L51" s="3" t="s">
        <v>383</v>
      </c>
      <c r="M51" s="2">
        <v>107.0</v>
      </c>
      <c r="N51" s="2" t="s">
        <v>1128</v>
      </c>
      <c r="O51" s="36">
        <v>1.629464930821E12</v>
      </c>
      <c r="P51" s="2" t="b">
        <f t="shared" si="4"/>
        <v>1</v>
      </c>
      <c r="Q51" s="3" t="s">
        <v>242</v>
      </c>
      <c r="R51" s="2">
        <v>445.0</v>
      </c>
      <c r="S51" s="2" t="s">
        <v>1129</v>
      </c>
      <c r="T51" s="36">
        <v>1.629469013473E12</v>
      </c>
      <c r="U51" s="2" t="b">
        <f t="shared" si="5"/>
        <v>0</v>
      </c>
      <c r="V51" s="3" t="s">
        <v>320</v>
      </c>
      <c r="W51" s="2">
        <v>139.0</v>
      </c>
      <c r="X51" s="2" t="s">
        <v>1118</v>
      </c>
      <c r="Y51" s="36">
        <v>1.629469422897E12</v>
      </c>
      <c r="Z51" s="2" t="b">
        <f t="shared" si="6"/>
        <v>1</v>
      </c>
      <c r="AA51" s="3" t="s">
        <v>337</v>
      </c>
      <c r="AB51" s="2">
        <v>450.0</v>
      </c>
      <c r="AC51" s="2" t="s">
        <v>1130</v>
      </c>
      <c r="AD51" s="36">
        <v>1.629470009446E12</v>
      </c>
      <c r="AE51" s="2" t="b">
        <f t="shared" si="7"/>
        <v>1</v>
      </c>
      <c r="AF51" s="3" t="s">
        <v>295</v>
      </c>
      <c r="AG51" s="2">
        <v>219.0</v>
      </c>
      <c r="AH51" s="2" t="s">
        <v>1131</v>
      </c>
      <c r="AI51" s="36">
        <v>1.629473349032E12</v>
      </c>
      <c r="AJ51" s="2" t="b">
        <f t="shared" si="8"/>
        <v>0</v>
      </c>
      <c r="AK51" s="3" t="s">
        <v>208</v>
      </c>
      <c r="AL51" s="2">
        <v>125.0</v>
      </c>
      <c r="AM51" s="2" t="s">
        <v>1122</v>
      </c>
      <c r="AN51" s="36">
        <v>1.62947388977E12</v>
      </c>
      <c r="AO51" s="2" t="b">
        <f t="shared" si="9"/>
        <v>1</v>
      </c>
      <c r="AP51" s="3" t="s">
        <v>242</v>
      </c>
      <c r="AQ51" s="2">
        <v>343.0</v>
      </c>
      <c r="AR51" s="2" t="s">
        <v>1132</v>
      </c>
      <c r="AS51" s="36">
        <v>1.629474595218E12</v>
      </c>
    </row>
    <row r="52">
      <c r="A52" s="2" t="b">
        <f t="shared" si="1"/>
        <v>1</v>
      </c>
      <c r="B52" s="3" t="s">
        <v>242</v>
      </c>
      <c r="C52" s="2">
        <v>400.0</v>
      </c>
      <c r="D52" s="2" t="s">
        <v>1133</v>
      </c>
      <c r="E52" s="36">
        <v>1.62946414832E12</v>
      </c>
      <c r="F52" s="2" t="b">
        <f t="shared" si="2"/>
        <v>0</v>
      </c>
      <c r="G52" s="3" t="s">
        <v>329</v>
      </c>
      <c r="H52" s="2">
        <v>534.0</v>
      </c>
      <c r="I52" s="2" t="s">
        <v>1127</v>
      </c>
      <c r="J52" s="36">
        <v>1.629464505987E12</v>
      </c>
      <c r="K52" s="2" t="b">
        <f t="shared" si="3"/>
        <v>1</v>
      </c>
      <c r="L52" s="3" t="s">
        <v>242</v>
      </c>
      <c r="M52" s="2">
        <v>1340.0</v>
      </c>
      <c r="N52" s="2" t="s">
        <v>1134</v>
      </c>
      <c r="O52" s="36">
        <v>1.629464932148E12</v>
      </c>
      <c r="P52" s="2" t="b">
        <f t="shared" si="4"/>
        <v>1</v>
      </c>
      <c r="Q52" s="3" t="s">
        <v>292</v>
      </c>
      <c r="R52" s="2">
        <v>1193.0</v>
      </c>
      <c r="S52" s="2" t="s">
        <v>1135</v>
      </c>
      <c r="T52" s="36">
        <v>1.629469014667E12</v>
      </c>
      <c r="U52" s="2" t="b">
        <f t="shared" si="5"/>
        <v>0</v>
      </c>
      <c r="V52" s="3" t="s">
        <v>326</v>
      </c>
      <c r="W52" s="2">
        <v>663.0</v>
      </c>
      <c r="X52" s="2" t="s">
        <v>1136</v>
      </c>
      <c r="Y52" s="36">
        <v>1.629469423559E12</v>
      </c>
      <c r="Z52" s="2" t="b">
        <f t="shared" si="6"/>
        <v>1</v>
      </c>
      <c r="AA52" s="3" t="s">
        <v>344</v>
      </c>
      <c r="AB52" s="2">
        <v>167.0</v>
      </c>
      <c r="AC52" s="2" t="s">
        <v>1130</v>
      </c>
      <c r="AD52" s="36">
        <v>1.629470009613E12</v>
      </c>
      <c r="AE52" s="2" t="b">
        <f t="shared" si="7"/>
        <v>1</v>
      </c>
      <c r="AF52" s="3" t="s">
        <v>242</v>
      </c>
      <c r="AG52" s="2">
        <v>247.0</v>
      </c>
      <c r="AH52" s="2" t="s">
        <v>1131</v>
      </c>
      <c r="AI52" s="36">
        <v>1.62947334928E12</v>
      </c>
      <c r="AJ52" s="2" t="b">
        <f t="shared" si="8"/>
        <v>0</v>
      </c>
      <c r="AK52" s="3" t="s">
        <v>320</v>
      </c>
      <c r="AL52" s="2">
        <v>235.0</v>
      </c>
      <c r="AM52" s="2" t="s">
        <v>1137</v>
      </c>
      <c r="AN52" s="36">
        <v>1.629473890005E12</v>
      </c>
      <c r="AO52" s="2" t="b">
        <f t="shared" si="9"/>
        <v>0</v>
      </c>
      <c r="AP52" s="3" t="s">
        <v>332</v>
      </c>
      <c r="AQ52" s="2">
        <v>677.0</v>
      </c>
      <c r="AR52" s="2" t="s">
        <v>1132</v>
      </c>
      <c r="AS52" s="36">
        <v>1.629474595893E12</v>
      </c>
    </row>
    <row r="53">
      <c r="A53" s="2" t="b">
        <f t="shared" si="1"/>
        <v>1</v>
      </c>
      <c r="B53" s="3" t="s">
        <v>348</v>
      </c>
      <c r="C53" s="2">
        <v>1374.0</v>
      </c>
      <c r="D53" s="2" t="s">
        <v>1138</v>
      </c>
      <c r="E53" s="36">
        <v>1.629464149694E12</v>
      </c>
      <c r="F53" s="2" t="b">
        <f t="shared" si="2"/>
        <v>1</v>
      </c>
      <c r="G53" s="3" t="s">
        <v>337</v>
      </c>
      <c r="H53" s="2">
        <v>436.0</v>
      </c>
      <c r="I53" s="2" t="s">
        <v>1139</v>
      </c>
      <c r="J53" s="36">
        <v>1.629464506423E12</v>
      </c>
      <c r="K53" s="2" t="b">
        <f t="shared" si="3"/>
        <v>1</v>
      </c>
      <c r="L53" s="3" t="s">
        <v>390</v>
      </c>
      <c r="M53" s="2">
        <v>2087.0</v>
      </c>
      <c r="N53" s="2" t="s">
        <v>1140</v>
      </c>
      <c r="O53" s="36">
        <v>1.629464934236E12</v>
      </c>
      <c r="P53" s="2" t="b">
        <f t="shared" si="4"/>
        <v>1</v>
      </c>
      <c r="Q53" s="3" t="s">
        <v>255</v>
      </c>
      <c r="R53" s="2">
        <v>207.0</v>
      </c>
      <c r="S53" s="2" t="s">
        <v>1135</v>
      </c>
      <c r="T53" s="36">
        <v>1.629469014874E12</v>
      </c>
      <c r="U53" s="2" t="b">
        <f t="shared" si="5"/>
        <v>1</v>
      </c>
      <c r="V53" s="3" t="s">
        <v>242</v>
      </c>
      <c r="W53" s="2">
        <v>595.0</v>
      </c>
      <c r="X53" s="2" t="s">
        <v>1141</v>
      </c>
      <c r="Y53" s="36">
        <v>1.629469424154E12</v>
      </c>
      <c r="Z53" s="2" t="b">
        <f t="shared" si="6"/>
        <v>1</v>
      </c>
      <c r="AA53" s="3" t="s">
        <v>242</v>
      </c>
      <c r="AB53" s="2">
        <v>1114.0</v>
      </c>
      <c r="AC53" s="2" t="s">
        <v>1142</v>
      </c>
      <c r="AD53" s="36">
        <v>1.629470010724E12</v>
      </c>
      <c r="AE53" s="2" t="b">
        <f t="shared" si="7"/>
        <v>0</v>
      </c>
      <c r="AF53" s="3" t="s">
        <v>326</v>
      </c>
      <c r="AG53" s="2">
        <v>615.0</v>
      </c>
      <c r="AH53" s="2" t="s">
        <v>1131</v>
      </c>
      <c r="AI53" s="36">
        <v>1.629473349894E12</v>
      </c>
      <c r="AJ53" s="2" t="b">
        <f t="shared" si="8"/>
        <v>0</v>
      </c>
      <c r="AK53" s="3" t="s">
        <v>244</v>
      </c>
      <c r="AL53" s="2">
        <v>67.0</v>
      </c>
      <c r="AM53" s="2" t="s">
        <v>1137</v>
      </c>
      <c r="AN53" s="36">
        <v>1.629473890072E12</v>
      </c>
      <c r="AO53" s="2" t="b">
        <f t="shared" si="9"/>
        <v>1</v>
      </c>
      <c r="AP53" s="3" t="s">
        <v>340</v>
      </c>
      <c r="AQ53" s="2">
        <v>316.0</v>
      </c>
      <c r="AR53" s="2" t="s">
        <v>1143</v>
      </c>
      <c r="AS53" s="36">
        <v>1.629474596209E12</v>
      </c>
    </row>
    <row r="54">
      <c r="A54" s="2" t="b">
        <f t="shared" si="1"/>
        <v>1</v>
      </c>
      <c r="B54" s="3" t="s">
        <v>413</v>
      </c>
      <c r="C54" s="2">
        <v>2160.0</v>
      </c>
      <c r="D54" s="2" t="s">
        <v>1144</v>
      </c>
      <c r="E54" s="36">
        <v>1.629464151853E12</v>
      </c>
      <c r="F54" s="2" t="b">
        <f t="shared" si="2"/>
        <v>1</v>
      </c>
      <c r="G54" s="3" t="s">
        <v>341</v>
      </c>
      <c r="H54" s="2">
        <v>100.0</v>
      </c>
      <c r="I54" s="2" t="s">
        <v>1139</v>
      </c>
      <c r="J54" s="36">
        <v>1.629464506524E12</v>
      </c>
      <c r="K54" s="2" t="b">
        <f t="shared" si="3"/>
        <v>1</v>
      </c>
      <c r="L54" s="3" t="s">
        <v>257</v>
      </c>
      <c r="M54" s="2">
        <v>245.0</v>
      </c>
      <c r="N54" s="2" t="s">
        <v>1140</v>
      </c>
      <c r="O54" s="36">
        <v>1.629464934482E12</v>
      </c>
      <c r="P54" s="2" t="b">
        <f t="shared" si="4"/>
        <v>1</v>
      </c>
      <c r="Q54" s="3" t="s">
        <v>242</v>
      </c>
      <c r="R54" s="2">
        <v>247.0</v>
      </c>
      <c r="S54" s="2" t="s">
        <v>1145</v>
      </c>
      <c r="T54" s="36">
        <v>1.62946901512E12</v>
      </c>
      <c r="U54" s="2" t="b">
        <f t="shared" si="5"/>
        <v>0</v>
      </c>
      <c r="V54" s="3" t="s">
        <v>334</v>
      </c>
      <c r="W54" s="2">
        <v>195.0</v>
      </c>
      <c r="X54" s="2" t="s">
        <v>1141</v>
      </c>
      <c r="Y54" s="36">
        <v>1.62946942435E12</v>
      </c>
      <c r="Z54" s="2" t="b">
        <f t="shared" si="6"/>
        <v>1</v>
      </c>
      <c r="AA54" s="3" t="s">
        <v>301</v>
      </c>
      <c r="AB54" s="2">
        <v>2558.0</v>
      </c>
      <c r="AC54" s="2" t="s">
        <v>1146</v>
      </c>
      <c r="AD54" s="36">
        <v>1.629470013281E12</v>
      </c>
      <c r="AE54" s="2" t="b">
        <f t="shared" si="7"/>
        <v>1</v>
      </c>
      <c r="AF54" s="3" t="s">
        <v>242</v>
      </c>
      <c r="AG54" s="2">
        <v>470.0</v>
      </c>
      <c r="AH54" s="2" t="s">
        <v>1147</v>
      </c>
      <c r="AI54" s="36">
        <v>1.629473350365E12</v>
      </c>
      <c r="AJ54" s="2" t="b">
        <f t="shared" si="8"/>
        <v>0</v>
      </c>
      <c r="AK54" s="3" t="s">
        <v>320</v>
      </c>
      <c r="AL54" s="2">
        <v>463.0</v>
      </c>
      <c r="AM54" s="2" t="s">
        <v>1137</v>
      </c>
      <c r="AN54" s="36">
        <v>1.62947389054E12</v>
      </c>
      <c r="AO54" s="2" t="b">
        <f t="shared" si="9"/>
        <v>1</v>
      </c>
      <c r="AP54" s="3" t="s">
        <v>346</v>
      </c>
      <c r="AQ54" s="2">
        <v>210.0</v>
      </c>
      <c r="AR54" s="2" t="s">
        <v>1143</v>
      </c>
      <c r="AS54" s="36">
        <v>1.629474596416E12</v>
      </c>
    </row>
    <row r="55">
      <c r="A55" s="2" t="b">
        <f t="shared" si="1"/>
        <v>1</v>
      </c>
      <c r="B55" s="3" t="s">
        <v>346</v>
      </c>
      <c r="C55" s="2">
        <v>400.0</v>
      </c>
      <c r="D55" s="2" t="s">
        <v>1148</v>
      </c>
      <c r="E55" s="36">
        <v>1.629464152254E12</v>
      </c>
      <c r="F55" s="2" t="b">
        <f t="shared" si="2"/>
        <v>1</v>
      </c>
      <c r="G55" s="3" t="s">
        <v>242</v>
      </c>
      <c r="H55" s="2">
        <v>346.0</v>
      </c>
      <c r="I55" s="2" t="s">
        <v>1139</v>
      </c>
      <c r="J55" s="36">
        <v>1.629464506872E12</v>
      </c>
      <c r="K55" s="2" t="b">
        <f t="shared" si="3"/>
        <v>1</v>
      </c>
      <c r="L55" s="3" t="s">
        <v>242</v>
      </c>
      <c r="M55" s="2">
        <v>312.0</v>
      </c>
      <c r="N55" s="2" t="s">
        <v>1140</v>
      </c>
      <c r="O55" s="36">
        <v>1.629464934794E12</v>
      </c>
      <c r="P55" s="2" t="b">
        <f t="shared" si="4"/>
        <v>1</v>
      </c>
      <c r="Q55" s="3" t="s">
        <v>365</v>
      </c>
      <c r="R55" s="2">
        <v>1396.0</v>
      </c>
      <c r="S55" s="2" t="s">
        <v>1149</v>
      </c>
      <c r="T55" s="36">
        <v>1.629469016516E12</v>
      </c>
      <c r="U55" s="2" t="b">
        <f t="shared" si="5"/>
        <v>1</v>
      </c>
      <c r="V55" s="3" t="s">
        <v>337</v>
      </c>
      <c r="W55" s="2">
        <v>968.0</v>
      </c>
      <c r="X55" s="2" t="s">
        <v>1150</v>
      </c>
      <c r="Y55" s="36">
        <v>1.629469425318E12</v>
      </c>
      <c r="Z55" s="2" t="b">
        <f t="shared" si="6"/>
        <v>1</v>
      </c>
      <c r="AA55" s="3" t="s">
        <v>232</v>
      </c>
      <c r="AB55" s="2">
        <v>125.0</v>
      </c>
      <c r="AC55" s="2" t="s">
        <v>1146</v>
      </c>
      <c r="AD55" s="36">
        <v>1.629470013412E12</v>
      </c>
      <c r="AE55" s="2" t="b">
        <f t="shared" si="7"/>
        <v>1</v>
      </c>
      <c r="AF55" s="3" t="s">
        <v>295</v>
      </c>
      <c r="AG55" s="2">
        <v>149.0</v>
      </c>
      <c r="AH55" s="2" t="s">
        <v>1147</v>
      </c>
      <c r="AI55" s="36">
        <v>1.629473350514E12</v>
      </c>
      <c r="AJ55" s="2" t="b">
        <f t="shared" si="8"/>
        <v>0</v>
      </c>
      <c r="AK55" s="3" t="s">
        <v>208</v>
      </c>
      <c r="AL55" s="2">
        <v>140.0</v>
      </c>
      <c r="AM55" s="2" t="s">
        <v>1137</v>
      </c>
      <c r="AN55" s="36">
        <v>1.629473890678E12</v>
      </c>
      <c r="AO55" s="2" t="b">
        <f t="shared" si="9"/>
        <v>1</v>
      </c>
      <c r="AP55" s="3" t="s">
        <v>242</v>
      </c>
      <c r="AQ55" s="2">
        <v>238.0</v>
      </c>
      <c r="AR55" s="2" t="s">
        <v>1143</v>
      </c>
      <c r="AS55" s="36">
        <v>1.629474596658E12</v>
      </c>
    </row>
    <row r="56">
      <c r="A56" s="2" t="b">
        <f t="shared" si="1"/>
        <v>1</v>
      </c>
      <c r="B56" s="3" t="s">
        <v>383</v>
      </c>
      <c r="C56" s="2">
        <v>175.0</v>
      </c>
      <c r="D56" s="2" t="s">
        <v>1148</v>
      </c>
      <c r="E56" s="36">
        <v>1.629464152435E12</v>
      </c>
      <c r="F56" s="2" t="b">
        <f t="shared" si="2"/>
        <v>1</v>
      </c>
      <c r="G56" s="3" t="s">
        <v>301</v>
      </c>
      <c r="H56" s="2">
        <v>3569.0</v>
      </c>
      <c r="I56" s="2" t="s">
        <v>1151</v>
      </c>
      <c r="J56" s="36">
        <v>1.629464510441E12</v>
      </c>
      <c r="K56" s="2" t="b">
        <f t="shared" si="3"/>
        <v>1</v>
      </c>
      <c r="L56" s="3" t="s">
        <v>292</v>
      </c>
      <c r="M56" s="2">
        <v>496.0</v>
      </c>
      <c r="N56" s="2" t="s">
        <v>1152</v>
      </c>
      <c r="O56" s="36">
        <v>1.629464935291E12</v>
      </c>
      <c r="P56" s="2" t="b">
        <f t="shared" si="4"/>
        <v>1</v>
      </c>
      <c r="Q56" s="3" t="s">
        <v>413</v>
      </c>
      <c r="R56" s="2">
        <v>1287.0</v>
      </c>
      <c r="S56" s="2" t="s">
        <v>1153</v>
      </c>
      <c r="T56" s="36">
        <v>1.629469017803E12</v>
      </c>
      <c r="U56" s="2" t="b">
        <f t="shared" si="5"/>
        <v>1</v>
      </c>
      <c r="V56" s="3" t="s">
        <v>337</v>
      </c>
      <c r="W56" s="2">
        <v>166.0</v>
      </c>
      <c r="X56" s="2" t="s">
        <v>1150</v>
      </c>
      <c r="Y56" s="36">
        <v>1.629469425483E12</v>
      </c>
      <c r="Z56" s="2" t="b">
        <f t="shared" si="6"/>
        <v>1</v>
      </c>
      <c r="AA56" s="3" t="s">
        <v>242</v>
      </c>
      <c r="AB56" s="2">
        <v>398.0</v>
      </c>
      <c r="AC56" s="2" t="s">
        <v>1146</v>
      </c>
      <c r="AD56" s="36">
        <v>1.629470013805E12</v>
      </c>
      <c r="AE56" s="2" t="b">
        <f t="shared" si="7"/>
        <v>1</v>
      </c>
      <c r="AF56" s="3" t="s">
        <v>242</v>
      </c>
      <c r="AG56" s="2">
        <v>768.0</v>
      </c>
      <c r="AH56" s="2" t="s">
        <v>1154</v>
      </c>
      <c r="AI56" s="36">
        <v>1.62947335128E12</v>
      </c>
      <c r="AJ56" s="2" t="b">
        <f t="shared" si="8"/>
        <v>0</v>
      </c>
      <c r="AK56" s="3" t="s">
        <v>244</v>
      </c>
      <c r="AL56" s="2">
        <v>284.0</v>
      </c>
      <c r="AM56" s="2" t="s">
        <v>1137</v>
      </c>
      <c r="AN56" s="36">
        <v>1.629473890961E12</v>
      </c>
      <c r="AO56" s="2" t="b">
        <f t="shared" si="9"/>
        <v>1</v>
      </c>
      <c r="AP56" s="3" t="s">
        <v>340</v>
      </c>
      <c r="AQ56" s="2">
        <v>5561.0</v>
      </c>
      <c r="AR56" s="2" t="s">
        <v>1155</v>
      </c>
      <c r="AS56" s="36">
        <v>1.629474602217E12</v>
      </c>
    </row>
    <row r="57">
      <c r="A57" s="2" t="b">
        <f t="shared" si="1"/>
        <v>1</v>
      </c>
      <c r="B57" s="3" t="s">
        <v>428</v>
      </c>
      <c r="C57" s="2">
        <v>789.0</v>
      </c>
      <c r="D57" s="2" t="s">
        <v>1156</v>
      </c>
      <c r="E57" s="36">
        <v>1.629464153219E12</v>
      </c>
      <c r="F57" s="2" t="b">
        <f t="shared" si="2"/>
        <v>1</v>
      </c>
      <c r="G57" s="3" t="s">
        <v>232</v>
      </c>
      <c r="H57" s="2">
        <v>111.0</v>
      </c>
      <c r="I57" s="2" t="s">
        <v>1151</v>
      </c>
      <c r="J57" s="36">
        <v>1.629464510551E12</v>
      </c>
      <c r="K57" s="2" t="b">
        <f t="shared" si="3"/>
        <v>1</v>
      </c>
      <c r="L57" s="3" t="s">
        <v>255</v>
      </c>
      <c r="M57" s="2">
        <v>285.0</v>
      </c>
      <c r="N57" s="2" t="s">
        <v>1152</v>
      </c>
      <c r="O57" s="36">
        <v>1.629464935575E12</v>
      </c>
      <c r="P57" s="2" t="b">
        <f t="shared" si="4"/>
        <v>1</v>
      </c>
      <c r="Q57" s="3" t="s">
        <v>340</v>
      </c>
      <c r="R57" s="2">
        <v>366.0</v>
      </c>
      <c r="S57" s="2" t="s">
        <v>1157</v>
      </c>
      <c r="T57" s="36">
        <v>1.629469018168E12</v>
      </c>
      <c r="U57" s="2" t="b">
        <f t="shared" si="5"/>
        <v>1</v>
      </c>
      <c r="V57" s="3" t="s">
        <v>242</v>
      </c>
      <c r="W57" s="2">
        <v>283.0</v>
      </c>
      <c r="X57" s="2" t="s">
        <v>1150</v>
      </c>
      <c r="Y57" s="36">
        <v>1.629469425769E12</v>
      </c>
      <c r="Z57" s="2" t="b">
        <f t="shared" si="6"/>
        <v>1</v>
      </c>
      <c r="AA57" s="3" t="s">
        <v>341</v>
      </c>
      <c r="AB57" s="2">
        <v>4739.0</v>
      </c>
      <c r="AC57" s="2" t="s">
        <v>1158</v>
      </c>
      <c r="AD57" s="36">
        <v>1.629470018548E12</v>
      </c>
      <c r="AE57" s="2" t="b">
        <f t="shared" si="7"/>
        <v>1</v>
      </c>
      <c r="AF57" s="3" t="s">
        <v>301</v>
      </c>
      <c r="AG57" s="2">
        <v>384.0</v>
      </c>
      <c r="AH57" s="2" t="s">
        <v>1154</v>
      </c>
      <c r="AI57" s="36">
        <v>1.629473351667E12</v>
      </c>
      <c r="AJ57" s="2" t="b">
        <f t="shared" si="8"/>
        <v>0</v>
      </c>
      <c r="AK57" s="3" t="s">
        <v>320</v>
      </c>
      <c r="AL57" s="2">
        <v>101.0</v>
      </c>
      <c r="AM57" s="2" t="s">
        <v>1159</v>
      </c>
      <c r="AN57" s="36">
        <v>1.629473891061E12</v>
      </c>
      <c r="AO57" s="2" t="b">
        <f t="shared" si="9"/>
        <v>1</v>
      </c>
      <c r="AP57" s="3" t="s">
        <v>371</v>
      </c>
      <c r="AQ57" s="2">
        <v>2317.0</v>
      </c>
      <c r="AR57" s="2" t="s">
        <v>1160</v>
      </c>
      <c r="AS57" s="36">
        <v>1.629474604533E12</v>
      </c>
    </row>
    <row r="58">
      <c r="A58" s="2" t="b">
        <f t="shared" si="1"/>
        <v>1</v>
      </c>
      <c r="E58" s="39"/>
      <c r="F58" s="2" t="b">
        <f t="shared" si="2"/>
        <v>1</v>
      </c>
      <c r="G58" s="3" t="s">
        <v>242</v>
      </c>
      <c r="H58" s="2">
        <v>355.0</v>
      </c>
      <c r="I58" s="2" t="s">
        <v>1151</v>
      </c>
      <c r="J58" s="36">
        <v>1.629464510905E12</v>
      </c>
      <c r="K58" s="2" t="b">
        <f t="shared" si="3"/>
        <v>1</v>
      </c>
      <c r="L58" s="3" t="s">
        <v>242</v>
      </c>
      <c r="M58" s="2">
        <v>475.0</v>
      </c>
      <c r="N58" s="2" t="s">
        <v>1161</v>
      </c>
      <c r="O58" s="36">
        <v>1.629464936049E12</v>
      </c>
      <c r="P58" s="2" t="b">
        <f t="shared" si="4"/>
        <v>1</v>
      </c>
      <c r="Q58" s="3" t="s">
        <v>383</v>
      </c>
      <c r="R58" s="2">
        <v>103.0</v>
      </c>
      <c r="S58" s="2" t="s">
        <v>1157</v>
      </c>
      <c r="T58" s="36">
        <v>1.629469018277E12</v>
      </c>
      <c r="U58" s="2" t="b">
        <f t="shared" si="5"/>
        <v>1</v>
      </c>
      <c r="V58" s="3" t="s">
        <v>301</v>
      </c>
      <c r="W58" s="2">
        <v>2375.0</v>
      </c>
      <c r="X58" s="2" t="s">
        <v>1162</v>
      </c>
      <c r="Y58" s="36">
        <v>1.629469428141E12</v>
      </c>
      <c r="Z58" s="2" t="b">
        <f t="shared" si="6"/>
        <v>1</v>
      </c>
      <c r="AA58" s="3" t="s">
        <v>371</v>
      </c>
      <c r="AB58" s="2">
        <v>868.0</v>
      </c>
      <c r="AC58" s="2" t="s">
        <v>1163</v>
      </c>
      <c r="AD58" s="36">
        <v>1.629470019414E12</v>
      </c>
      <c r="AE58" s="2" t="b">
        <f t="shared" si="7"/>
        <v>1</v>
      </c>
      <c r="AF58" s="3" t="s">
        <v>232</v>
      </c>
      <c r="AG58" s="2">
        <v>144.0</v>
      </c>
      <c r="AH58" s="2" t="s">
        <v>1154</v>
      </c>
      <c r="AI58" s="36">
        <v>1.629473351808E12</v>
      </c>
      <c r="AJ58" s="2" t="b">
        <f t="shared" si="8"/>
        <v>0</v>
      </c>
      <c r="AK58" s="3" t="s">
        <v>326</v>
      </c>
      <c r="AL58" s="2">
        <v>459.0</v>
      </c>
      <c r="AM58" s="2" t="s">
        <v>1159</v>
      </c>
      <c r="AN58" s="36">
        <v>1.629473891522E12</v>
      </c>
      <c r="AO58" s="2" t="b">
        <f t="shared" si="9"/>
        <v>1</v>
      </c>
      <c r="AP58" s="3" t="s">
        <v>340</v>
      </c>
      <c r="AQ58" s="2">
        <v>986.0</v>
      </c>
      <c r="AR58" s="2" t="s">
        <v>1164</v>
      </c>
      <c r="AS58" s="36">
        <v>1.629474605519E12</v>
      </c>
    </row>
    <row r="59">
      <c r="A59" s="2" t="b">
        <f t="shared" si="1"/>
        <v>1</v>
      </c>
      <c r="E59" s="39"/>
      <c r="F59" s="2" t="b">
        <f t="shared" si="2"/>
        <v>1</v>
      </c>
      <c r="G59" s="3" t="s">
        <v>415</v>
      </c>
      <c r="H59" s="2">
        <v>3577.0</v>
      </c>
      <c r="I59" s="2" t="s">
        <v>1165</v>
      </c>
      <c r="J59" s="36">
        <v>1.629464514484E12</v>
      </c>
      <c r="K59" s="2" t="b">
        <f t="shared" si="3"/>
        <v>1</v>
      </c>
      <c r="L59" s="3" t="s">
        <v>415</v>
      </c>
      <c r="M59" s="2">
        <v>1198.0</v>
      </c>
      <c r="N59" s="2" t="s">
        <v>1166</v>
      </c>
      <c r="O59" s="36">
        <v>1.629464937249E12</v>
      </c>
      <c r="P59" s="2" t="b">
        <f t="shared" si="4"/>
        <v>1</v>
      </c>
      <c r="Q59" s="3" t="s">
        <v>428</v>
      </c>
      <c r="R59" s="2">
        <v>479.0</v>
      </c>
      <c r="S59" s="2" t="s">
        <v>1157</v>
      </c>
      <c r="T59" s="36">
        <v>1.62946901875E12</v>
      </c>
      <c r="U59" s="2" t="b">
        <f t="shared" si="5"/>
        <v>1</v>
      </c>
      <c r="V59" s="3" t="s">
        <v>232</v>
      </c>
      <c r="W59" s="2">
        <v>278.0</v>
      </c>
      <c r="X59" s="2" t="s">
        <v>1162</v>
      </c>
      <c r="Y59" s="36">
        <v>1.629469428422E12</v>
      </c>
      <c r="Z59" s="2" t="b">
        <f t="shared" si="6"/>
        <v>1</v>
      </c>
      <c r="AA59" s="3" t="s">
        <v>346</v>
      </c>
      <c r="AB59" s="2">
        <v>460.0</v>
      </c>
      <c r="AC59" s="2" t="s">
        <v>1163</v>
      </c>
      <c r="AD59" s="36">
        <v>1.629470019871E12</v>
      </c>
      <c r="AE59" s="2" t="b">
        <f t="shared" si="7"/>
        <v>1</v>
      </c>
      <c r="AF59" s="3" t="s">
        <v>242</v>
      </c>
      <c r="AG59" s="2">
        <v>256.0</v>
      </c>
      <c r="AH59" s="2" t="s">
        <v>1167</v>
      </c>
      <c r="AI59" s="36">
        <v>1.629473352065E12</v>
      </c>
      <c r="AJ59" s="2" t="b">
        <f t="shared" si="8"/>
        <v>1</v>
      </c>
      <c r="AK59" s="3" t="s">
        <v>242</v>
      </c>
      <c r="AL59" s="2">
        <v>421.0</v>
      </c>
      <c r="AM59" s="2" t="s">
        <v>1159</v>
      </c>
      <c r="AN59" s="36">
        <v>1.629473891942E12</v>
      </c>
      <c r="AO59" s="2" t="b">
        <f t="shared" si="9"/>
        <v>1</v>
      </c>
      <c r="AP59" s="3" t="s">
        <v>383</v>
      </c>
      <c r="AQ59" s="2">
        <v>166.0</v>
      </c>
      <c r="AR59" s="2" t="s">
        <v>1164</v>
      </c>
      <c r="AS59" s="36">
        <v>1.629474605693E12</v>
      </c>
    </row>
    <row r="60">
      <c r="A60" s="2" t="b">
        <f t="shared" si="1"/>
        <v>1</v>
      </c>
      <c r="E60" s="39"/>
      <c r="F60" s="2" t="b">
        <f t="shared" si="2"/>
        <v>1</v>
      </c>
      <c r="G60" s="3" t="s">
        <v>371</v>
      </c>
      <c r="H60" s="2">
        <v>1061.0</v>
      </c>
      <c r="I60" s="2" t="s">
        <v>1168</v>
      </c>
      <c r="J60" s="36">
        <v>1.629464515543E12</v>
      </c>
      <c r="K60" s="2" t="b">
        <f t="shared" si="3"/>
        <v>1</v>
      </c>
      <c r="L60" s="3" t="s">
        <v>413</v>
      </c>
      <c r="M60" s="2">
        <v>770.0</v>
      </c>
      <c r="N60" s="2" t="s">
        <v>1169</v>
      </c>
      <c r="O60" s="36">
        <v>1.629464938017E12</v>
      </c>
      <c r="P60" s="40">
        <f>countif(P3:P59,"FALSE")</f>
        <v>8</v>
      </c>
      <c r="T60" s="39"/>
      <c r="U60" s="2" t="b">
        <f t="shared" si="5"/>
        <v>1</v>
      </c>
      <c r="V60" s="3" t="s">
        <v>242</v>
      </c>
      <c r="W60" s="2">
        <v>380.0</v>
      </c>
      <c r="X60" s="2" t="s">
        <v>1162</v>
      </c>
      <c r="Y60" s="36">
        <v>1.629469428798E12</v>
      </c>
      <c r="Z60" s="2" t="b">
        <f t="shared" si="6"/>
        <v>1</v>
      </c>
      <c r="AA60" s="3" t="s">
        <v>383</v>
      </c>
      <c r="AB60" s="2">
        <v>104.0</v>
      </c>
      <c r="AC60" s="2" t="s">
        <v>1163</v>
      </c>
      <c r="AD60" s="36">
        <v>1.629470019978E12</v>
      </c>
      <c r="AE60" s="2" t="b">
        <f t="shared" si="7"/>
        <v>0</v>
      </c>
      <c r="AF60" s="3" t="s">
        <v>310</v>
      </c>
      <c r="AG60" s="2">
        <v>982.0</v>
      </c>
      <c r="AH60" s="2" t="s">
        <v>1170</v>
      </c>
      <c r="AI60" s="36">
        <v>1.629473353046E12</v>
      </c>
      <c r="AJ60" s="2" t="b">
        <f t="shared" si="8"/>
        <v>0</v>
      </c>
      <c r="AK60" s="3" t="s">
        <v>332</v>
      </c>
      <c r="AL60" s="2">
        <v>1939.0</v>
      </c>
      <c r="AM60" s="2" t="s">
        <v>1171</v>
      </c>
      <c r="AN60" s="36">
        <v>1.629473893882E12</v>
      </c>
      <c r="AO60" s="2" t="b">
        <f t="shared" si="9"/>
        <v>1</v>
      </c>
      <c r="AP60" s="3" t="s">
        <v>242</v>
      </c>
      <c r="AQ60" s="2">
        <v>1100.0</v>
      </c>
      <c r="AR60" s="2" t="s">
        <v>1172</v>
      </c>
      <c r="AS60" s="36">
        <v>1.629474606785E12</v>
      </c>
    </row>
    <row r="61">
      <c r="A61" s="2" t="b">
        <f t="shared" si="1"/>
        <v>1</v>
      </c>
      <c r="E61" s="39"/>
      <c r="F61" s="2" t="b">
        <f t="shared" si="2"/>
        <v>1</v>
      </c>
      <c r="G61" s="3" t="s">
        <v>340</v>
      </c>
      <c r="H61" s="2">
        <v>386.0</v>
      </c>
      <c r="I61" s="2" t="s">
        <v>1168</v>
      </c>
      <c r="J61" s="36">
        <v>1.62946451593E12</v>
      </c>
      <c r="K61" s="2" t="b">
        <f t="shared" si="3"/>
        <v>1</v>
      </c>
      <c r="L61" s="3" t="s">
        <v>346</v>
      </c>
      <c r="M61" s="2">
        <v>427.0</v>
      </c>
      <c r="N61" s="2" t="s">
        <v>1169</v>
      </c>
      <c r="O61" s="36">
        <v>1.629464938444E12</v>
      </c>
      <c r="T61" s="39"/>
      <c r="U61" s="2" t="b">
        <f t="shared" si="5"/>
        <v>1</v>
      </c>
      <c r="V61" s="3" t="s">
        <v>344</v>
      </c>
      <c r="W61" s="2">
        <v>4524.0</v>
      </c>
      <c r="X61" s="2" t="s">
        <v>1173</v>
      </c>
      <c r="Y61" s="36">
        <v>1.629469433325E12</v>
      </c>
      <c r="Z61" s="2" t="b">
        <f t="shared" si="6"/>
        <v>1</v>
      </c>
      <c r="AA61" s="3" t="s">
        <v>242</v>
      </c>
      <c r="AB61" s="2">
        <v>952.0</v>
      </c>
      <c r="AC61" s="2" t="s">
        <v>1174</v>
      </c>
      <c r="AD61" s="36">
        <v>1.629470020929E12</v>
      </c>
      <c r="AE61" s="2" t="b">
        <f t="shared" si="7"/>
        <v>0</v>
      </c>
      <c r="AF61" s="3" t="s">
        <v>208</v>
      </c>
      <c r="AG61" s="2">
        <v>126.0</v>
      </c>
      <c r="AH61" s="2" t="s">
        <v>1170</v>
      </c>
      <c r="AI61" s="36">
        <v>1.629473353174E12</v>
      </c>
      <c r="AJ61" s="2" t="b">
        <f t="shared" si="8"/>
        <v>1</v>
      </c>
      <c r="AK61" s="3" t="s">
        <v>340</v>
      </c>
      <c r="AL61" s="2">
        <v>326.0</v>
      </c>
      <c r="AM61" s="2" t="s">
        <v>1175</v>
      </c>
      <c r="AN61" s="36">
        <v>1.629473894206E12</v>
      </c>
      <c r="AO61" s="2" t="b">
        <f t="shared" si="9"/>
        <v>1</v>
      </c>
      <c r="AP61" s="3" t="s">
        <v>1176</v>
      </c>
      <c r="AQ61" s="2">
        <v>428.0</v>
      </c>
      <c r="AR61" s="2" t="s">
        <v>1177</v>
      </c>
      <c r="AS61" s="36">
        <v>1.629474607215E12</v>
      </c>
    </row>
    <row r="62">
      <c r="A62" s="2" t="b">
        <f t="shared" si="1"/>
        <v>1</v>
      </c>
      <c r="E62" s="39"/>
      <c r="F62" s="2" t="b">
        <f t="shared" si="2"/>
        <v>1</v>
      </c>
      <c r="G62" s="3" t="s">
        <v>383</v>
      </c>
      <c r="H62" s="2">
        <v>739.0</v>
      </c>
      <c r="I62" s="2" t="s">
        <v>1178</v>
      </c>
      <c r="J62" s="36">
        <v>1.629464516671E12</v>
      </c>
      <c r="K62" s="2" t="b">
        <f t="shared" si="3"/>
        <v>1</v>
      </c>
      <c r="L62" s="3" t="s">
        <v>383</v>
      </c>
      <c r="M62" s="2">
        <v>104.0</v>
      </c>
      <c r="N62" s="2" t="s">
        <v>1169</v>
      </c>
      <c r="O62" s="36">
        <v>1.62946493855E12</v>
      </c>
      <c r="T62" s="39"/>
      <c r="U62" s="2" t="b">
        <f t="shared" si="5"/>
        <v>1</v>
      </c>
      <c r="V62" s="3" t="s">
        <v>371</v>
      </c>
      <c r="W62" s="2">
        <v>1303.0</v>
      </c>
      <c r="X62" s="2" t="s">
        <v>1179</v>
      </c>
      <c r="Y62" s="36">
        <v>1.629469434628E12</v>
      </c>
      <c r="Z62" s="2" t="b">
        <f t="shared" si="6"/>
        <v>1</v>
      </c>
      <c r="AA62" s="3" t="s">
        <v>292</v>
      </c>
      <c r="AB62" s="2">
        <v>954.0</v>
      </c>
      <c r="AC62" s="2" t="s">
        <v>1180</v>
      </c>
      <c r="AD62" s="36">
        <v>1.629470021885E12</v>
      </c>
      <c r="AE62" s="2" t="b">
        <f t="shared" si="7"/>
        <v>0</v>
      </c>
      <c r="AF62" s="3" t="s">
        <v>244</v>
      </c>
      <c r="AG62" s="2">
        <v>134.0</v>
      </c>
      <c r="AH62" s="2" t="s">
        <v>1170</v>
      </c>
      <c r="AI62" s="36">
        <v>1.629473353308E12</v>
      </c>
      <c r="AJ62" s="2" t="b">
        <f t="shared" si="8"/>
        <v>1</v>
      </c>
      <c r="AK62" s="3" t="s">
        <v>346</v>
      </c>
      <c r="AL62" s="2">
        <v>210.0</v>
      </c>
      <c r="AM62" s="2" t="s">
        <v>1175</v>
      </c>
      <c r="AN62" s="36">
        <v>1.62947389442E12</v>
      </c>
      <c r="AO62" s="2" t="b">
        <f t="shared" si="9"/>
        <v>1</v>
      </c>
      <c r="AP62" s="3" t="s">
        <v>242</v>
      </c>
      <c r="AQ62" s="2">
        <v>584.0</v>
      </c>
      <c r="AR62" s="2" t="s">
        <v>1177</v>
      </c>
      <c r="AS62" s="36">
        <v>1.629474607797E12</v>
      </c>
    </row>
    <row r="63">
      <c r="E63" s="39"/>
      <c r="F63" s="2" t="b">
        <f t="shared" si="2"/>
        <v>1</v>
      </c>
      <c r="G63" s="3" t="s">
        <v>242</v>
      </c>
      <c r="H63" s="2">
        <v>345.0</v>
      </c>
      <c r="I63" s="2" t="s">
        <v>1181</v>
      </c>
      <c r="J63" s="36">
        <v>1.629464517014E12</v>
      </c>
      <c r="K63" s="2" t="b">
        <f t="shared" si="3"/>
        <v>1</v>
      </c>
      <c r="L63" s="3" t="s">
        <v>428</v>
      </c>
      <c r="M63" s="2">
        <v>317.0</v>
      </c>
      <c r="N63" s="2" t="s">
        <v>1169</v>
      </c>
      <c r="O63" s="36">
        <v>1.629464938864E12</v>
      </c>
      <c r="T63" s="39"/>
      <c r="U63" s="2" t="b">
        <f t="shared" si="5"/>
        <v>1</v>
      </c>
      <c r="V63" s="3" t="s">
        <v>346</v>
      </c>
      <c r="W63" s="2">
        <v>393.0</v>
      </c>
      <c r="X63" s="2" t="s">
        <v>1182</v>
      </c>
      <c r="Y63" s="36">
        <v>1.62946943502E12</v>
      </c>
      <c r="Z63" s="2" t="b">
        <f t="shared" si="6"/>
        <v>1</v>
      </c>
      <c r="AA63" s="3" t="s">
        <v>255</v>
      </c>
      <c r="AB63" s="2">
        <v>223.0</v>
      </c>
      <c r="AC63" s="2" t="s">
        <v>1183</v>
      </c>
      <c r="AD63" s="36">
        <v>1.629470022105E12</v>
      </c>
      <c r="AE63" s="2" t="b">
        <f t="shared" si="7"/>
        <v>0</v>
      </c>
      <c r="AF63" s="3" t="s">
        <v>208</v>
      </c>
      <c r="AG63" s="2">
        <v>185.0</v>
      </c>
      <c r="AH63" s="2" t="s">
        <v>1170</v>
      </c>
      <c r="AI63" s="36">
        <v>1.629473353505E12</v>
      </c>
      <c r="AJ63" s="2" t="b">
        <f t="shared" si="8"/>
        <v>1</v>
      </c>
      <c r="AK63" s="3" t="s">
        <v>242</v>
      </c>
      <c r="AL63" s="2">
        <v>164.0</v>
      </c>
      <c r="AM63" s="2" t="s">
        <v>1175</v>
      </c>
      <c r="AN63" s="36">
        <v>1.629473894582E12</v>
      </c>
      <c r="AO63" s="2" t="b">
        <f t="shared" si="9"/>
        <v>0</v>
      </c>
      <c r="AP63" s="3" t="s">
        <v>1184</v>
      </c>
      <c r="AQ63" s="2">
        <v>800.0</v>
      </c>
      <c r="AR63" s="2" t="s">
        <v>1185</v>
      </c>
      <c r="AS63" s="36">
        <v>1.629474608598E12</v>
      </c>
    </row>
    <row r="64">
      <c r="E64" s="39"/>
      <c r="F64" s="2" t="b">
        <f t="shared" si="2"/>
        <v>1</v>
      </c>
      <c r="G64" s="3" t="s">
        <v>390</v>
      </c>
      <c r="H64" s="2">
        <v>763.0</v>
      </c>
      <c r="I64" s="2" t="s">
        <v>1181</v>
      </c>
      <c r="J64" s="36">
        <v>1.629464517797E12</v>
      </c>
      <c r="O64" s="39"/>
      <c r="T64" s="39"/>
      <c r="U64" s="2" t="b">
        <f t="shared" si="5"/>
        <v>1</v>
      </c>
      <c r="V64" s="3" t="s">
        <v>383</v>
      </c>
      <c r="W64" s="2">
        <v>86.0</v>
      </c>
      <c r="X64" s="2" t="s">
        <v>1182</v>
      </c>
      <c r="Y64" s="36">
        <v>1.629469435127E12</v>
      </c>
      <c r="Z64" s="2" t="b">
        <f t="shared" si="6"/>
        <v>1</v>
      </c>
      <c r="AA64" s="3" t="s">
        <v>242</v>
      </c>
      <c r="AB64" s="2">
        <v>391.0</v>
      </c>
      <c r="AC64" s="2" t="s">
        <v>1183</v>
      </c>
      <c r="AD64" s="36">
        <v>1.629470022494E12</v>
      </c>
      <c r="AE64" s="2" t="b">
        <f t="shared" si="7"/>
        <v>0</v>
      </c>
      <c r="AF64" s="3" t="s">
        <v>244</v>
      </c>
      <c r="AG64" s="2">
        <v>454.0</v>
      </c>
      <c r="AH64" s="2" t="s">
        <v>1170</v>
      </c>
      <c r="AI64" s="36">
        <v>1.629473353947E12</v>
      </c>
      <c r="AJ64" s="2" t="b">
        <f t="shared" si="8"/>
        <v>1</v>
      </c>
      <c r="AK64" s="3" t="s">
        <v>301</v>
      </c>
      <c r="AL64" s="2">
        <v>2493.0</v>
      </c>
      <c r="AM64" s="2" t="s">
        <v>1186</v>
      </c>
      <c r="AN64" s="36">
        <v>1.629473897074E12</v>
      </c>
      <c r="AO64" s="2" t="b">
        <f t="shared" si="9"/>
        <v>1</v>
      </c>
      <c r="AP64" s="3" t="s">
        <v>242</v>
      </c>
      <c r="AQ64" s="2">
        <v>388.0</v>
      </c>
      <c r="AR64" s="2" t="s">
        <v>1185</v>
      </c>
      <c r="AS64" s="36">
        <v>1.629474608985E12</v>
      </c>
    </row>
    <row r="65">
      <c r="E65" s="39"/>
      <c r="F65" s="2" t="b">
        <f t="shared" si="2"/>
        <v>1</v>
      </c>
      <c r="G65" s="3" t="s">
        <v>257</v>
      </c>
      <c r="H65" s="2">
        <v>261.0</v>
      </c>
      <c r="I65" s="2" t="s">
        <v>1187</v>
      </c>
      <c r="J65" s="36">
        <v>1.629464518039E12</v>
      </c>
      <c r="O65" s="39"/>
      <c r="T65" s="39"/>
      <c r="U65" s="2" t="b">
        <f t="shared" si="5"/>
        <v>1</v>
      </c>
      <c r="V65" s="3" t="s">
        <v>242</v>
      </c>
      <c r="W65" s="2">
        <v>510.0</v>
      </c>
      <c r="X65" s="2" t="s">
        <v>1182</v>
      </c>
      <c r="Y65" s="36">
        <v>1.629469435616E12</v>
      </c>
      <c r="Z65" s="2" t="b">
        <f t="shared" si="6"/>
        <v>1</v>
      </c>
      <c r="AA65" s="3" t="s">
        <v>365</v>
      </c>
      <c r="AB65" s="2">
        <v>1768.0</v>
      </c>
      <c r="AC65" s="2" t="s">
        <v>1188</v>
      </c>
      <c r="AD65" s="36">
        <v>1.629470024265E12</v>
      </c>
      <c r="AE65" s="2" t="b">
        <f t="shared" si="7"/>
        <v>0</v>
      </c>
      <c r="AF65" s="3" t="s">
        <v>320</v>
      </c>
      <c r="AG65" s="2">
        <v>165.0</v>
      </c>
      <c r="AH65" s="2" t="s">
        <v>1189</v>
      </c>
      <c r="AI65" s="36">
        <v>1.629473354113E12</v>
      </c>
      <c r="AJ65" s="2" t="b">
        <f t="shared" si="8"/>
        <v>1</v>
      </c>
      <c r="AK65" s="3" t="s">
        <v>232</v>
      </c>
      <c r="AL65" s="2">
        <v>346.0</v>
      </c>
      <c r="AM65" s="2" t="s">
        <v>1186</v>
      </c>
      <c r="AN65" s="36">
        <v>1.629473897419E12</v>
      </c>
      <c r="AO65" s="2" t="b">
        <f t="shared" si="9"/>
        <v>1</v>
      </c>
      <c r="AP65" s="3" t="s">
        <v>390</v>
      </c>
      <c r="AQ65" s="2">
        <v>1085.0</v>
      </c>
      <c r="AR65" s="2" t="s">
        <v>1190</v>
      </c>
      <c r="AS65" s="36">
        <v>1.629474610069E12</v>
      </c>
    </row>
    <row r="66">
      <c r="E66" s="39"/>
      <c r="F66" s="2" t="b">
        <f t="shared" si="2"/>
        <v>1</v>
      </c>
      <c r="G66" s="3" t="s">
        <v>242</v>
      </c>
      <c r="H66" s="2">
        <v>354.0</v>
      </c>
      <c r="I66" s="2" t="s">
        <v>1187</v>
      </c>
      <c r="J66" s="36">
        <v>1.629464518389E12</v>
      </c>
      <c r="O66" s="39"/>
      <c r="T66" s="39"/>
      <c r="U66" s="2" t="b">
        <f t="shared" si="5"/>
        <v>1</v>
      </c>
      <c r="V66" s="3" t="s">
        <v>390</v>
      </c>
      <c r="W66" s="2">
        <v>457.0</v>
      </c>
      <c r="X66" s="2" t="s">
        <v>1191</v>
      </c>
      <c r="Y66" s="36">
        <v>1.629469436074E12</v>
      </c>
      <c r="Z66" s="2" t="b">
        <f t="shared" si="6"/>
        <v>1</v>
      </c>
      <c r="AA66" s="3" t="s">
        <v>413</v>
      </c>
      <c r="AB66" s="2">
        <v>1125.0</v>
      </c>
      <c r="AC66" s="2" t="s">
        <v>1192</v>
      </c>
      <c r="AD66" s="36">
        <v>1.629470025391E12</v>
      </c>
      <c r="AE66" s="2" t="b">
        <f t="shared" si="7"/>
        <v>0</v>
      </c>
      <c r="AF66" s="3" t="s">
        <v>326</v>
      </c>
      <c r="AG66" s="2">
        <v>570.0</v>
      </c>
      <c r="AH66" s="2" t="s">
        <v>1189</v>
      </c>
      <c r="AI66" s="36">
        <v>1.629473354681E12</v>
      </c>
      <c r="AJ66" s="2" t="b">
        <f t="shared" si="8"/>
        <v>1</v>
      </c>
      <c r="AK66" s="3" t="s">
        <v>242</v>
      </c>
      <c r="AL66" s="2">
        <v>348.0</v>
      </c>
      <c r="AM66" s="2" t="s">
        <v>1186</v>
      </c>
      <c r="AN66" s="36">
        <v>1.629473897768E12</v>
      </c>
      <c r="AO66" s="2" t="b">
        <f t="shared" si="9"/>
        <v>1</v>
      </c>
      <c r="AP66" s="3" t="s">
        <v>257</v>
      </c>
      <c r="AQ66" s="2">
        <v>242.0</v>
      </c>
      <c r="AR66" s="2" t="s">
        <v>1190</v>
      </c>
      <c r="AS66" s="36">
        <v>1.629474610312E12</v>
      </c>
    </row>
    <row r="67">
      <c r="E67" s="39"/>
      <c r="F67" s="2" t="b">
        <f t="shared" si="2"/>
        <v>1</v>
      </c>
      <c r="G67" s="3" t="s">
        <v>292</v>
      </c>
      <c r="H67" s="2">
        <v>549.0</v>
      </c>
      <c r="I67" s="2" t="s">
        <v>1187</v>
      </c>
      <c r="J67" s="36">
        <v>1.629464518939E12</v>
      </c>
      <c r="O67" s="39"/>
      <c r="T67" s="39"/>
      <c r="U67" s="2" t="b">
        <f t="shared" si="5"/>
        <v>1</v>
      </c>
      <c r="V67" s="3" t="s">
        <v>257</v>
      </c>
      <c r="W67" s="2">
        <v>188.0</v>
      </c>
      <c r="X67" s="2" t="s">
        <v>1191</v>
      </c>
      <c r="Y67" s="36">
        <v>1.62946943626E12</v>
      </c>
      <c r="Z67" s="2" t="b">
        <f t="shared" si="6"/>
        <v>1</v>
      </c>
      <c r="AA67" s="3" t="s">
        <v>340</v>
      </c>
      <c r="AB67" s="2">
        <v>689.0</v>
      </c>
      <c r="AC67" s="2" t="s">
        <v>1193</v>
      </c>
      <c r="AD67" s="36">
        <v>1.629470026079E12</v>
      </c>
      <c r="AE67" s="2" t="b">
        <f t="shared" si="7"/>
        <v>1</v>
      </c>
      <c r="AF67" s="3" t="s">
        <v>242</v>
      </c>
      <c r="AG67" s="2">
        <v>788.0</v>
      </c>
      <c r="AH67" s="2" t="s">
        <v>1194</v>
      </c>
      <c r="AI67" s="36">
        <v>1.629473355469E12</v>
      </c>
      <c r="AJ67" s="2" t="b">
        <f t="shared" si="8"/>
        <v>1</v>
      </c>
      <c r="AK67" s="3" t="s">
        <v>346</v>
      </c>
      <c r="AL67" s="2">
        <v>6619.0</v>
      </c>
      <c r="AM67" s="2" t="s">
        <v>1195</v>
      </c>
      <c r="AN67" s="36">
        <v>1.629473904404E12</v>
      </c>
      <c r="AO67" s="2" t="b">
        <f t="shared" si="9"/>
        <v>1</v>
      </c>
      <c r="AP67" s="3" t="s">
        <v>242</v>
      </c>
      <c r="AQ67" s="2">
        <v>424.0</v>
      </c>
      <c r="AR67" s="2" t="s">
        <v>1190</v>
      </c>
      <c r="AS67" s="36">
        <v>1.629474610737E12</v>
      </c>
    </row>
    <row r="68">
      <c r="E68" s="39"/>
      <c r="F68" s="2" t="b">
        <f t="shared" si="2"/>
        <v>1</v>
      </c>
      <c r="G68" s="3" t="s">
        <v>255</v>
      </c>
      <c r="H68" s="2">
        <v>302.0</v>
      </c>
      <c r="I68" s="2" t="s">
        <v>1196</v>
      </c>
      <c r="J68" s="36">
        <v>1.629464519241E12</v>
      </c>
      <c r="O68" s="39"/>
      <c r="T68" s="39"/>
      <c r="U68" s="2" t="b">
        <f t="shared" si="5"/>
        <v>1</v>
      </c>
      <c r="V68" s="3" t="s">
        <v>242</v>
      </c>
      <c r="W68" s="2">
        <v>269.0</v>
      </c>
      <c r="X68" s="2" t="s">
        <v>1191</v>
      </c>
      <c r="Y68" s="36">
        <v>1.629469436528E12</v>
      </c>
      <c r="Z68" s="2" t="b">
        <f t="shared" si="6"/>
        <v>1</v>
      </c>
      <c r="AA68" s="3" t="s">
        <v>383</v>
      </c>
      <c r="AB68" s="2">
        <v>107.0</v>
      </c>
      <c r="AC68" s="2" t="s">
        <v>1193</v>
      </c>
      <c r="AD68" s="36">
        <v>1.629470026186E12</v>
      </c>
      <c r="AE68" s="2" t="b">
        <f t="shared" si="7"/>
        <v>0</v>
      </c>
      <c r="AF68" s="3" t="s">
        <v>332</v>
      </c>
      <c r="AG68" s="2">
        <v>576.0</v>
      </c>
      <c r="AH68" s="2" t="s">
        <v>1197</v>
      </c>
      <c r="AI68" s="36">
        <v>1.629473356047E12</v>
      </c>
      <c r="AJ68" s="2" t="b">
        <f t="shared" si="8"/>
        <v>1</v>
      </c>
      <c r="AK68" s="3" t="s">
        <v>371</v>
      </c>
      <c r="AL68" s="2">
        <v>1528.0</v>
      </c>
      <c r="AM68" s="2" t="s">
        <v>1198</v>
      </c>
      <c r="AN68" s="36">
        <v>1.629473905914E12</v>
      </c>
      <c r="AO68" s="2" t="b">
        <f t="shared" si="9"/>
        <v>1</v>
      </c>
      <c r="AP68" s="3" t="s">
        <v>292</v>
      </c>
      <c r="AQ68" s="2">
        <v>690.0</v>
      </c>
      <c r="AR68" s="2" t="s">
        <v>1199</v>
      </c>
      <c r="AS68" s="36">
        <v>1.629474611426E12</v>
      </c>
    </row>
    <row r="69">
      <c r="E69" s="39"/>
      <c r="F69" s="2" t="b">
        <f t="shared" si="2"/>
        <v>1</v>
      </c>
      <c r="G69" s="3" t="s">
        <v>242</v>
      </c>
      <c r="H69" s="2">
        <v>407.0</v>
      </c>
      <c r="I69" s="2" t="s">
        <v>1196</v>
      </c>
      <c r="J69" s="36">
        <v>1.629464519649E12</v>
      </c>
      <c r="O69" s="39"/>
      <c r="T69" s="39"/>
      <c r="U69" s="2" t="b">
        <f t="shared" si="5"/>
        <v>1</v>
      </c>
      <c r="V69" s="3" t="s">
        <v>292</v>
      </c>
      <c r="W69" s="2">
        <v>758.0</v>
      </c>
      <c r="X69" s="2" t="s">
        <v>1200</v>
      </c>
      <c r="Y69" s="36">
        <v>1.629469437289E12</v>
      </c>
      <c r="Z69" s="2" t="b">
        <f t="shared" si="6"/>
        <v>1</v>
      </c>
      <c r="AA69" s="3" t="s">
        <v>428</v>
      </c>
      <c r="AB69" s="2">
        <v>425.0</v>
      </c>
      <c r="AC69" s="2" t="s">
        <v>1193</v>
      </c>
      <c r="AD69" s="36">
        <v>1.62947002661E12</v>
      </c>
      <c r="AE69" s="2" t="b">
        <f t="shared" si="7"/>
        <v>1</v>
      </c>
      <c r="AF69" s="3" t="s">
        <v>340</v>
      </c>
      <c r="AG69" s="2">
        <v>601.0</v>
      </c>
      <c r="AH69" s="2" t="s">
        <v>1197</v>
      </c>
      <c r="AI69" s="36">
        <v>1.629473356646E12</v>
      </c>
      <c r="AJ69" s="2" t="b">
        <f t="shared" si="8"/>
        <v>1</v>
      </c>
      <c r="AK69" s="3" t="s">
        <v>337</v>
      </c>
      <c r="AL69" s="2">
        <v>456.0</v>
      </c>
      <c r="AM69" s="2" t="s">
        <v>1201</v>
      </c>
      <c r="AN69" s="36">
        <v>1.629473906372E12</v>
      </c>
      <c r="AO69" s="2" t="b">
        <f t="shared" si="9"/>
        <v>1</v>
      </c>
      <c r="AP69" s="3" t="s">
        <v>255</v>
      </c>
      <c r="AQ69" s="2">
        <v>334.0</v>
      </c>
      <c r="AR69" s="2" t="s">
        <v>1199</v>
      </c>
      <c r="AS69" s="36">
        <v>1.62947461176E12</v>
      </c>
    </row>
    <row r="70">
      <c r="E70" s="39"/>
      <c r="F70" s="2" t="b">
        <f t="shared" si="2"/>
        <v>1</v>
      </c>
      <c r="G70" s="3" t="s">
        <v>415</v>
      </c>
      <c r="H70" s="2">
        <v>2807.0</v>
      </c>
      <c r="I70" s="2" t="s">
        <v>1202</v>
      </c>
      <c r="J70" s="36">
        <v>1.629464522457E12</v>
      </c>
      <c r="O70" s="39"/>
      <c r="T70" s="39"/>
      <c r="U70" s="2" t="b">
        <f t="shared" si="5"/>
        <v>1</v>
      </c>
      <c r="V70" s="3" t="s">
        <v>255</v>
      </c>
      <c r="W70" s="2">
        <v>283.0</v>
      </c>
      <c r="X70" s="2" t="s">
        <v>1200</v>
      </c>
      <c r="Y70" s="36">
        <v>1.629469437573E12</v>
      </c>
      <c r="AD70" s="39"/>
      <c r="AE70" s="2" t="b">
        <f t="shared" si="7"/>
        <v>1</v>
      </c>
      <c r="AF70" s="3" t="s">
        <v>341</v>
      </c>
      <c r="AG70" s="2">
        <v>612.0</v>
      </c>
      <c r="AH70" s="2" t="s">
        <v>1203</v>
      </c>
      <c r="AI70" s="36">
        <v>1.629473357259E12</v>
      </c>
      <c r="AJ70" s="2" t="b">
        <f t="shared" si="8"/>
        <v>1</v>
      </c>
      <c r="AK70" s="3" t="s">
        <v>383</v>
      </c>
      <c r="AL70" s="2">
        <v>157.0</v>
      </c>
      <c r="AM70" s="2" t="s">
        <v>1201</v>
      </c>
      <c r="AN70" s="36">
        <v>1.62947390653E12</v>
      </c>
      <c r="AO70" s="2" t="b">
        <f t="shared" si="9"/>
        <v>1</v>
      </c>
      <c r="AP70" s="3" t="s">
        <v>242</v>
      </c>
      <c r="AQ70" s="2">
        <v>266.0</v>
      </c>
      <c r="AR70" s="2" t="s">
        <v>1204</v>
      </c>
      <c r="AS70" s="36">
        <v>1.629474612026E12</v>
      </c>
    </row>
    <row r="71">
      <c r="E71" s="39"/>
      <c r="F71" s="2" t="b">
        <f t="shared" si="2"/>
        <v>1</v>
      </c>
      <c r="G71" s="3" t="s">
        <v>413</v>
      </c>
      <c r="H71" s="2">
        <v>911.0</v>
      </c>
      <c r="I71" s="2" t="s">
        <v>1205</v>
      </c>
      <c r="J71" s="36">
        <v>1.629464523366E12</v>
      </c>
      <c r="O71" s="39"/>
      <c r="T71" s="39"/>
      <c r="U71" s="2" t="b">
        <f t="shared" si="5"/>
        <v>1</v>
      </c>
      <c r="V71" s="3" t="s">
        <v>242</v>
      </c>
      <c r="W71" s="2">
        <v>349.0</v>
      </c>
      <c r="X71" s="2" t="s">
        <v>1200</v>
      </c>
      <c r="Y71" s="36">
        <v>1.629469437921E12</v>
      </c>
      <c r="AD71" s="39"/>
      <c r="AE71" s="2" t="b">
        <f t="shared" si="7"/>
        <v>1</v>
      </c>
      <c r="AF71" s="3" t="s">
        <v>242</v>
      </c>
      <c r="AG71" s="2">
        <v>220.0</v>
      </c>
      <c r="AH71" s="2" t="s">
        <v>1203</v>
      </c>
      <c r="AI71" s="36">
        <v>1.62947335748E12</v>
      </c>
      <c r="AJ71" s="2" t="b">
        <f t="shared" si="8"/>
        <v>1</v>
      </c>
      <c r="AK71" s="3" t="s">
        <v>242</v>
      </c>
      <c r="AL71" s="2">
        <v>376.0</v>
      </c>
      <c r="AM71" s="2" t="s">
        <v>1201</v>
      </c>
      <c r="AN71" s="36">
        <v>1.629473906905E12</v>
      </c>
      <c r="AO71" s="2" t="b">
        <f t="shared" si="9"/>
        <v>1</v>
      </c>
      <c r="AP71" s="3" t="s">
        <v>344</v>
      </c>
      <c r="AQ71" s="2">
        <v>394.0</v>
      </c>
      <c r="AR71" s="2" t="s">
        <v>1204</v>
      </c>
      <c r="AS71" s="36">
        <v>1.629474612421E12</v>
      </c>
    </row>
    <row r="72">
      <c r="E72" s="39"/>
      <c r="F72" s="2" t="b">
        <f t="shared" si="2"/>
        <v>1</v>
      </c>
      <c r="G72" s="3" t="s">
        <v>340</v>
      </c>
      <c r="H72" s="2">
        <v>292.0</v>
      </c>
      <c r="I72" s="2" t="s">
        <v>1205</v>
      </c>
      <c r="J72" s="36">
        <v>1.62946452366E12</v>
      </c>
      <c r="O72" s="39"/>
      <c r="T72" s="39"/>
      <c r="U72" s="2" t="b">
        <f t="shared" si="5"/>
        <v>1</v>
      </c>
      <c r="V72" s="3" t="s">
        <v>348</v>
      </c>
      <c r="W72" s="2">
        <v>1459.0</v>
      </c>
      <c r="X72" s="2" t="s">
        <v>1206</v>
      </c>
      <c r="Y72" s="36">
        <v>1.629469439379E12</v>
      </c>
      <c r="AD72" s="39"/>
      <c r="AE72" s="2" t="b">
        <f t="shared" si="7"/>
        <v>1</v>
      </c>
      <c r="AF72" s="3" t="s">
        <v>301</v>
      </c>
      <c r="AG72" s="2">
        <v>2740.0</v>
      </c>
      <c r="AH72" s="2" t="s">
        <v>1207</v>
      </c>
      <c r="AI72" s="36">
        <v>1.629473360218E12</v>
      </c>
      <c r="AJ72" s="2" t="b">
        <f t="shared" si="8"/>
        <v>1</v>
      </c>
      <c r="AK72" s="3" t="s">
        <v>390</v>
      </c>
      <c r="AL72" s="2">
        <v>767.0</v>
      </c>
      <c r="AM72" s="2" t="s">
        <v>1208</v>
      </c>
      <c r="AN72" s="36">
        <v>1.629473907672E12</v>
      </c>
      <c r="AO72" s="2" t="b">
        <f t="shared" si="9"/>
        <v>1</v>
      </c>
      <c r="AP72" s="3" t="s">
        <v>413</v>
      </c>
      <c r="AQ72" s="2">
        <v>1264.0</v>
      </c>
      <c r="AR72" s="2" t="s">
        <v>1209</v>
      </c>
      <c r="AS72" s="36">
        <v>1.629474613686E12</v>
      </c>
    </row>
    <row r="73">
      <c r="E73" s="39"/>
      <c r="F73" s="2" t="b">
        <f t="shared" si="2"/>
        <v>1</v>
      </c>
      <c r="G73" s="3" t="s">
        <v>383</v>
      </c>
      <c r="H73" s="2">
        <v>131.0</v>
      </c>
      <c r="I73" s="2" t="s">
        <v>1205</v>
      </c>
      <c r="J73" s="36">
        <v>1.629464523804E12</v>
      </c>
      <c r="O73" s="39"/>
      <c r="T73" s="39"/>
      <c r="U73" s="2" t="b">
        <f t="shared" si="5"/>
        <v>1</v>
      </c>
      <c r="V73" s="3" t="s">
        <v>413</v>
      </c>
      <c r="W73" s="2">
        <v>723.0</v>
      </c>
      <c r="X73" s="2" t="s">
        <v>1210</v>
      </c>
      <c r="Y73" s="36">
        <v>1.629469440129E12</v>
      </c>
      <c r="AD73" s="39"/>
      <c r="AE73" s="2" t="b">
        <f t="shared" si="7"/>
        <v>1</v>
      </c>
      <c r="AF73" s="3" t="s">
        <v>232</v>
      </c>
      <c r="AG73" s="2">
        <v>202.0</v>
      </c>
      <c r="AH73" s="2" t="s">
        <v>1207</v>
      </c>
      <c r="AI73" s="36">
        <v>1.629473360434E12</v>
      </c>
      <c r="AJ73" s="2" t="b">
        <f t="shared" si="8"/>
        <v>1</v>
      </c>
      <c r="AK73" s="3" t="s">
        <v>257</v>
      </c>
      <c r="AL73" s="2">
        <v>364.0</v>
      </c>
      <c r="AM73" s="2" t="s">
        <v>1211</v>
      </c>
      <c r="AN73" s="36">
        <v>1.629473908035E12</v>
      </c>
      <c r="AO73" s="2" t="b">
        <f t="shared" si="9"/>
        <v>1</v>
      </c>
      <c r="AP73" s="3" t="s">
        <v>340</v>
      </c>
      <c r="AQ73" s="2">
        <v>2594.0</v>
      </c>
      <c r="AR73" s="2" t="s">
        <v>1212</v>
      </c>
      <c r="AS73" s="36">
        <v>1.62947461628E12</v>
      </c>
    </row>
    <row r="74">
      <c r="E74" s="39"/>
      <c r="F74" s="2" t="b">
        <f t="shared" si="2"/>
        <v>1</v>
      </c>
      <c r="G74" s="3" t="s">
        <v>428</v>
      </c>
      <c r="H74" s="2">
        <v>587.0</v>
      </c>
      <c r="I74" s="2" t="s">
        <v>1213</v>
      </c>
      <c r="J74" s="36">
        <v>1.629464524378E12</v>
      </c>
      <c r="O74" s="39"/>
      <c r="T74" s="39"/>
      <c r="U74" s="2" t="b">
        <f t="shared" si="5"/>
        <v>1</v>
      </c>
      <c r="V74" s="3" t="s">
        <v>340</v>
      </c>
      <c r="W74" s="2">
        <v>298.0</v>
      </c>
      <c r="X74" s="2" t="s">
        <v>1210</v>
      </c>
      <c r="Y74" s="36">
        <v>1.629469440402E12</v>
      </c>
      <c r="AD74" s="39"/>
      <c r="AE74" s="2" t="b">
        <f t="shared" si="7"/>
        <v>1</v>
      </c>
      <c r="AF74" s="3" t="s">
        <v>242</v>
      </c>
      <c r="AG74" s="2">
        <v>414.0</v>
      </c>
      <c r="AH74" s="2" t="s">
        <v>1207</v>
      </c>
      <c r="AI74" s="36">
        <v>1.629473360832E12</v>
      </c>
      <c r="AJ74" s="2" t="b">
        <f t="shared" si="8"/>
        <v>1</v>
      </c>
      <c r="AK74" s="3" t="s">
        <v>242</v>
      </c>
      <c r="AL74" s="2">
        <v>425.0</v>
      </c>
      <c r="AM74" s="2" t="s">
        <v>1211</v>
      </c>
      <c r="AN74" s="36">
        <v>1.629473908459E12</v>
      </c>
      <c r="AO74" s="2" t="b">
        <f t="shared" si="9"/>
        <v>1</v>
      </c>
      <c r="AP74" s="3" t="s">
        <v>383</v>
      </c>
      <c r="AQ74" s="2">
        <v>103.0</v>
      </c>
      <c r="AR74" s="2" t="s">
        <v>1212</v>
      </c>
      <c r="AS74" s="36">
        <v>1.629474616384E12</v>
      </c>
    </row>
    <row r="75">
      <c r="E75" s="39"/>
      <c r="J75" s="39"/>
      <c r="O75" s="39"/>
      <c r="T75" s="39"/>
      <c r="U75" s="2" t="b">
        <f t="shared" si="5"/>
        <v>1</v>
      </c>
      <c r="V75" s="3" t="s">
        <v>383</v>
      </c>
      <c r="W75" s="2">
        <v>87.0</v>
      </c>
      <c r="X75" s="2" t="s">
        <v>1210</v>
      </c>
      <c r="Y75" s="36">
        <v>1.629469440496E12</v>
      </c>
      <c r="AD75" s="39"/>
      <c r="AE75" s="2" t="b">
        <f t="shared" si="7"/>
        <v>1</v>
      </c>
      <c r="AF75" s="3" t="s">
        <v>398</v>
      </c>
      <c r="AG75" s="2">
        <v>8972.0</v>
      </c>
      <c r="AH75" s="2" t="s">
        <v>1214</v>
      </c>
      <c r="AI75" s="36">
        <v>1.629473369805E12</v>
      </c>
      <c r="AJ75" s="2" t="b">
        <f t="shared" si="8"/>
        <v>1</v>
      </c>
      <c r="AK75" s="3" t="s">
        <v>292</v>
      </c>
      <c r="AL75" s="2">
        <v>1986.0</v>
      </c>
      <c r="AM75" s="2" t="s">
        <v>1215</v>
      </c>
      <c r="AN75" s="36">
        <v>1.629473910448E12</v>
      </c>
      <c r="AO75" s="2" t="b">
        <f t="shared" si="9"/>
        <v>1</v>
      </c>
      <c r="AP75" s="3" t="s">
        <v>428</v>
      </c>
      <c r="AQ75" s="2">
        <v>603.0</v>
      </c>
      <c r="AR75" s="2" t="s">
        <v>1212</v>
      </c>
      <c r="AS75" s="36">
        <v>1.629474616985E12</v>
      </c>
    </row>
    <row r="76">
      <c r="E76" s="39"/>
      <c r="J76" s="39"/>
      <c r="O76" s="39"/>
      <c r="T76" s="39"/>
      <c r="U76" s="2" t="b">
        <f t="shared" si="5"/>
        <v>1</v>
      </c>
      <c r="V76" s="3" t="s">
        <v>428</v>
      </c>
      <c r="W76" s="2">
        <v>696.0</v>
      </c>
      <c r="X76" s="2" t="s">
        <v>1216</v>
      </c>
      <c r="Y76" s="36">
        <v>1.629469441182E12</v>
      </c>
      <c r="AD76" s="39"/>
      <c r="AE76" s="2" t="b">
        <f t="shared" si="7"/>
        <v>1</v>
      </c>
      <c r="AF76" s="3" t="s">
        <v>383</v>
      </c>
      <c r="AG76" s="2">
        <v>105.0</v>
      </c>
      <c r="AH76" s="2" t="s">
        <v>1214</v>
      </c>
      <c r="AI76" s="36">
        <v>1.629473369912E12</v>
      </c>
      <c r="AJ76" s="2" t="b">
        <f t="shared" si="8"/>
        <v>1</v>
      </c>
      <c r="AK76" s="3" t="s">
        <v>255</v>
      </c>
      <c r="AL76" s="2">
        <v>217.0</v>
      </c>
      <c r="AM76" s="2" t="s">
        <v>1215</v>
      </c>
      <c r="AN76" s="36">
        <v>1.629473910662E12</v>
      </c>
      <c r="AO76" s="2" t="b">
        <f t="shared" si="9"/>
        <v>1</v>
      </c>
      <c r="AP76" s="3" t="s">
        <v>428</v>
      </c>
      <c r="AQ76" s="2">
        <v>4433.0</v>
      </c>
      <c r="AR76" s="2" t="s">
        <v>1217</v>
      </c>
      <c r="AS76" s="36">
        <v>1.629474621422E12</v>
      </c>
    </row>
    <row r="77">
      <c r="E77" s="39"/>
      <c r="J77" s="39"/>
      <c r="O77" s="39"/>
      <c r="T77" s="39"/>
      <c r="Y77" s="39"/>
      <c r="AD77" s="39"/>
      <c r="AE77" s="2" t="b">
        <f t="shared" si="7"/>
        <v>1</v>
      </c>
      <c r="AF77" s="3" t="s">
        <v>398</v>
      </c>
      <c r="AG77" s="2">
        <v>954.0</v>
      </c>
      <c r="AH77" s="2" t="s">
        <v>1218</v>
      </c>
      <c r="AI77" s="36">
        <v>1.629473370881E12</v>
      </c>
      <c r="AJ77" s="2" t="b">
        <f t="shared" si="8"/>
        <v>1</v>
      </c>
      <c r="AK77" s="3" t="s">
        <v>242</v>
      </c>
      <c r="AL77" s="2">
        <v>286.0</v>
      </c>
      <c r="AM77" s="2" t="s">
        <v>1215</v>
      </c>
      <c r="AN77" s="36">
        <v>1.62947391095E12</v>
      </c>
      <c r="AO77" s="2" t="b">
        <f t="shared" si="9"/>
        <v>1</v>
      </c>
      <c r="AP77" s="3" t="s">
        <v>428</v>
      </c>
      <c r="AQ77" s="2">
        <v>962.0</v>
      </c>
      <c r="AR77" s="2" t="s">
        <v>1219</v>
      </c>
      <c r="AS77" s="36">
        <v>1.62947462238E12</v>
      </c>
    </row>
    <row r="78">
      <c r="E78" s="39"/>
      <c r="J78" s="39"/>
      <c r="O78" s="39"/>
      <c r="T78" s="39"/>
      <c r="W78" s="2"/>
      <c r="Y78" s="39"/>
      <c r="AD78" s="39"/>
      <c r="AE78" s="2" t="b">
        <f t="shared" si="7"/>
        <v>1</v>
      </c>
      <c r="AF78" s="3" t="s">
        <v>242</v>
      </c>
      <c r="AG78" s="2">
        <v>114.0</v>
      </c>
      <c r="AH78" s="2" t="s">
        <v>1218</v>
      </c>
      <c r="AI78" s="36">
        <v>1.629473370977E12</v>
      </c>
      <c r="AJ78" s="2" t="b">
        <f t="shared" si="8"/>
        <v>1</v>
      </c>
      <c r="AK78" s="3" t="s">
        <v>348</v>
      </c>
      <c r="AL78" s="2">
        <v>4132.0</v>
      </c>
      <c r="AM78" s="2" t="s">
        <v>1220</v>
      </c>
      <c r="AN78" s="36">
        <v>1.629473915084E12</v>
      </c>
      <c r="AS78" s="39"/>
    </row>
    <row r="79">
      <c r="E79" s="39"/>
      <c r="J79" s="39"/>
      <c r="O79" s="39"/>
      <c r="T79" s="39"/>
      <c r="Y79" s="39"/>
      <c r="AD79" s="39"/>
      <c r="AE79" s="2" t="b">
        <f t="shared" si="7"/>
        <v>1</v>
      </c>
      <c r="AF79" s="3" t="s">
        <v>346</v>
      </c>
      <c r="AG79" s="2">
        <v>627.0</v>
      </c>
      <c r="AH79" s="2" t="s">
        <v>1221</v>
      </c>
      <c r="AI79" s="36">
        <v>1.629473371609E12</v>
      </c>
      <c r="AJ79" s="2" t="b">
        <f t="shared" si="8"/>
        <v>1</v>
      </c>
      <c r="AK79" s="3" t="s">
        <v>413</v>
      </c>
      <c r="AL79" s="2">
        <v>886.0</v>
      </c>
      <c r="AM79" s="2" t="s">
        <v>1220</v>
      </c>
      <c r="AN79" s="36">
        <v>1.629473915969E12</v>
      </c>
      <c r="AS79" s="39"/>
    </row>
    <row r="80">
      <c r="E80" s="39"/>
      <c r="J80" s="39"/>
      <c r="O80" s="39"/>
      <c r="T80" s="39"/>
      <c r="Y80" s="39"/>
      <c r="AD80" s="39"/>
      <c r="AE80" s="2" t="b">
        <f t="shared" si="7"/>
        <v>1</v>
      </c>
      <c r="AF80" s="3" t="s">
        <v>371</v>
      </c>
      <c r="AG80" s="2">
        <v>971.0</v>
      </c>
      <c r="AH80" s="2" t="s">
        <v>1222</v>
      </c>
      <c r="AI80" s="36">
        <v>1.629473372576E12</v>
      </c>
      <c r="AJ80" s="2" t="b">
        <f t="shared" si="8"/>
        <v>1</v>
      </c>
      <c r="AK80" s="3" t="s">
        <v>346</v>
      </c>
      <c r="AL80" s="2">
        <v>385.0</v>
      </c>
      <c r="AM80" s="2" t="s">
        <v>1223</v>
      </c>
      <c r="AN80" s="36">
        <v>1.629473916352E12</v>
      </c>
      <c r="AS80" s="39"/>
    </row>
    <row r="81">
      <c r="E81" s="39"/>
      <c r="J81" s="39"/>
      <c r="O81" s="39"/>
      <c r="T81" s="39"/>
      <c r="Y81" s="39"/>
      <c r="AD81" s="39"/>
      <c r="AE81" s="2" t="b">
        <f t="shared" si="7"/>
        <v>1</v>
      </c>
      <c r="AF81" s="3" t="s">
        <v>398</v>
      </c>
      <c r="AG81" s="2">
        <v>445.0</v>
      </c>
      <c r="AH81" s="2" t="s">
        <v>1224</v>
      </c>
      <c r="AI81" s="36">
        <v>1.629473373023E12</v>
      </c>
      <c r="AJ81" s="2" t="b">
        <f t="shared" si="8"/>
        <v>1</v>
      </c>
      <c r="AK81" s="3" t="s">
        <v>383</v>
      </c>
      <c r="AL81" s="2">
        <v>106.0</v>
      </c>
      <c r="AM81" s="2" t="s">
        <v>1223</v>
      </c>
      <c r="AN81" s="36">
        <v>1.62947391647E12</v>
      </c>
      <c r="AS81" s="39"/>
    </row>
    <row r="82">
      <c r="E82" s="39"/>
      <c r="J82" s="39"/>
      <c r="O82" s="39"/>
      <c r="T82" s="39"/>
      <c r="Y82" s="39"/>
      <c r="AD82" s="39"/>
      <c r="AE82" s="2" t="b">
        <f t="shared" si="7"/>
        <v>1</v>
      </c>
      <c r="AF82" s="3" t="s">
        <v>383</v>
      </c>
      <c r="AG82" s="2">
        <v>86.0</v>
      </c>
      <c r="AH82" s="2" t="s">
        <v>1224</v>
      </c>
      <c r="AI82" s="36">
        <v>1.629473373121E12</v>
      </c>
      <c r="AJ82" s="2" t="b">
        <f t="shared" si="8"/>
        <v>1</v>
      </c>
      <c r="AK82" s="3" t="s">
        <v>428</v>
      </c>
      <c r="AL82" s="2">
        <v>299.0</v>
      </c>
      <c r="AM82" s="2" t="s">
        <v>1223</v>
      </c>
      <c r="AN82" s="36">
        <v>1.629473916758E12</v>
      </c>
      <c r="AS82" s="39"/>
    </row>
    <row r="83">
      <c r="E83" s="39"/>
      <c r="J83" s="39"/>
      <c r="O83" s="39"/>
      <c r="T83" s="39"/>
      <c r="Y83" s="39"/>
      <c r="AD83" s="39"/>
      <c r="AE83" s="2" t="b">
        <f t="shared" si="7"/>
        <v>1</v>
      </c>
      <c r="AF83" s="3" t="s">
        <v>242</v>
      </c>
      <c r="AG83" s="2">
        <v>342.0</v>
      </c>
      <c r="AH83" s="2" t="s">
        <v>1224</v>
      </c>
      <c r="AI83" s="36">
        <v>1.629473373451E12</v>
      </c>
      <c r="AN83" s="39"/>
      <c r="AS83" s="39"/>
    </row>
    <row r="84">
      <c r="E84" s="39"/>
      <c r="J84" s="39"/>
      <c r="O84" s="39"/>
      <c r="T84" s="39"/>
      <c r="Y84" s="39"/>
      <c r="AD84" s="39"/>
      <c r="AE84" s="2" t="b">
        <f t="shared" si="7"/>
        <v>1</v>
      </c>
      <c r="AF84" s="3" t="s">
        <v>390</v>
      </c>
      <c r="AG84" s="2">
        <v>652.0</v>
      </c>
      <c r="AH84" s="2" t="s">
        <v>1225</v>
      </c>
      <c r="AI84" s="36">
        <v>1.629473374104E12</v>
      </c>
      <c r="AN84" s="39"/>
      <c r="AS84" s="39"/>
    </row>
    <row r="85">
      <c r="E85" s="39"/>
      <c r="J85" s="39"/>
      <c r="O85" s="39"/>
      <c r="T85" s="39"/>
      <c r="Y85" s="39"/>
      <c r="AD85" s="39"/>
      <c r="AE85" s="2" t="b">
        <f t="shared" si="7"/>
        <v>1</v>
      </c>
      <c r="AF85" s="3" t="s">
        <v>257</v>
      </c>
      <c r="AG85" s="2">
        <v>248.0</v>
      </c>
      <c r="AH85" s="2" t="s">
        <v>1225</v>
      </c>
      <c r="AI85" s="36">
        <v>1.629473374352E12</v>
      </c>
      <c r="AN85" s="39"/>
      <c r="AS85" s="39"/>
    </row>
    <row r="86">
      <c r="E86" s="39"/>
      <c r="J86" s="39"/>
      <c r="O86" s="39"/>
      <c r="T86" s="39"/>
      <c r="Y86" s="39"/>
      <c r="AD86" s="39"/>
      <c r="AE86" s="2" t="b">
        <f t="shared" si="7"/>
        <v>1</v>
      </c>
      <c r="AF86" s="3" t="s">
        <v>242</v>
      </c>
      <c r="AG86" s="2">
        <v>289.0</v>
      </c>
      <c r="AH86" s="2" t="s">
        <v>1225</v>
      </c>
      <c r="AI86" s="36">
        <v>1.629473374638E12</v>
      </c>
      <c r="AN86" s="39"/>
      <c r="AS86" s="39"/>
    </row>
    <row r="87">
      <c r="E87" s="39"/>
      <c r="J87" s="39"/>
      <c r="O87" s="39"/>
      <c r="T87" s="39"/>
      <c r="Y87" s="39"/>
      <c r="AD87" s="39"/>
      <c r="AE87" s="2" t="b">
        <f t="shared" si="7"/>
        <v>1</v>
      </c>
      <c r="AF87" s="3" t="s">
        <v>292</v>
      </c>
      <c r="AG87" s="2">
        <v>726.0</v>
      </c>
      <c r="AH87" s="2" t="s">
        <v>1226</v>
      </c>
      <c r="AI87" s="36">
        <v>1.629473375365E12</v>
      </c>
      <c r="AN87" s="39"/>
      <c r="AS87" s="39"/>
    </row>
    <row r="88">
      <c r="E88" s="39"/>
      <c r="J88" s="39"/>
      <c r="O88" s="39"/>
      <c r="T88" s="39"/>
      <c r="Y88" s="39"/>
      <c r="AD88" s="39"/>
      <c r="AE88" s="2" t="b">
        <f t="shared" si="7"/>
        <v>1</v>
      </c>
      <c r="AF88" s="3" t="s">
        <v>255</v>
      </c>
      <c r="AG88" s="2">
        <v>300.0</v>
      </c>
      <c r="AH88" s="2" t="s">
        <v>1226</v>
      </c>
      <c r="AI88" s="36">
        <v>1.629473375679E12</v>
      </c>
      <c r="AN88" s="39"/>
      <c r="AS88" s="39"/>
    </row>
    <row r="89">
      <c r="E89" s="39"/>
      <c r="J89" s="39"/>
      <c r="O89" s="39"/>
      <c r="T89" s="39"/>
      <c r="Y89" s="39"/>
      <c r="AD89" s="39"/>
      <c r="AE89" s="2" t="b">
        <f t="shared" si="7"/>
        <v>1</v>
      </c>
      <c r="AF89" s="3" t="s">
        <v>242</v>
      </c>
      <c r="AG89" s="2">
        <v>448.0</v>
      </c>
      <c r="AH89" s="2" t="s">
        <v>1227</v>
      </c>
      <c r="AI89" s="36">
        <v>1.629473376111E12</v>
      </c>
      <c r="AN89" s="39"/>
      <c r="AS89" s="39"/>
    </row>
    <row r="90">
      <c r="E90" s="39"/>
      <c r="J90" s="39"/>
      <c r="O90" s="39"/>
      <c r="T90" s="39"/>
      <c r="Y90" s="39"/>
      <c r="AD90" s="39"/>
      <c r="AE90" s="2" t="b">
        <f t="shared" si="7"/>
        <v>1</v>
      </c>
      <c r="AF90" s="3" t="s">
        <v>415</v>
      </c>
      <c r="AG90" s="2">
        <v>1678.0</v>
      </c>
      <c r="AH90" s="2" t="s">
        <v>1228</v>
      </c>
      <c r="AI90" s="36">
        <v>1.629473377792E12</v>
      </c>
      <c r="AN90" s="39"/>
      <c r="AS90" s="39"/>
    </row>
    <row r="91">
      <c r="E91" s="39"/>
      <c r="J91" s="39"/>
      <c r="O91" s="39"/>
      <c r="T91" s="39"/>
      <c r="Y91" s="39"/>
      <c r="AD91" s="39"/>
      <c r="AE91" s="2" t="b">
        <f t="shared" si="7"/>
        <v>1</v>
      </c>
      <c r="AF91" s="3" t="s">
        <v>413</v>
      </c>
      <c r="AG91" s="2">
        <v>703.0</v>
      </c>
      <c r="AH91" s="2" t="s">
        <v>1229</v>
      </c>
      <c r="AI91" s="36">
        <v>1.629473378496E12</v>
      </c>
      <c r="AN91" s="39"/>
      <c r="AS91" s="39"/>
    </row>
    <row r="92">
      <c r="E92" s="39"/>
      <c r="J92" s="39"/>
      <c r="O92" s="39"/>
      <c r="T92" s="39"/>
      <c r="Y92" s="39"/>
      <c r="AD92" s="39"/>
      <c r="AE92" s="2" t="b">
        <f t="shared" si="7"/>
        <v>1</v>
      </c>
      <c r="AF92" s="3" t="s">
        <v>340</v>
      </c>
      <c r="AG92" s="2">
        <v>258.0</v>
      </c>
      <c r="AH92" s="2" t="s">
        <v>1229</v>
      </c>
      <c r="AI92" s="36">
        <v>1.629473378752E12</v>
      </c>
      <c r="AN92" s="39"/>
      <c r="AS92" s="39"/>
    </row>
    <row r="93">
      <c r="E93" s="39"/>
      <c r="J93" s="39"/>
      <c r="O93" s="39"/>
      <c r="T93" s="39"/>
      <c r="Y93" s="39"/>
      <c r="AD93" s="39"/>
      <c r="AE93" s="2" t="b">
        <f t="shared" si="7"/>
        <v>1</v>
      </c>
      <c r="AF93" s="3" t="s">
        <v>383</v>
      </c>
      <c r="AG93" s="2">
        <v>97.0</v>
      </c>
      <c r="AH93" s="2" t="s">
        <v>1229</v>
      </c>
      <c r="AI93" s="36">
        <v>1.629473378859E12</v>
      </c>
      <c r="AN93" s="39"/>
      <c r="AS93" s="39"/>
    </row>
    <row r="94">
      <c r="E94" s="39"/>
      <c r="J94" s="39"/>
      <c r="O94" s="39"/>
      <c r="T94" s="39"/>
      <c r="Y94" s="39"/>
      <c r="AD94" s="39"/>
      <c r="AE94" s="2" t="b">
        <f t="shared" si="7"/>
        <v>1</v>
      </c>
      <c r="AF94" s="3" t="s">
        <v>428</v>
      </c>
      <c r="AG94" s="2">
        <v>353.0</v>
      </c>
      <c r="AH94" s="2" t="s">
        <v>1230</v>
      </c>
      <c r="AI94" s="36">
        <v>1.629473379202E12</v>
      </c>
      <c r="AN94" s="39"/>
      <c r="AS94" s="39"/>
    </row>
    <row r="95">
      <c r="E95" s="39"/>
      <c r="J95" s="39"/>
      <c r="O95" s="39"/>
      <c r="T95" s="39"/>
      <c r="Y95" s="39"/>
      <c r="AD95" s="39"/>
      <c r="AI95" s="39"/>
      <c r="AN95" s="39"/>
      <c r="AS95" s="39"/>
    </row>
    <row r="96">
      <c r="E96" s="39"/>
      <c r="J96" s="39"/>
      <c r="O96" s="39"/>
      <c r="T96" s="39"/>
      <c r="Y96" s="39"/>
      <c r="AD96" s="39"/>
      <c r="AI96" s="39"/>
      <c r="AN96" s="39"/>
      <c r="AS96" s="39"/>
    </row>
    <row r="97">
      <c r="E97" s="39"/>
      <c r="J97" s="39"/>
      <c r="O97" s="39"/>
      <c r="T97" s="39"/>
      <c r="Y97" s="39"/>
      <c r="AD97" s="39"/>
      <c r="AI97" s="39"/>
      <c r="AN97" s="39"/>
      <c r="AS97" s="39"/>
    </row>
    <row r="98">
      <c r="E98" s="39"/>
      <c r="J98" s="39"/>
      <c r="O98" s="39"/>
      <c r="T98" s="39"/>
      <c r="Y98" s="39"/>
      <c r="AD98" s="39"/>
      <c r="AI98" s="39"/>
      <c r="AN98" s="39"/>
      <c r="AS98" s="39"/>
    </row>
    <row r="99">
      <c r="E99" s="39"/>
      <c r="J99" s="39"/>
      <c r="O99" s="39"/>
      <c r="T99" s="39"/>
      <c r="Y99" s="39"/>
      <c r="AD99" s="39"/>
      <c r="AI99" s="39"/>
      <c r="AN99" s="39"/>
      <c r="AS99" s="39"/>
    </row>
    <row r="100">
      <c r="A100" s="11"/>
      <c r="B100" s="41" t="s">
        <v>202</v>
      </c>
      <c r="C100" s="41"/>
      <c r="E100" s="39"/>
      <c r="F100" s="42"/>
      <c r="G100" s="41" t="s">
        <v>202</v>
      </c>
      <c r="H100" s="41"/>
      <c r="J100" s="39"/>
      <c r="K100" s="42"/>
      <c r="L100" s="41" t="s">
        <v>202</v>
      </c>
      <c r="M100" s="41"/>
      <c r="O100" s="39"/>
      <c r="P100" s="42"/>
      <c r="Q100" s="41" t="s">
        <v>202</v>
      </c>
      <c r="R100" s="41"/>
      <c r="T100" s="39"/>
      <c r="U100" s="42"/>
      <c r="V100" s="41" t="s">
        <v>202</v>
      </c>
      <c r="W100" s="41"/>
      <c r="Y100" s="39"/>
      <c r="Z100" s="42"/>
      <c r="AA100" s="41" t="s">
        <v>202</v>
      </c>
      <c r="AB100" s="41"/>
      <c r="AD100" s="39"/>
      <c r="AE100" s="42"/>
      <c r="AF100" s="41" t="s">
        <v>202</v>
      </c>
      <c r="AG100" s="41"/>
      <c r="AI100" s="39"/>
      <c r="AJ100" s="42"/>
      <c r="AK100" s="41" t="s">
        <v>202</v>
      </c>
      <c r="AL100" s="41"/>
      <c r="AN100" s="39"/>
      <c r="AO100" s="42"/>
      <c r="AP100" s="41" t="s">
        <v>202</v>
      </c>
      <c r="AQ100" s="41"/>
      <c r="AS100" s="39"/>
    </row>
    <row r="101">
      <c r="A101" s="17"/>
      <c r="B101" s="17" t="s">
        <v>178</v>
      </c>
      <c r="C101" s="44">
        <f> AVERAGE(C4:C99)</f>
        <v>561.6851852</v>
      </c>
      <c r="E101" s="39"/>
      <c r="F101" s="17"/>
      <c r="G101" s="17" t="s">
        <v>178</v>
      </c>
      <c r="H101" s="44">
        <f> AVERAGE(H4:H99)</f>
        <v>535.5070423</v>
      </c>
      <c r="J101" s="39"/>
      <c r="K101" s="17"/>
      <c r="L101" s="17" t="s">
        <v>178</v>
      </c>
      <c r="M101" s="44">
        <f> AVERAGE(M4:M99)</f>
        <v>557.35</v>
      </c>
      <c r="O101" s="39"/>
      <c r="P101" s="45"/>
      <c r="Q101" s="17" t="s">
        <v>178</v>
      </c>
      <c r="R101" s="44">
        <f> AVERAGE(R4:R99)</f>
        <v>509.5714286</v>
      </c>
      <c r="T101" s="39"/>
      <c r="U101" s="17"/>
      <c r="V101" s="17" t="s">
        <v>178</v>
      </c>
      <c r="W101" s="44">
        <f> AVERAGE(W4:W99)</f>
        <v>476.109589</v>
      </c>
      <c r="Y101" s="39"/>
      <c r="Z101" s="17"/>
      <c r="AA101" s="17" t="s">
        <v>178</v>
      </c>
      <c r="AB101" s="44">
        <f> AVERAGE(AB4:AB99)</f>
        <v>597.3939394</v>
      </c>
      <c r="AD101" s="39"/>
      <c r="AE101" s="17"/>
      <c r="AF101" s="17" t="s">
        <v>178</v>
      </c>
      <c r="AG101" s="44">
        <f> AVERAGE(AG4:AG99)</f>
        <v>505.5714286</v>
      </c>
      <c r="AI101" s="39"/>
      <c r="AJ101" s="17"/>
      <c r="AK101" s="17" t="s">
        <v>178</v>
      </c>
      <c r="AL101" s="44">
        <f> AVERAGE(AL4:AL99)</f>
        <v>559.7974684</v>
      </c>
      <c r="AN101" s="39"/>
      <c r="AO101" s="17"/>
      <c r="AP101" s="17" t="s">
        <v>178</v>
      </c>
      <c r="AQ101" s="44">
        <f> AVERAGE(AQ4:AQ99)</f>
        <v>604.4594595</v>
      </c>
      <c r="AS101" s="39"/>
    </row>
    <row r="102">
      <c r="A102" s="21"/>
      <c r="B102" s="21" t="s">
        <v>146</v>
      </c>
      <c r="C102" s="46">
        <f>STDEV(C4:C99)</f>
        <v>788.2131649</v>
      </c>
      <c r="E102" s="39"/>
      <c r="F102" s="21"/>
      <c r="G102" s="21" t="s">
        <v>146</v>
      </c>
      <c r="H102" s="46">
        <f>STDEV(H4:H99)</f>
        <v>671.8874666</v>
      </c>
      <c r="J102" s="39"/>
      <c r="K102" s="21"/>
      <c r="L102" s="21" t="s">
        <v>146</v>
      </c>
      <c r="M102" s="46">
        <f>STDEV(M4:M99)</f>
        <v>690.0363986</v>
      </c>
      <c r="O102" s="39"/>
      <c r="P102" s="45"/>
      <c r="Q102" s="21" t="s">
        <v>146</v>
      </c>
      <c r="R102" s="46">
        <f>STDEV(R4:R99)</f>
        <v>592.5873885</v>
      </c>
      <c r="T102" s="39"/>
      <c r="U102" s="21"/>
      <c r="V102" s="21" t="s">
        <v>146</v>
      </c>
      <c r="W102" s="46">
        <f>STDEV(W4:W99)</f>
        <v>654.5909996</v>
      </c>
      <c r="Y102" s="39"/>
      <c r="Z102" s="21"/>
      <c r="AA102" s="21" t="s">
        <v>146</v>
      </c>
      <c r="AB102" s="46">
        <f>STDEV(AB4:AB99)</f>
        <v>777.7712909</v>
      </c>
      <c r="AD102" s="39"/>
      <c r="AE102" s="21"/>
      <c r="AF102" s="21" t="s">
        <v>146</v>
      </c>
      <c r="AG102" s="46">
        <f>STDEV(AG4:AG99)</f>
        <v>985.6222642</v>
      </c>
      <c r="AI102" s="39"/>
      <c r="AJ102" s="21"/>
      <c r="AK102" s="21" t="s">
        <v>146</v>
      </c>
      <c r="AL102" s="46">
        <f>STDEV(AL4:AL99)</f>
        <v>929.944062</v>
      </c>
      <c r="AN102" s="39"/>
      <c r="AO102" s="21"/>
      <c r="AP102" s="21" t="s">
        <v>146</v>
      </c>
      <c r="AQ102" s="46">
        <f>STDEV(AQ4:AQ99)</f>
        <v>880.6648203</v>
      </c>
      <c r="AS102" s="39"/>
    </row>
    <row r="103">
      <c r="A103" s="17"/>
      <c r="B103" s="17" t="s">
        <v>179</v>
      </c>
      <c r="C103" s="46">
        <f>MEDIAN(C4:C99)</f>
        <v>254.5</v>
      </c>
      <c r="E103" s="39"/>
      <c r="F103" s="17"/>
      <c r="G103" s="17" t="s">
        <v>179</v>
      </c>
      <c r="H103" s="46">
        <f>MEDIAN(H4:H99)</f>
        <v>340</v>
      </c>
      <c r="J103" s="39"/>
      <c r="K103" s="17"/>
      <c r="L103" s="17" t="s">
        <v>179</v>
      </c>
      <c r="M103" s="46">
        <f>MEDIAN(M4:M99)</f>
        <v>289.5</v>
      </c>
      <c r="O103" s="39"/>
      <c r="P103" s="45"/>
      <c r="Q103" s="17" t="s">
        <v>179</v>
      </c>
      <c r="R103" s="46">
        <f>MEDIAN(R4:R99)</f>
        <v>262.5</v>
      </c>
      <c r="T103" s="39"/>
      <c r="U103" s="17"/>
      <c r="V103" s="17" t="s">
        <v>179</v>
      </c>
      <c r="W103" s="46">
        <f>MEDIAN(W4:W99)</f>
        <v>283</v>
      </c>
      <c r="Y103" s="39"/>
      <c r="Z103" s="17"/>
      <c r="AA103" s="17" t="s">
        <v>179</v>
      </c>
      <c r="AB103" s="46">
        <f>MEDIAN(AB4:AB99)</f>
        <v>280</v>
      </c>
      <c r="AD103" s="39"/>
      <c r="AE103" s="17"/>
      <c r="AF103" s="17" t="s">
        <v>179</v>
      </c>
      <c r="AG103" s="46">
        <f>MEDIAN(AG4:AG99)</f>
        <v>264</v>
      </c>
      <c r="AI103" s="39"/>
      <c r="AJ103" s="17"/>
      <c r="AK103" s="17" t="s">
        <v>179</v>
      </c>
      <c r="AL103" s="46">
        <f>MEDIAN(AL4:AL99)</f>
        <v>267</v>
      </c>
      <c r="AN103" s="39"/>
      <c r="AO103" s="17"/>
      <c r="AP103" s="17" t="s">
        <v>179</v>
      </c>
      <c r="AQ103" s="46">
        <f>MEDIAN(AQ4:AQ99)</f>
        <v>314.5</v>
      </c>
      <c r="AS103" s="39"/>
    </row>
    <row r="104">
      <c r="A104" s="17"/>
      <c r="B104" s="17" t="s">
        <v>180</v>
      </c>
      <c r="C104" s="46">
        <f>min(C4:C99)</f>
        <v>86</v>
      </c>
      <c r="E104" s="39"/>
      <c r="F104" s="17"/>
      <c r="G104" s="17" t="s">
        <v>180</v>
      </c>
      <c r="H104" s="46">
        <f>min(H4:H99)</f>
        <v>45</v>
      </c>
      <c r="J104" s="39"/>
      <c r="K104" s="17"/>
      <c r="L104" s="17" t="s">
        <v>180</v>
      </c>
      <c r="M104" s="46">
        <f>min(M4:M99)</f>
        <v>80</v>
      </c>
      <c r="O104" s="39"/>
      <c r="P104" s="45"/>
      <c r="Q104" s="17" t="s">
        <v>180</v>
      </c>
      <c r="R104" s="46">
        <f>min(R4:R99)</f>
        <v>59</v>
      </c>
      <c r="T104" s="39"/>
      <c r="U104" s="17"/>
      <c r="V104" s="17" t="s">
        <v>180</v>
      </c>
      <c r="W104" s="46">
        <f>min(W4:W99)</f>
        <v>67</v>
      </c>
      <c r="Y104" s="39"/>
      <c r="Z104" s="17"/>
      <c r="AA104" s="17" t="s">
        <v>180</v>
      </c>
      <c r="AB104" s="46">
        <f>min(AB4:AB99)</f>
        <v>89</v>
      </c>
      <c r="AD104" s="39"/>
      <c r="AE104" s="17"/>
      <c r="AF104" s="17" t="s">
        <v>180</v>
      </c>
      <c r="AG104" s="46">
        <f>min(AG4:AG99)</f>
        <v>40</v>
      </c>
      <c r="AI104" s="39"/>
      <c r="AJ104" s="17"/>
      <c r="AK104" s="17" t="s">
        <v>180</v>
      </c>
      <c r="AL104" s="46">
        <f>min(AL4:AL99)</f>
        <v>67</v>
      </c>
      <c r="AN104" s="39"/>
      <c r="AO104" s="17"/>
      <c r="AP104" s="17" t="s">
        <v>180</v>
      </c>
      <c r="AQ104" s="46">
        <f>min(AQ4:AQ99)</f>
        <v>73</v>
      </c>
      <c r="AS104" s="39"/>
    </row>
    <row r="105">
      <c r="A105" s="17"/>
      <c r="B105" s="17" t="s">
        <v>181</v>
      </c>
      <c r="C105" s="46">
        <f>max(C4:C99)</f>
        <v>4106</v>
      </c>
      <c r="E105" s="39"/>
      <c r="F105" s="17"/>
      <c r="G105" s="17" t="s">
        <v>181</v>
      </c>
      <c r="H105" s="46">
        <f>max(H4:H99)</f>
        <v>3577</v>
      </c>
      <c r="J105" s="39"/>
      <c r="K105" s="17"/>
      <c r="L105" s="17" t="s">
        <v>181</v>
      </c>
      <c r="M105" s="46">
        <f>max(M4:M99)</f>
        <v>2807</v>
      </c>
      <c r="O105" s="39"/>
      <c r="P105" s="45"/>
      <c r="Q105" s="17" t="s">
        <v>181</v>
      </c>
      <c r="R105" s="46">
        <f>max(R4:R99)</f>
        <v>2911</v>
      </c>
      <c r="T105" s="39"/>
      <c r="U105" s="17"/>
      <c r="V105" s="17" t="s">
        <v>181</v>
      </c>
      <c r="W105" s="46">
        <f>max(W4:W99)</f>
        <v>4524</v>
      </c>
      <c r="Y105" s="39"/>
      <c r="Z105" s="17"/>
      <c r="AA105" s="17" t="s">
        <v>181</v>
      </c>
      <c r="AB105" s="46">
        <f>max(AB4:AB99)</f>
        <v>4739</v>
      </c>
      <c r="AD105" s="39"/>
      <c r="AE105" s="17"/>
      <c r="AF105" s="17" t="s">
        <v>181</v>
      </c>
      <c r="AG105" s="46">
        <f>max(AG4:AG99)</f>
        <v>8972</v>
      </c>
      <c r="AI105" s="39"/>
      <c r="AJ105" s="17"/>
      <c r="AK105" s="17" t="s">
        <v>181</v>
      </c>
      <c r="AL105" s="46">
        <f>max(AL4:AL99)</f>
        <v>6619</v>
      </c>
      <c r="AN105" s="39"/>
      <c r="AO105" s="17"/>
      <c r="AP105" s="17" t="s">
        <v>181</v>
      </c>
      <c r="AQ105" s="46">
        <f>max(AQ4:AQ99)</f>
        <v>5561</v>
      </c>
      <c r="AS105" s="39"/>
    </row>
    <row r="106">
      <c r="A106" s="17"/>
      <c r="B106" s="17" t="s">
        <v>182</v>
      </c>
      <c r="C106" s="46">
        <f>sum(C4:C99)/1000</f>
        <v>30.331</v>
      </c>
      <c r="E106" s="39"/>
      <c r="F106" s="17"/>
      <c r="G106" s="17" t="s">
        <v>182</v>
      </c>
      <c r="H106" s="46">
        <f>sum(H4:H99)/1000</f>
        <v>38.021</v>
      </c>
      <c r="J106" s="39"/>
      <c r="K106" s="17"/>
      <c r="L106" s="17" t="s">
        <v>182</v>
      </c>
      <c r="M106" s="46">
        <f>sum(M4:M99)/1000</f>
        <v>33.441</v>
      </c>
      <c r="O106" s="39"/>
      <c r="P106" s="45"/>
      <c r="Q106" s="17" t="s">
        <v>182</v>
      </c>
      <c r="R106" s="46">
        <f>sum(R4:R99)/1000</f>
        <v>28.536</v>
      </c>
      <c r="T106" s="39"/>
      <c r="U106" s="17"/>
      <c r="V106" s="17" t="s">
        <v>182</v>
      </c>
      <c r="W106" s="46">
        <f>sum(W4:W99)/1000</f>
        <v>34.756</v>
      </c>
      <c r="Y106" s="39"/>
      <c r="Z106" s="17"/>
      <c r="AA106" s="17" t="s">
        <v>182</v>
      </c>
      <c r="AB106" s="46">
        <f>sum(AB4:AB99)/1000</f>
        <v>39.428</v>
      </c>
      <c r="AD106" s="39"/>
      <c r="AE106" s="17"/>
      <c r="AF106" s="17" t="s">
        <v>182</v>
      </c>
      <c r="AG106" s="46">
        <f>sum(AG4:AG99)/1000</f>
        <v>46.007</v>
      </c>
      <c r="AI106" s="39"/>
      <c r="AJ106" s="17"/>
      <c r="AK106" s="17" t="s">
        <v>182</v>
      </c>
      <c r="AL106" s="46">
        <f>sum(AL4:AL99)/1000</f>
        <v>44.224</v>
      </c>
      <c r="AN106" s="39"/>
      <c r="AO106" s="17"/>
      <c r="AP106" s="17" t="s">
        <v>182</v>
      </c>
      <c r="AQ106" s="46">
        <f>sum(AQ4:AQ99)/1000</f>
        <v>44.73</v>
      </c>
      <c r="AS106" s="39"/>
    </row>
    <row r="107">
      <c r="A107" s="17"/>
      <c r="B107" s="17" t="s">
        <v>151</v>
      </c>
      <c r="C107" s="46">
        <f>COUNTA(C4:C99)+1</f>
        <v>55</v>
      </c>
      <c r="E107" s="39"/>
      <c r="F107" s="17"/>
      <c r="G107" s="17" t="s">
        <v>151</v>
      </c>
      <c r="H107" s="46">
        <f>COUNTA(H4:H99)+1</f>
        <v>72</v>
      </c>
      <c r="J107" s="39"/>
      <c r="K107" s="17"/>
      <c r="L107" s="17" t="s">
        <v>151</v>
      </c>
      <c r="M107" s="46">
        <f>COUNTA(M4:M99)+1</f>
        <v>61</v>
      </c>
      <c r="O107" s="39"/>
      <c r="P107" s="45"/>
      <c r="Q107" s="17" t="s">
        <v>151</v>
      </c>
      <c r="R107" s="46">
        <f>COUNTA(R4:R99)+1</f>
        <v>57</v>
      </c>
      <c r="T107" s="39"/>
      <c r="U107" s="17"/>
      <c r="V107" s="17" t="s">
        <v>151</v>
      </c>
      <c r="W107" s="46">
        <f>COUNTA(W4:W78)+1</f>
        <v>74</v>
      </c>
      <c r="Y107" s="39"/>
      <c r="Z107" s="17"/>
      <c r="AA107" s="17" t="s">
        <v>151</v>
      </c>
      <c r="AB107" s="46">
        <f>COUNTA(AB4:AB99)+1</f>
        <v>67</v>
      </c>
      <c r="AD107" s="39"/>
      <c r="AE107" s="17"/>
      <c r="AF107" s="17" t="s">
        <v>151</v>
      </c>
      <c r="AG107" s="46">
        <f>COUNTA(AG4:AG99)+1</f>
        <v>92</v>
      </c>
      <c r="AI107" s="39"/>
      <c r="AJ107" s="17"/>
      <c r="AK107" s="17" t="s">
        <v>151</v>
      </c>
      <c r="AL107" s="46">
        <f>COUNTA(AL4:AL99)+1</f>
        <v>80</v>
      </c>
      <c r="AN107" s="39"/>
      <c r="AO107" s="17"/>
      <c r="AP107" s="17" t="s">
        <v>151</v>
      </c>
      <c r="AQ107" s="46">
        <f>COUNTA(AQ4:AQ99)+1</f>
        <v>75</v>
      </c>
      <c r="AS107" s="39"/>
    </row>
    <row r="108">
      <c r="A108" s="17"/>
      <c r="B108" s="17" t="s">
        <v>183</v>
      </c>
      <c r="C108" s="22">
        <f>C110+C109+C111+C112</f>
        <v>55</v>
      </c>
      <c r="E108" s="39"/>
      <c r="F108" s="17"/>
      <c r="G108" s="17" t="s">
        <v>183</v>
      </c>
      <c r="H108" s="22">
        <f>H110+H109+H111+H112</f>
        <v>72</v>
      </c>
      <c r="J108" s="39"/>
      <c r="K108" s="17"/>
      <c r="L108" s="17" t="s">
        <v>183</v>
      </c>
      <c r="M108" s="22">
        <f>M110+M109+M111+M112</f>
        <v>61</v>
      </c>
      <c r="O108" s="39"/>
      <c r="P108" s="43"/>
      <c r="Q108" s="47" t="s">
        <v>183</v>
      </c>
      <c r="R108" s="22">
        <f>R110+R109+R111+R112</f>
        <v>60</v>
      </c>
      <c r="T108" s="39"/>
      <c r="U108" s="17"/>
      <c r="V108" s="17" t="s">
        <v>183</v>
      </c>
      <c r="W108" s="22">
        <f>W110+W109+W111+W112</f>
        <v>72</v>
      </c>
      <c r="Y108" s="39"/>
      <c r="Z108" s="17"/>
      <c r="AA108" s="17" t="s">
        <v>183</v>
      </c>
      <c r="AB108" s="22">
        <f>AB110+AB109+AB111+AB112</f>
        <v>70</v>
      </c>
      <c r="AD108" s="39"/>
      <c r="AE108" s="17"/>
      <c r="AF108" s="17" t="s">
        <v>183</v>
      </c>
      <c r="AG108" s="22">
        <f>AG110+AG109+AG111+AG112</f>
        <v>92</v>
      </c>
      <c r="AI108" s="39"/>
      <c r="AJ108" s="17"/>
      <c r="AK108" s="17" t="s">
        <v>183</v>
      </c>
      <c r="AL108" s="22">
        <f>AL110+AL109+AL111+AL112</f>
        <v>80</v>
      </c>
      <c r="AN108" s="39"/>
      <c r="AO108" s="17"/>
      <c r="AP108" s="17" t="s">
        <v>183</v>
      </c>
      <c r="AQ108" s="22">
        <f>AQ110+AQ109+AQ111+AQ112</f>
        <v>78</v>
      </c>
      <c r="AS108" s="39"/>
    </row>
    <row r="109">
      <c r="A109" s="17"/>
      <c r="B109" s="23" t="s">
        <v>184</v>
      </c>
      <c r="C109" s="40">
        <f>(C107-55)/2</f>
        <v>0</v>
      </c>
      <c r="E109" s="39"/>
      <c r="F109" s="59"/>
      <c r="G109" s="23" t="s">
        <v>184</v>
      </c>
      <c r="H109" s="40">
        <f>(H107-60)/2</f>
        <v>6</v>
      </c>
      <c r="J109" s="39"/>
      <c r="K109" s="59"/>
      <c r="L109" s="23" t="s">
        <v>184</v>
      </c>
      <c r="M109" s="40">
        <f>(M107-61)/2</f>
        <v>0</v>
      </c>
      <c r="O109" s="39"/>
      <c r="P109" s="2"/>
      <c r="Q109" s="49" t="s">
        <v>184</v>
      </c>
      <c r="R109" s="51">
        <f>(R107-57)/2</f>
        <v>0</v>
      </c>
      <c r="T109" s="39"/>
      <c r="U109" s="59"/>
      <c r="V109" s="23" t="s">
        <v>184</v>
      </c>
      <c r="W109" s="2">
        <f>(H107-60)/2</f>
        <v>6</v>
      </c>
      <c r="Y109" s="39"/>
      <c r="Z109" s="59"/>
      <c r="AA109" s="23" t="s">
        <v>184</v>
      </c>
      <c r="AB109" s="51">
        <f>(AB107-57)/2</f>
        <v>5</v>
      </c>
      <c r="AD109" s="39"/>
      <c r="AE109" s="59"/>
      <c r="AF109" s="23" t="s">
        <v>184</v>
      </c>
      <c r="AG109" s="40">
        <f>(AG107-60)/2</f>
        <v>16</v>
      </c>
      <c r="AI109" s="39"/>
      <c r="AJ109" s="59"/>
      <c r="AK109" s="23" t="s">
        <v>184</v>
      </c>
      <c r="AL109" s="40">
        <f>(AL107-60)/2</f>
        <v>10</v>
      </c>
      <c r="AN109" s="39"/>
      <c r="AO109" s="59"/>
      <c r="AP109" s="23" t="s">
        <v>184</v>
      </c>
      <c r="AQ109" s="51">
        <f>(AQ107-57)/2</f>
        <v>9</v>
      </c>
      <c r="AS109" s="39"/>
    </row>
    <row r="110">
      <c r="A110" s="21"/>
      <c r="B110" s="21" t="s">
        <v>154</v>
      </c>
      <c r="C110" s="18">
        <v>55.0</v>
      </c>
      <c r="E110" s="39"/>
      <c r="F110" s="21"/>
      <c r="G110" s="21" t="s">
        <v>154</v>
      </c>
      <c r="H110" s="18">
        <v>60.0</v>
      </c>
      <c r="J110" s="39"/>
      <c r="K110" s="21"/>
      <c r="L110" s="21" t="s">
        <v>154</v>
      </c>
      <c r="M110" s="18">
        <v>61.0</v>
      </c>
      <c r="O110" s="39"/>
      <c r="Q110" s="52" t="s">
        <v>154</v>
      </c>
      <c r="R110" s="18">
        <v>60.0</v>
      </c>
      <c r="T110" s="39"/>
      <c r="U110" s="21"/>
      <c r="V110" s="21" t="s">
        <v>154</v>
      </c>
      <c r="W110" s="18">
        <v>60.0</v>
      </c>
      <c r="Y110" s="39"/>
      <c r="Z110" s="21"/>
      <c r="AA110" s="21" t="s">
        <v>154</v>
      </c>
      <c r="AB110" s="18">
        <v>60.0</v>
      </c>
      <c r="AD110" s="39"/>
      <c r="AE110" s="21"/>
      <c r="AF110" s="21" t="s">
        <v>154</v>
      </c>
      <c r="AG110" s="18">
        <v>60.0</v>
      </c>
      <c r="AI110" s="39"/>
      <c r="AJ110" s="21"/>
      <c r="AK110" s="21" t="s">
        <v>154</v>
      </c>
      <c r="AL110" s="18">
        <v>60.0</v>
      </c>
      <c r="AN110" s="39"/>
      <c r="AO110" s="21"/>
      <c r="AP110" s="21" t="s">
        <v>154</v>
      </c>
      <c r="AQ110" s="18">
        <v>60.0</v>
      </c>
      <c r="AS110" s="39"/>
    </row>
    <row r="111">
      <c r="A111" s="17"/>
      <c r="B111" s="17" t="s">
        <v>155</v>
      </c>
      <c r="C111" s="18">
        <f>C109</f>
        <v>0</v>
      </c>
      <c r="E111" s="39"/>
      <c r="F111" s="17"/>
      <c r="G111" s="17" t="s">
        <v>155</v>
      </c>
      <c r="H111" s="18">
        <f>H109</f>
        <v>6</v>
      </c>
      <c r="J111" s="39"/>
      <c r="K111" s="17"/>
      <c r="L111" s="17" t="s">
        <v>155</v>
      </c>
      <c r="M111" s="18">
        <f>M109</f>
        <v>0</v>
      </c>
      <c r="O111" s="39"/>
      <c r="Q111" s="28" t="s">
        <v>155</v>
      </c>
      <c r="R111" s="18">
        <f>R109</f>
        <v>0</v>
      </c>
      <c r="T111" s="39"/>
      <c r="U111" s="17"/>
      <c r="V111" s="17" t="s">
        <v>155</v>
      </c>
      <c r="W111" s="18">
        <f>W109</f>
        <v>6</v>
      </c>
      <c r="Y111" s="39"/>
      <c r="Z111" s="17"/>
      <c r="AA111" s="17" t="s">
        <v>155</v>
      </c>
      <c r="AB111" s="18">
        <f>AB109</f>
        <v>5</v>
      </c>
      <c r="AD111" s="39"/>
      <c r="AE111" s="17"/>
      <c r="AF111" s="17" t="s">
        <v>155</v>
      </c>
      <c r="AG111" s="18">
        <f>AG109</f>
        <v>16</v>
      </c>
      <c r="AI111" s="39"/>
      <c r="AJ111" s="17"/>
      <c r="AK111" s="17" t="s">
        <v>155</v>
      </c>
      <c r="AL111" s="18">
        <f>AL109</f>
        <v>10</v>
      </c>
      <c r="AN111" s="39"/>
      <c r="AO111" s="17"/>
      <c r="AP111" s="17" t="s">
        <v>155</v>
      </c>
      <c r="AQ111" s="18">
        <f>AQ109</f>
        <v>9</v>
      </c>
      <c r="AS111" s="39"/>
    </row>
    <row r="112">
      <c r="A112" s="17"/>
      <c r="B112" s="17" t="s">
        <v>156</v>
      </c>
      <c r="C112" s="18">
        <v>0.0</v>
      </c>
      <c r="E112" s="39"/>
      <c r="F112" s="17"/>
      <c r="G112" s="17" t="s">
        <v>156</v>
      </c>
      <c r="H112" s="18">
        <v>0.0</v>
      </c>
      <c r="J112" s="39"/>
      <c r="K112" s="17"/>
      <c r="L112" s="17" t="s">
        <v>156</v>
      </c>
      <c r="M112" s="18">
        <v>0.0</v>
      </c>
      <c r="O112" s="39"/>
      <c r="Q112" s="28" t="s">
        <v>156</v>
      </c>
      <c r="R112" s="18">
        <v>0.0</v>
      </c>
      <c r="T112" s="39"/>
      <c r="U112" s="17"/>
      <c r="V112" s="17" t="s">
        <v>156</v>
      </c>
      <c r="W112" s="18">
        <v>0.0</v>
      </c>
      <c r="Y112" s="39"/>
      <c r="Z112" s="17"/>
      <c r="AA112" s="17" t="s">
        <v>156</v>
      </c>
      <c r="AB112" s="18">
        <v>0.0</v>
      </c>
      <c r="AD112" s="39"/>
      <c r="AE112" s="17"/>
      <c r="AF112" s="17" t="s">
        <v>156</v>
      </c>
      <c r="AG112" s="18">
        <v>0.0</v>
      </c>
      <c r="AI112" s="39"/>
      <c r="AJ112" s="17"/>
      <c r="AK112" s="17" t="s">
        <v>156</v>
      </c>
      <c r="AL112" s="18">
        <v>0.0</v>
      </c>
      <c r="AN112" s="39"/>
      <c r="AO112" s="17"/>
      <c r="AP112" s="17" t="s">
        <v>156</v>
      </c>
      <c r="AQ112" s="18">
        <v>0.0</v>
      </c>
      <c r="AS112" s="39"/>
    </row>
    <row r="113">
      <c r="A113" s="21"/>
      <c r="B113" s="21" t="s">
        <v>157</v>
      </c>
      <c r="C113" s="18">
        <f>COUNTIF(A3:A94,FALSE)-4+5+2</f>
        <v>11</v>
      </c>
      <c r="E113" s="39"/>
      <c r="F113" s="21"/>
      <c r="G113" s="21" t="s">
        <v>157</v>
      </c>
      <c r="H113" s="61">
        <f>COUNTIF(F3:F94,FALSE)-1+3</f>
        <v>11</v>
      </c>
      <c r="J113" s="39"/>
      <c r="K113" s="21"/>
      <c r="L113" s="21" t="s">
        <v>157</v>
      </c>
      <c r="M113" s="18">
        <f>COUNTIF(K3:K94,FALSE)-4+5+2</f>
        <v>11</v>
      </c>
      <c r="O113" s="39"/>
      <c r="Q113" s="52" t="s">
        <v>157</v>
      </c>
      <c r="R113" s="18">
        <f>COUNTIF(P3:P94,FALSE)-4+5+2</f>
        <v>11</v>
      </c>
      <c r="T113" s="39"/>
      <c r="U113" s="21"/>
      <c r="V113" s="21" t="s">
        <v>157</v>
      </c>
      <c r="W113" s="18">
        <f>COUNTIF(U3:U94,FALSE)-1-4+5+2</f>
        <v>11</v>
      </c>
      <c r="Y113" s="39"/>
      <c r="Z113" s="21"/>
      <c r="AA113" s="21" t="s">
        <v>157</v>
      </c>
      <c r="AB113" s="18">
        <f>COUNTIF(Z3:Z94,FALSE)-4+5+2</f>
        <v>11</v>
      </c>
      <c r="AD113" s="39"/>
      <c r="AE113" s="21"/>
      <c r="AF113" s="21" t="s">
        <v>157</v>
      </c>
      <c r="AG113" s="18">
        <f>COUNTIF(AE3:AE94,FALSE)-1-4+2+5+2</f>
        <v>15</v>
      </c>
      <c r="AI113" s="39"/>
      <c r="AJ113" s="21"/>
      <c r="AK113" s="21" t="s">
        <v>157</v>
      </c>
      <c r="AL113" s="18">
        <f>COUNTIF(AJ3:AJ94,FALSE)-3+2</f>
        <v>14</v>
      </c>
      <c r="AN113" s="39"/>
      <c r="AO113" s="21"/>
      <c r="AP113" s="21" t="s">
        <v>157</v>
      </c>
      <c r="AQ113" s="18">
        <f>COUNTIF(AO3:AO94,FALSE)+5+1</f>
        <v>16</v>
      </c>
      <c r="AS113" s="39"/>
    </row>
    <row r="114">
      <c r="A114" s="17"/>
      <c r="B114" s="17" t="s">
        <v>185</v>
      </c>
      <c r="C114" s="19">
        <f>C108+C113</f>
        <v>66</v>
      </c>
      <c r="E114" s="39"/>
      <c r="F114" s="17"/>
      <c r="G114" s="17" t="s">
        <v>185</v>
      </c>
      <c r="H114" s="19">
        <f>H108+H113</f>
        <v>83</v>
      </c>
      <c r="J114" s="39"/>
      <c r="K114" s="17"/>
      <c r="L114" s="17" t="s">
        <v>185</v>
      </c>
      <c r="M114" s="19">
        <f>M108+M113</f>
        <v>72</v>
      </c>
      <c r="O114" s="39"/>
      <c r="Q114" s="28" t="s">
        <v>185</v>
      </c>
      <c r="R114" s="19">
        <f>R108+R113</f>
        <v>71</v>
      </c>
      <c r="T114" s="39"/>
      <c r="U114" s="17"/>
      <c r="V114" s="17" t="s">
        <v>185</v>
      </c>
      <c r="W114" s="19">
        <f>W108+W113</f>
        <v>83</v>
      </c>
      <c r="Y114" s="39"/>
      <c r="Z114" s="17"/>
      <c r="AA114" s="17" t="s">
        <v>185</v>
      </c>
      <c r="AB114" s="19">
        <f>AB108+AB113</f>
        <v>81</v>
      </c>
      <c r="AD114" s="39"/>
      <c r="AE114" s="17"/>
      <c r="AF114" s="17" t="s">
        <v>185</v>
      </c>
      <c r="AG114" s="19">
        <f>AG108+AG113</f>
        <v>107</v>
      </c>
      <c r="AI114" s="39"/>
      <c r="AJ114" s="17"/>
      <c r="AK114" s="17" t="s">
        <v>185</v>
      </c>
      <c r="AL114" s="19">
        <f>AL108+AL113</f>
        <v>94</v>
      </c>
      <c r="AN114" s="39"/>
      <c r="AO114" s="17"/>
      <c r="AP114" s="17" t="s">
        <v>185</v>
      </c>
      <c r="AQ114" s="19">
        <f>AQ108+AQ113</f>
        <v>94</v>
      </c>
      <c r="AS114" s="39"/>
    </row>
    <row r="115">
      <c r="A115" s="17"/>
      <c r="B115" s="17" t="s">
        <v>186</v>
      </c>
      <c r="C115" s="19">
        <f>C107-C109</f>
        <v>55</v>
      </c>
      <c r="E115" s="39"/>
      <c r="F115" s="17"/>
      <c r="G115" s="17" t="s">
        <v>186</v>
      </c>
      <c r="H115" s="19">
        <f>H107-H109</f>
        <v>66</v>
      </c>
      <c r="J115" s="39"/>
      <c r="K115" s="17"/>
      <c r="L115" s="17" t="s">
        <v>186</v>
      </c>
      <c r="M115" s="19">
        <f>M107-M109</f>
        <v>61</v>
      </c>
      <c r="O115" s="39"/>
      <c r="Q115" s="28" t="s">
        <v>186</v>
      </c>
      <c r="R115" s="19">
        <f>R107-R109</f>
        <v>57</v>
      </c>
      <c r="T115" s="39"/>
      <c r="U115" s="17"/>
      <c r="V115" s="17" t="s">
        <v>186</v>
      </c>
      <c r="W115" s="19">
        <f>W107-W109</f>
        <v>68</v>
      </c>
      <c r="Y115" s="39"/>
      <c r="Z115" s="17"/>
      <c r="AA115" s="17" t="s">
        <v>186</v>
      </c>
      <c r="AB115" s="19">
        <f>AB107-AB109</f>
        <v>62</v>
      </c>
      <c r="AD115" s="39"/>
      <c r="AE115" s="17"/>
      <c r="AF115" s="17" t="s">
        <v>186</v>
      </c>
      <c r="AG115" s="19">
        <f>AG107-AG109</f>
        <v>76</v>
      </c>
      <c r="AI115" s="39"/>
      <c r="AJ115" s="17"/>
      <c r="AK115" s="17" t="s">
        <v>186</v>
      </c>
      <c r="AL115" s="19">
        <f>AL107-AL109</f>
        <v>70</v>
      </c>
      <c r="AN115" s="39"/>
      <c r="AO115" s="17"/>
      <c r="AP115" s="17" t="s">
        <v>186</v>
      </c>
      <c r="AQ115" s="19">
        <f>AQ107-AQ109</f>
        <v>66</v>
      </c>
      <c r="AS115" s="39"/>
    </row>
    <row r="116">
      <c r="A116" s="15"/>
      <c r="B116" s="15" t="s">
        <v>160</v>
      </c>
      <c r="C116" s="19">
        <f>((ABS(C115)-1)/C106)*1/5</f>
        <v>0.3560713461</v>
      </c>
      <c r="E116" s="39"/>
      <c r="F116" s="15"/>
      <c r="G116" s="15" t="s">
        <v>160</v>
      </c>
      <c r="H116" s="19">
        <f>((ABS(H115)-1)/H106)*1/5</f>
        <v>0.3419163094</v>
      </c>
      <c r="J116" s="39"/>
      <c r="K116" s="15"/>
      <c r="L116" s="15" t="s">
        <v>160</v>
      </c>
      <c r="M116" s="19">
        <f>((ABS(M115)-1)/M106)*1/5</f>
        <v>0.3588409438</v>
      </c>
      <c r="O116" s="39"/>
      <c r="Q116" s="12" t="s">
        <v>160</v>
      </c>
      <c r="R116" s="19">
        <f>((ABS(R115)-1)/R106)*1/5</f>
        <v>0.3924866835</v>
      </c>
      <c r="T116" s="39"/>
      <c r="U116" s="15"/>
      <c r="V116" s="15" t="s">
        <v>160</v>
      </c>
      <c r="W116" s="19">
        <f>((ABS(W115)-1)/W106)*1/5</f>
        <v>0.3855449419</v>
      </c>
      <c r="Y116" s="39"/>
      <c r="Z116" s="15"/>
      <c r="AA116" s="15" t="s">
        <v>160</v>
      </c>
      <c r="AB116" s="19">
        <f>((ABS(AB115)-1)/AB106)*1/5</f>
        <v>0.3094247743</v>
      </c>
      <c r="AD116" s="39"/>
      <c r="AE116" s="15"/>
      <c r="AF116" s="15" t="s">
        <v>160</v>
      </c>
      <c r="AG116" s="19">
        <f>((ABS(AG115)-1)/AG106)*1/5</f>
        <v>0.3260373421</v>
      </c>
      <c r="AI116" s="39"/>
      <c r="AJ116" s="15"/>
      <c r="AK116" s="15" t="s">
        <v>160</v>
      </c>
      <c r="AL116" s="19">
        <f>((ABS(AL115)-1)/AL106)*1/5</f>
        <v>0.3120477569</v>
      </c>
      <c r="AN116" s="39"/>
      <c r="AO116" s="15"/>
      <c r="AP116" s="15" t="s">
        <v>160</v>
      </c>
      <c r="AQ116" s="19">
        <f>((ABS(AQ115)-1)/AQ106)*1/5</f>
        <v>0.290632685</v>
      </c>
      <c r="AS116" s="39"/>
    </row>
    <row r="117">
      <c r="A117" s="15"/>
      <c r="B117" s="15" t="s">
        <v>161</v>
      </c>
      <c r="C117" s="19">
        <f>((ABS(C115)-1)/C106)*1/5*60</f>
        <v>21.36428077</v>
      </c>
      <c r="E117" s="39"/>
      <c r="F117" s="15"/>
      <c r="G117" s="15" t="s">
        <v>161</v>
      </c>
      <c r="H117" s="19">
        <f>((ABS(H115)-1)/H106)*1/5*60</f>
        <v>20.51497856</v>
      </c>
      <c r="J117" s="39"/>
      <c r="K117" s="15"/>
      <c r="L117" s="15" t="s">
        <v>161</v>
      </c>
      <c r="M117" s="19">
        <f>((ABS(M115)-1)/M106)*1/5*60</f>
        <v>21.53045663</v>
      </c>
      <c r="O117" s="39"/>
      <c r="Q117" s="12" t="s">
        <v>161</v>
      </c>
      <c r="R117" s="19">
        <f>((ABS(R115)-1)/R106)*1/5*60</f>
        <v>23.54920101</v>
      </c>
      <c r="T117" s="39"/>
      <c r="U117" s="15"/>
      <c r="V117" s="15" t="s">
        <v>161</v>
      </c>
      <c r="W117" s="19">
        <f>((ABS(W115)-1)/W106)*1/5*60</f>
        <v>23.13269651</v>
      </c>
      <c r="Y117" s="39"/>
      <c r="Z117" s="15"/>
      <c r="AA117" s="15" t="s">
        <v>161</v>
      </c>
      <c r="AB117" s="19">
        <f>((ABS(AB115)-1)/AB106)*1/5*60</f>
        <v>18.56548646</v>
      </c>
      <c r="AD117" s="39"/>
      <c r="AE117" s="15"/>
      <c r="AF117" s="15" t="s">
        <v>161</v>
      </c>
      <c r="AG117" s="19">
        <f>((ABS(AG115)-1)/AG106)*1/5*60</f>
        <v>19.56224053</v>
      </c>
      <c r="AI117" s="39"/>
      <c r="AJ117" s="15"/>
      <c r="AK117" s="15" t="s">
        <v>161</v>
      </c>
      <c r="AL117" s="19">
        <f>((ABS(AL115)-1)/AL106)*1/5*60</f>
        <v>18.72286541</v>
      </c>
      <c r="AN117" s="39"/>
      <c r="AO117" s="15"/>
      <c r="AP117" s="15" t="s">
        <v>161</v>
      </c>
      <c r="AQ117" s="19">
        <f>((ABS(AQ115)-1)/AQ106)*1/5*60</f>
        <v>17.4379611</v>
      </c>
      <c r="AS117" s="39"/>
    </row>
    <row r="118">
      <c r="A118" s="15"/>
      <c r="B118" s="15" t="s">
        <v>162</v>
      </c>
      <c r="C118" s="19">
        <f>C116*(1-C127)</f>
        <v>0.3560713461</v>
      </c>
      <c r="E118" s="39"/>
      <c r="F118" s="15"/>
      <c r="G118" s="15" t="s">
        <v>162</v>
      </c>
      <c r="H118" s="19">
        <f>H116*(1-H127)</f>
        <v>0.3419163094</v>
      </c>
      <c r="J118" s="39"/>
      <c r="K118" s="15"/>
      <c r="L118" s="15" t="s">
        <v>162</v>
      </c>
      <c r="M118" s="19">
        <f>M116*(1-M127)</f>
        <v>0.3588409438</v>
      </c>
      <c r="O118" s="39"/>
      <c r="Q118" s="12" t="s">
        <v>162</v>
      </c>
      <c r="R118" s="19">
        <f>R116*(1-R127)</f>
        <v>0.3924866835</v>
      </c>
      <c r="T118" s="39"/>
      <c r="U118" s="15"/>
      <c r="V118" s="15" t="s">
        <v>162</v>
      </c>
      <c r="W118" s="19">
        <f>W116*(1-W127)</f>
        <v>0.3855449419</v>
      </c>
      <c r="Y118" s="39"/>
      <c r="Z118" s="15"/>
      <c r="AA118" s="15" t="s">
        <v>162</v>
      </c>
      <c r="AB118" s="19">
        <f>AB116*(1-AB127)</f>
        <v>0.3094247743</v>
      </c>
      <c r="AD118" s="39"/>
      <c r="AE118" s="15"/>
      <c r="AF118" s="15" t="s">
        <v>162</v>
      </c>
      <c r="AG118" s="19">
        <f>AG116*(1-AG127)</f>
        <v>0.3260373421</v>
      </c>
      <c r="AI118" s="39"/>
      <c r="AJ118" s="15"/>
      <c r="AK118" s="15" t="s">
        <v>162</v>
      </c>
      <c r="AL118" s="19">
        <f>AL116*(1-AL127)</f>
        <v>0.3120477569</v>
      </c>
      <c r="AN118" s="39"/>
      <c r="AO118" s="15"/>
      <c r="AP118" s="15" t="s">
        <v>162</v>
      </c>
      <c r="AQ118" s="19">
        <f>AQ116*(1-AQ127)</f>
        <v>0.290632685</v>
      </c>
      <c r="AS118" s="39"/>
    </row>
    <row r="119">
      <c r="A119" s="15"/>
      <c r="B119" s="15" t="s">
        <v>163</v>
      </c>
      <c r="C119" s="19">
        <f>C117*(1-C127)</f>
        <v>21.36428077</v>
      </c>
      <c r="E119" s="39"/>
      <c r="F119" s="15"/>
      <c r="G119" s="15" t="s">
        <v>163</v>
      </c>
      <c r="H119" s="19">
        <f>H117*(1-H127)</f>
        <v>20.51497856</v>
      </c>
      <c r="J119" s="39"/>
      <c r="K119" s="15"/>
      <c r="L119" s="15" t="s">
        <v>163</v>
      </c>
      <c r="M119" s="19">
        <f>M117*(1-M127)</f>
        <v>21.53045663</v>
      </c>
      <c r="O119" s="39"/>
      <c r="Q119" s="12" t="s">
        <v>163</v>
      </c>
      <c r="R119" s="19">
        <f>R117*(1-R127)</f>
        <v>23.54920101</v>
      </c>
      <c r="T119" s="39"/>
      <c r="U119" s="15"/>
      <c r="V119" s="15" t="s">
        <v>163</v>
      </c>
      <c r="W119" s="19">
        <f>W117*(1-W127)</f>
        <v>23.13269651</v>
      </c>
      <c r="Y119" s="39"/>
      <c r="Z119" s="15"/>
      <c r="AA119" s="15" t="s">
        <v>163</v>
      </c>
      <c r="AB119" s="19">
        <f>AB117*(1-AB127)</f>
        <v>18.56548646</v>
      </c>
      <c r="AD119" s="39"/>
      <c r="AE119" s="15"/>
      <c r="AF119" s="15" t="s">
        <v>163</v>
      </c>
      <c r="AG119" s="19">
        <f>AG117*(1-AG127)</f>
        <v>19.56224053</v>
      </c>
      <c r="AI119" s="39"/>
      <c r="AJ119" s="15"/>
      <c r="AK119" s="15" t="s">
        <v>163</v>
      </c>
      <c r="AL119" s="19">
        <f>AL117*(1-AL127)</f>
        <v>18.72286541</v>
      </c>
      <c r="AN119" s="39"/>
      <c r="AO119" s="15"/>
      <c r="AP119" s="15" t="s">
        <v>163</v>
      </c>
      <c r="AQ119" s="19">
        <f>AQ117*(1-AQ127)</f>
        <v>17.4379611</v>
      </c>
      <c r="AS119" s="39"/>
    </row>
    <row r="120">
      <c r="A120" s="15"/>
      <c r="B120" s="15" t="s">
        <v>164</v>
      </c>
      <c r="C120" s="19">
        <f>(ABS(C115)-1)/C106</f>
        <v>1.780356731</v>
      </c>
      <c r="E120" s="39"/>
      <c r="F120" s="15"/>
      <c r="G120" s="15" t="s">
        <v>164</v>
      </c>
      <c r="H120" s="19">
        <f>(ABS(H115)-1)/H106</f>
        <v>1.709581547</v>
      </c>
      <c r="J120" s="39"/>
      <c r="K120" s="15"/>
      <c r="L120" s="15" t="s">
        <v>164</v>
      </c>
      <c r="M120" s="19">
        <f>(ABS(M115)-1)/M106</f>
        <v>1.794204719</v>
      </c>
      <c r="O120" s="39"/>
      <c r="Q120" s="12" t="s">
        <v>164</v>
      </c>
      <c r="R120" s="19">
        <f>(ABS(R115)-1)/R106</f>
        <v>1.962433417</v>
      </c>
      <c r="T120" s="39"/>
      <c r="U120" s="15"/>
      <c r="V120" s="15" t="s">
        <v>164</v>
      </c>
      <c r="W120" s="19">
        <f>(ABS(W115)-1)/W106</f>
        <v>1.927724709</v>
      </c>
      <c r="Y120" s="39"/>
      <c r="Z120" s="15"/>
      <c r="AA120" s="15" t="s">
        <v>164</v>
      </c>
      <c r="AB120" s="19">
        <f>(ABS(AB115)-1)/AB106</f>
        <v>1.547123871</v>
      </c>
      <c r="AD120" s="39"/>
      <c r="AE120" s="15"/>
      <c r="AF120" s="15" t="s">
        <v>164</v>
      </c>
      <c r="AG120" s="19">
        <f>(ABS(AG115)-1)/AG106</f>
        <v>1.630186711</v>
      </c>
      <c r="AI120" s="39"/>
      <c r="AJ120" s="15"/>
      <c r="AK120" s="15" t="s">
        <v>164</v>
      </c>
      <c r="AL120" s="19">
        <f>(ABS(AL115)-1)/AL106</f>
        <v>1.560238784</v>
      </c>
      <c r="AN120" s="39"/>
      <c r="AO120" s="15"/>
      <c r="AP120" s="15" t="s">
        <v>164</v>
      </c>
      <c r="AQ120" s="19">
        <f>(ABS(AQ115)-1)/AQ106</f>
        <v>1.453163425</v>
      </c>
      <c r="AS120" s="39"/>
    </row>
    <row r="121">
      <c r="A121" s="15"/>
      <c r="B121" s="15" t="s">
        <v>165</v>
      </c>
      <c r="C121" s="19">
        <f>(ABS(C108)-1)/C106</f>
        <v>1.780356731</v>
      </c>
      <c r="E121" s="39"/>
      <c r="F121" s="15"/>
      <c r="G121" s="15" t="s">
        <v>165</v>
      </c>
      <c r="H121" s="19">
        <f>(ABS(H108)-1)/H106</f>
        <v>1.867389074</v>
      </c>
      <c r="J121" s="39"/>
      <c r="K121" s="15"/>
      <c r="L121" s="15" t="s">
        <v>165</v>
      </c>
      <c r="M121" s="19">
        <f>(ABS(M108)-1)/M106</f>
        <v>1.794204719</v>
      </c>
      <c r="O121" s="39"/>
      <c r="Q121" s="12" t="s">
        <v>165</v>
      </c>
      <c r="R121" s="19">
        <f>(ABS(R108)-1)/R106</f>
        <v>2.067563779</v>
      </c>
      <c r="T121" s="39"/>
      <c r="U121" s="15"/>
      <c r="V121" s="15" t="s">
        <v>165</v>
      </c>
      <c r="W121" s="19">
        <f>(ABS(W108)-1)/W106</f>
        <v>2.042812752</v>
      </c>
      <c r="Y121" s="39"/>
      <c r="Z121" s="15"/>
      <c r="AA121" s="15" t="s">
        <v>165</v>
      </c>
      <c r="AB121" s="19">
        <f>(ABS(AB108)-1)/AB106</f>
        <v>1.750025363</v>
      </c>
      <c r="AD121" s="39"/>
      <c r="AE121" s="15"/>
      <c r="AF121" s="15" t="s">
        <v>165</v>
      </c>
      <c r="AG121" s="19">
        <f>(ABS(AG108)-1)/AG106</f>
        <v>1.977959876</v>
      </c>
      <c r="AI121" s="39"/>
      <c r="AJ121" s="15"/>
      <c r="AK121" s="15" t="s">
        <v>165</v>
      </c>
      <c r="AL121" s="19">
        <f>(ABS(AL108)-1)/AL106</f>
        <v>1.786360347</v>
      </c>
      <c r="AN121" s="39"/>
      <c r="AO121" s="15"/>
      <c r="AP121" s="15" t="s">
        <v>165</v>
      </c>
      <c r="AQ121" s="19">
        <f>(ABS(AQ108)-1)/AQ106</f>
        <v>1.72143975</v>
      </c>
      <c r="AS121" s="39"/>
    </row>
    <row r="122">
      <c r="A122" s="2"/>
      <c r="B122" s="2" t="s">
        <v>166</v>
      </c>
      <c r="C122" s="19">
        <f>(ABS(C114)-1)/C106</f>
        <v>2.143021991</v>
      </c>
      <c r="E122" s="39"/>
      <c r="F122" s="2"/>
      <c r="G122" s="2" t="s">
        <v>166</v>
      </c>
      <c r="H122" s="19">
        <f>(ABS(H114)-1)/H106</f>
        <v>2.156702875</v>
      </c>
      <c r="J122" s="39"/>
      <c r="K122" s="2"/>
      <c r="L122" s="2" t="s">
        <v>166</v>
      </c>
      <c r="M122" s="19">
        <f>(ABS(M114)-1)/M106</f>
        <v>2.123142251</v>
      </c>
      <c r="O122" s="39"/>
      <c r="Q122" s="11" t="s">
        <v>166</v>
      </c>
      <c r="R122" s="19">
        <f>(ABS(R114)-1)/R106</f>
        <v>2.453041772</v>
      </c>
      <c r="T122" s="39"/>
      <c r="U122" s="2"/>
      <c r="V122" s="2" t="s">
        <v>166</v>
      </c>
      <c r="W122" s="19">
        <f>(ABS(W114)-1)/W106</f>
        <v>2.359304868</v>
      </c>
      <c r="Y122" s="39"/>
      <c r="Z122" s="2"/>
      <c r="AA122" s="2" t="s">
        <v>166</v>
      </c>
      <c r="AB122" s="19">
        <f>(ABS(AB114)-1)/AB106</f>
        <v>2.029014913</v>
      </c>
      <c r="AD122" s="39"/>
      <c r="AE122" s="2"/>
      <c r="AF122" s="2" t="s">
        <v>166</v>
      </c>
      <c r="AG122" s="19">
        <f>(ABS(AG114)-1)/AG106</f>
        <v>2.303997218</v>
      </c>
      <c r="AI122" s="39"/>
      <c r="AJ122" s="2"/>
      <c r="AK122" s="2" t="s">
        <v>166</v>
      </c>
      <c r="AL122" s="19">
        <f>(ABS(AL114)-1)/AL106</f>
        <v>2.102930535</v>
      </c>
      <c r="AN122" s="39"/>
      <c r="AO122" s="2"/>
      <c r="AP122" s="2" t="s">
        <v>166</v>
      </c>
      <c r="AQ122" s="19">
        <f>(ABS(AQ114)-1)/AQ106</f>
        <v>2.079141516</v>
      </c>
      <c r="AS122" s="39"/>
    </row>
    <row r="123">
      <c r="A123" s="2"/>
      <c r="B123" s="2" t="s">
        <v>167</v>
      </c>
      <c r="C123" s="19">
        <f>ABS(C108)/ABS(C115)</f>
        <v>1</v>
      </c>
      <c r="E123" s="39"/>
      <c r="F123" s="2"/>
      <c r="G123" s="2" t="s">
        <v>167</v>
      </c>
      <c r="H123" s="19">
        <f>ABS(H108)/ABS(H115)</f>
        <v>1.090909091</v>
      </c>
      <c r="J123" s="39"/>
      <c r="K123" s="2"/>
      <c r="L123" s="2" t="s">
        <v>167</v>
      </c>
      <c r="M123" s="19">
        <f>ABS(M108)/ABS(M115)</f>
        <v>1</v>
      </c>
      <c r="O123" s="39"/>
      <c r="Q123" s="11" t="s">
        <v>167</v>
      </c>
      <c r="R123" s="19">
        <f>ABS(R108)/ABS(R115)</f>
        <v>1.052631579</v>
      </c>
      <c r="T123" s="39"/>
      <c r="U123" s="2"/>
      <c r="V123" s="2" t="s">
        <v>167</v>
      </c>
      <c r="W123" s="19">
        <f>ABS(W108)/ABS(W115)</f>
        <v>1.058823529</v>
      </c>
      <c r="Y123" s="39"/>
      <c r="Z123" s="2"/>
      <c r="AA123" s="2" t="s">
        <v>167</v>
      </c>
      <c r="AB123" s="19">
        <f>ABS(AB108)/ABS(AB115)</f>
        <v>1.129032258</v>
      </c>
      <c r="AD123" s="39"/>
      <c r="AE123" s="2"/>
      <c r="AF123" s="2" t="s">
        <v>167</v>
      </c>
      <c r="AG123" s="19">
        <f>ABS(AG108)/ABS(AG115)</f>
        <v>1.210526316</v>
      </c>
      <c r="AI123" s="39"/>
      <c r="AJ123" s="2"/>
      <c r="AK123" s="2" t="s">
        <v>167</v>
      </c>
      <c r="AL123" s="19">
        <f>ABS(AL108)/ABS(AL115)</f>
        <v>1.142857143</v>
      </c>
      <c r="AN123" s="39"/>
      <c r="AO123" s="2"/>
      <c r="AP123" s="2" t="s">
        <v>167</v>
      </c>
      <c r="AQ123" s="19">
        <f>ABS(AQ108)/ABS(AQ115)</f>
        <v>1.181818182</v>
      </c>
      <c r="AS123" s="39"/>
    </row>
    <row r="124">
      <c r="A124" s="2"/>
      <c r="B124" s="2" t="s">
        <v>168</v>
      </c>
      <c r="C124" s="19">
        <f>ABS(C114)/ABS(C115)</f>
        <v>1.2</v>
      </c>
      <c r="E124" s="39"/>
      <c r="F124" s="2"/>
      <c r="G124" s="2" t="s">
        <v>168</v>
      </c>
      <c r="H124" s="19">
        <f>ABS(H114)/ABS(H115)</f>
        <v>1.257575758</v>
      </c>
      <c r="J124" s="39"/>
      <c r="K124" s="2"/>
      <c r="L124" s="2" t="s">
        <v>168</v>
      </c>
      <c r="M124" s="19">
        <f>ABS(M114)/ABS(M115)</f>
        <v>1.180327869</v>
      </c>
      <c r="O124" s="39"/>
      <c r="Q124" s="11" t="s">
        <v>168</v>
      </c>
      <c r="R124" s="19">
        <f>ABS(R114)/ABS(R115)</f>
        <v>1.245614035</v>
      </c>
      <c r="T124" s="39"/>
      <c r="U124" s="2"/>
      <c r="V124" s="2" t="s">
        <v>168</v>
      </c>
      <c r="W124" s="19">
        <f>ABS(W114)/ABS(W115)</f>
        <v>1.220588235</v>
      </c>
      <c r="Y124" s="39"/>
      <c r="Z124" s="2"/>
      <c r="AA124" s="2" t="s">
        <v>168</v>
      </c>
      <c r="AB124" s="19">
        <f>ABS(AB114)/ABS(AB115)</f>
        <v>1.306451613</v>
      </c>
      <c r="AD124" s="39"/>
      <c r="AE124" s="2"/>
      <c r="AF124" s="2" t="s">
        <v>168</v>
      </c>
      <c r="AG124" s="19">
        <f>ABS(AG114)/ABS(AG115)</f>
        <v>1.407894737</v>
      </c>
      <c r="AI124" s="39"/>
      <c r="AJ124" s="2"/>
      <c r="AK124" s="2" t="s">
        <v>168</v>
      </c>
      <c r="AL124" s="19">
        <f>ABS(AL114)/ABS(AL115)</f>
        <v>1.342857143</v>
      </c>
      <c r="AN124" s="39"/>
      <c r="AO124" s="2"/>
      <c r="AP124" s="2" t="s">
        <v>168</v>
      </c>
      <c r="AQ124" s="19">
        <f>ABS(AQ114)/ABS(AQ115)</f>
        <v>1.424242424</v>
      </c>
      <c r="AS124" s="39"/>
    </row>
    <row r="125">
      <c r="A125" s="2"/>
      <c r="B125" s="2" t="s">
        <v>169</v>
      </c>
      <c r="C125" s="18">
        <f>C112/MAX(ABS(C110),ABS(C115))</f>
        <v>0</v>
      </c>
      <c r="E125" s="39"/>
      <c r="F125" s="2"/>
      <c r="G125" s="2" t="s">
        <v>169</v>
      </c>
      <c r="H125" s="18">
        <f>H112/MAX(ABS(H110),ABS(H115))</f>
        <v>0</v>
      </c>
      <c r="J125" s="39"/>
      <c r="K125" s="2"/>
      <c r="L125" s="2" t="s">
        <v>169</v>
      </c>
      <c r="M125" s="18">
        <f>M112/MAX(ABS(M110),ABS(M115))</f>
        <v>0</v>
      </c>
      <c r="O125" s="39"/>
      <c r="Q125" s="11" t="s">
        <v>169</v>
      </c>
      <c r="R125" s="18">
        <f>R112/MAX(ABS(R110),ABS(R115))</f>
        <v>0</v>
      </c>
      <c r="T125" s="39"/>
      <c r="U125" s="2"/>
      <c r="V125" s="2" t="s">
        <v>169</v>
      </c>
      <c r="W125" s="18">
        <f>W112/MAX(ABS(W110),ABS(W115))</f>
        <v>0</v>
      </c>
      <c r="Y125" s="39"/>
      <c r="Z125" s="2"/>
      <c r="AA125" s="2" t="s">
        <v>169</v>
      </c>
      <c r="AB125" s="18">
        <f>AB112/MAX(ABS(AB110),ABS(AB115))</f>
        <v>0</v>
      </c>
      <c r="AD125" s="39"/>
      <c r="AE125" s="2"/>
      <c r="AF125" s="2" t="s">
        <v>169</v>
      </c>
      <c r="AG125" s="18">
        <f>AG112/MAX(ABS(AG110),ABS(AG115))</f>
        <v>0</v>
      </c>
      <c r="AI125" s="39"/>
      <c r="AJ125" s="2"/>
      <c r="AK125" s="2" t="s">
        <v>169</v>
      </c>
      <c r="AL125" s="18">
        <f>AL112/MAX(ABS(AL110),ABS(AL115))</f>
        <v>0</v>
      </c>
      <c r="AN125" s="39"/>
      <c r="AO125" s="2"/>
      <c r="AP125" s="2" t="s">
        <v>169</v>
      </c>
      <c r="AQ125" s="18">
        <f>AQ112/MAX(ABS(AQ110),ABS(AQ115))</f>
        <v>0</v>
      </c>
      <c r="AS125" s="39"/>
    </row>
    <row r="126">
      <c r="A126" s="15"/>
      <c r="B126" s="15" t="s">
        <v>187</v>
      </c>
      <c r="C126" s="19">
        <f>C111/(C110+C112+C111)</f>
        <v>0</v>
      </c>
      <c r="E126" s="39"/>
      <c r="F126" s="15"/>
      <c r="G126" s="15" t="s">
        <v>187</v>
      </c>
      <c r="H126" s="19">
        <f>H111/(H110+H112+H111)</f>
        <v>0.09090909091</v>
      </c>
      <c r="J126" s="39"/>
      <c r="K126" s="15"/>
      <c r="L126" s="15" t="s">
        <v>187</v>
      </c>
      <c r="M126" s="19">
        <f>M111/(M110+M112+M111)</f>
        <v>0</v>
      </c>
      <c r="O126" s="39"/>
      <c r="Q126" s="12" t="s">
        <v>187</v>
      </c>
      <c r="R126" s="19">
        <f>R111/(R110+R112+R111)</f>
        <v>0</v>
      </c>
      <c r="T126" s="39"/>
      <c r="U126" s="15"/>
      <c r="V126" s="15" t="s">
        <v>187</v>
      </c>
      <c r="W126" s="19">
        <f>W111/(W110+W112+W111)</f>
        <v>0.09090909091</v>
      </c>
      <c r="Y126" s="39"/>
      <c r="Z126" s="15"/>
      <c r="AA126" s="15" t="s">
        <v>187</v>
      </c>
      <c r="AB126" s="19">
        <f>AB111/(AB110+AB112+AB111)</f>
        <v>0.07692307692</v>
      </c>
      <c r="AD126" s="39"/>
      <c r="AE126" s="15"/>
      <c r="AF126" s="15" t="s">
        <v>187</v>
      </c>
      <c r="AG126" s="19">
        <f>AG111/(AG110+AG112+AG111)</f>
        <v>0.2105263158</v>
      </c>
      <c r="AI126" s="39"/>
      <c r="AJ126" s="15"/>
      <c r="AK126" s="15" t="s">
        <v>187</v>
      </c>
      <c r="AL126" s="19">
        <f>AL111/(AL110+AL112+AL111)</f>
        <v>0.1428571429</v>
      </c>
      <c r="AN126" s="39"/>
      <c r="AO126" s="15"/>
      <c r="AP126" s="15" t="s">
        <v>187</v>
      </c>
      <c r="AQ126" s="19">
        <f>AQ111/(AQ110+AQ112+AQ111)</f>
        <v>0.1304347826</v>
      </c>
      <c r="AS126" s="39"/>
    </row>
    <row r="127">
      <c r="A127" s="15"/>
      <c r="B127" s="15" t="s">
        <v>188</v>
      </c>
      <c r="C127" s="19">
        <f>C112/(C110+C112+C111)</f>
        <v>0</v>
      </c>
      <c r="E127" s="39"/>
      <c r="F127" s="15"/>
      <c r="G127" s="15" t="s">
        <v>188</v>
      </c>
      <c r="H127" s="19">
        <f>H112/(H110+H112+H111)</f>
        <v>0</v>
      </c>
      <c r="J127" s="39"/>
      <c r="K127" s="15"/>
      <c r="L127" s="15" t="s">
        <v>188</v>
      </c>
      <c r="M127" s="19">
        <f>M112/(M110+M112+M111)</f>
        <v>0</v>
      </c>
      <c r="O127" s="39"/>
      <c r="Q127" s="12" t="s">
        <v>188</v>
      </c>
      <c r="R127" s="19">
        <f>R112/(R110+R112+R111)</f>
        <v>0</v>
      </c>
      <c r="T127" s="39"/>
      <c r="U127" s="15"/>
      <c r="V127" s="15" t="s">
        <v>188</v>
      </c>
      <c r="W127" s="19">
        <f>W112/(W110+W112+W111)</f>
        <v>0</v>
      </c>
      <c r="Y127" s="39"/>
      <c r="Z127" s="15"/>
      <c r="AA127" s="15" t="s">
        <v>188</v>
      </c>
      <c r="AB127" s="19">
        <f>AB112/(AB110+AB112+AB111)</f>
        <v>0</v>
      </c>
      <c r="AD127" s="39"/>
      <c r="AE127" s="15"/>
      <c r="AF127" s="15" t="s">
        <v>188</v>
      </c>
      <c r="AG127" s="19">
        <f>AG112/(AG110+AG112+AG111)</f>
        <v>0</v>
      </c>
      <c r="AI127" s="39"/>
      <c r="AJ127" s="15"/>
      <c r="AK127" s="15" t="s">
        <v>188</v>
      </c>
      <c r="AL127" s="19">
        <f>AL112/(AL110+AL112+AL111)</f>
        <v>0</v>
      </c>
      <c r="AN127" s="39"/>
      <c r="AO127" s="15"/>
      <c r="AP127" s="15" t="s">
        <v>188</v>
      </c>
      <c r="AQ127" s="19">
        <f>AQ112/(AQ110+AQ112+AQ111)</f>
        <v>0</v>
      </c>
      <c r="AS127" s="39"/>
    </row>
    <row r="128">
      <c r="A128" s="15"/>
      <c r="B128" s="15" t="s">
        <v>189</v>
      </c>
      <c r="C128" s="19">
        <f>(C111+C112)/(C110+C111+C112)</f>
        <v>0</v>
      </c>
      <c r="E128" s="39"/>
      <c r="F128" s="15"/>
      <c r="G128" s="15" t="s">
        <v>189</v>
      </c>
      <c r="H128" s="19">
        <f>(H111+H112)/(H110+H111+H112)</f>
        <v>0.09090909091</v>
      </c>
      <c r="J128" s="39"/>
      <c r="K128" s="15"/>
      <c r="L128" s="15" t="s">
        <v>189</v>
      </c>
      <c r="M128" s="19">
        <f>(M111+M112)/(M110+M111+M112)</f>
        <v>0</v>
      </c>
      <c r="O128" s="39"/>
      <c r="Q128" s="12" t="s">
        <v>189</v>
      </c>
      <c r="R128" s="19">
        <f>(R111+R112)/(R110+R111+R112)</f>
        <v>0</v>
      </c>
      <c r="T128" s="39"/>
      <c r="U128" s="15"/>
      <c r="V128" s="15" t="s">
        <v>189</v>
      </c>
      <c r="W128" s="19">
        <f>(W111+W112)/(W110+W111+W112)</f>
        <v>0.09090909091</v>
      </c>
      <c r="Y128" s="39"/>
      <c r="Z128" s="15"/>
      <c r="AA128" s="15" t="s">
        <v>189</v>
      </c>
      <c r="AB128" s="19">
        <f>(AB111+AB112)/(AB110+AB111+AB112)</f>
        <v>0.07692307692</v>
      </c>
      <c r="AD128" s="39"/>
      <c r="AE128" s="15"/>
      <c r="AF128" s="15" t="s">
        <v>189</v>
      </c>
      <c r="AG128" s="19">
        <f>(AG111+AG112)/(AG110+AG111+AG112)</f>
        <v>0.2105263158</v>
      </c>
      <c r="AI128" s="39"/>
      <c r="AJ128" s="15"/>
      <c r="AK128" s="15" t="s">
        <v>189</v>
      </c>
      <c r="AL128" s="19">
        <f>(AL111+AL112)/(AL110+AL111+AL112)</f>
        <v>0.1428571429</v>
      </c>
      <c r="AN128" s="39"/>
      <c r="AO128" s="15"/>
      <c r="AP128" s="15" t="s">
        <v>189</v>
      </c>
      <c r="AQ128" s="19">
        <f>(AQ111+AQ112)/(AQ110+AQ111+AQ112)</f>
        <v>0.1304347826</v>
      </c>
      <c r="AS128" s="39"/>
    </row>
    <row r="129">
      <c r="A129" s="15"/>
      <c r="B129" s="15" t="s">
        <v>190</v>
      </c>
      <c r="C129" s="19" t="str">
        <f>ABS(C111)/ABS(C109)</f>
        <v>#DIV/0!</v>
      </c>
      <c r="E129" s="39"/>
      <c r="F129" s="15"/>
      <c r="G129" s="15" t="s">
        <v>190</v>
      </c>
      <c r="H129" s="19">
        <f>ABS(H111)/ABS(H109)</f>
        <v>1</v>
      </c>
      <c r="J129" s="39"/>
      <c r="K129" s="15"/>
      <c r="L129" s="15" t="s">
        <v>190</v>
      </c>
      <c r="M129" s="19" t="str">
        <f>ABS(M111)/ABS(M109)</f>
        <v>#DIV/0!</v>
      </c>
      <c r="O129" s="39"/>
      <c r="Q129" s="12" t="s">
        <v>190</v>
      </c>
      <c r="R129" s="19" t="str">
        <f>ABS(R111)/ABS(R109)</f>
        <v>#DIV/0!</v>
      </c>
      <c r="T129" s="39"/>
      <c r="U129" s="15"/>
      <c r="V129" s="15" t="s">
        <v>190</v>
      </c>
      <c r="W129" s="19">
        <f>ABS(W111)/ABS(W109)</f>
        <v>1</v>
      </c>
      <c r="Y129" s="39"/>
      <c r="Z129" s="15"/>
      <c r="AA129" s="15" t="s">
        <v>190</v>
      </c>
      <c r="AB129" s="19">
        <f>ABS(AB111)/ABS(AB109)</f>
        <v>1</v>
      </c>
      <c r="AD129" s="39"/>
      <c r="AE129" s="15"/>
      <c r="AF129" s="15" t="s">
        <v>190</v>
      </c>
      <c r="AG129" s="19">
        <f>ABS(AG111)/ABS(AG109)</f>
        <v>1</v>
      </c>
      <c r="AI129" s="39"/>
      <c r="AJ129" s="15"/>
      <c r="AK129" s="15" t="s">
        <v>190</v>
      </c>
      <c r="AL129" s="19">
        <f>ABS(AL111)/ABS(AL109)</f>
        <v>1</v>
      </c>
      <c r="AN129" s="39"/>
      <c r="AO129" s="15"/>
      <c r="AP129" s="15" t="s">
        <v>190</v>
      </c>
      <c r="AQ129" s="19">
        <f>ABS(AQ111)/ABS(AQ109)</f>
        <v>1</v>
      </c>
      <c r="AS129" s="39"/>
    </row>
    <row r="130">
      <c r="A130" s="15"/>
      <c r="B130" s="15" t="s">
        <v>191</v>
      </c>
      <c r="C130" s="19" t="str">
        <f>C111/(C111+C112)</f>
        <v>#DIV/0!</v>
      </c>
      <c r="E130" s="39"/>
      <c r="F130" s="15"/>
      <c r="G130" s="15" t="s">
        <v>191</v>
      </c>
      <c r="H130" s="19">
        <f>H111/(H111+H112)</f>
        <v>1</v>
      </c>
      <c r="J130" s="39"/>
      <c r="K130" s="15"/>
      <c r="L130" s="15" t="s">
        <v>191</v>
      </c>
      <c r="M130" s="19" t="str">
        <f>M111/(M111+M112)</f>
        <v>#DIV/0!</v>
      </c>
      <c r="O130" s="39"/>
      <c r="Q130" s="12" t="s">
        <v>191</v>
      </c>
      <c r="R130" s="19" t="str">
        <f>R111/(R111+R112)</f>
        <v>#DIV/0!</v>
      </c>
      <c r="T130" s="39"/>
      <c r="U130" s="15"/>
      <c r="V130" s="15" t="s">
        <v>191</v>
      </c>
      <c r="W130" s="19">
        <f>W111/(W111+W112)</f>
        <v>1</v>
      </c>
      <c r="Y130" s="39"/>
      <c r="Z130" s="15"/>
      <c r="AA130" s="15" t="s">
        <v>191</v>
      </c>
      <c r="AB130" s="19">
        <f>AB111/(AB111+AB112)</f>
        <v>1</v>
      </c>
      <c r="AD130" s="39"/>
      <c r="AE130" s="15"/>
      <c r="AF130" s="15" t="s">
        <v>191</v>
      </c>
      <c r="AG130" s="19">
        <f>AG111/(AG111+AG112)</f>
        <v>1</v>
      </c>
      <c r="AI130" s="39"/>
      <c r="AJ130" s="15"/>
      <c r="AK130" s="15" t="s">
        <v>191</v>
      </c>
      <c r="AL130" s="19">
        <f>AL111/(AL111+AL112)</f>
        <v>1</v>
      </c>
      <c r="AN130" s="39"/>
      <c r="AO130" s="15"/>
      <c r="AP130" s="15" t="s">
        <v>191</v>
      </c>
      <c r="AQ130" s="19">
        <f>AQ111/(AQ111+AQ112)</f>
        <v>1</v>
      </c>
      <c r="AS130" s="39"/>
    </row>
    <row r="131">
      <c r="A131" s="15"/>
      <c r="B131" s="15" t="s">
        <v>192</v>
      </c>
      <c r="C131" s="19">
        <f>C110/(C109+C110+C111+C112)</f>
        <v>1</v>
      </c>
      <c r="E131" s="39"/>
      <c r="F131" s="15"/>
      <c r="G131" s="15" t="s">
        <v>192</v>
      </c>
      <c r="H131" s="19">
        <f>H110/(H109+H110+H111+H112)</f>
        <v>0.8333333333</v>
      </c>
      <c r="J131" s="39"/>
      <c r="K131" s="15"/>
      <c r="L131" s="15" t="s">
        <v>192</v>
      </c>
      <c r="M131" s="19">
        <f>M110/(M109+M110+M111+M112)</f>
        <v>1</v>
      </c>
      <c r="O131" s="39"/>
      <c r="Q131" s="12" t="s">
        <v>192</v>
      </c>
      <c r="R131" s="19">
        <f>R110/(R109+R110+R111+R112)</f>
        <v>1</v>
      </c>
      <c r="T131" s="39"/>
      <c r="U131" s="15"/>
      <c r="V131" s="15" t="s">
        <v>192</v>
      </c>
      <c r="W131" s="19">
        <f>W110/(W109+W110+W111+W112)</f>
        <v>0.8333333333</v>
      </c>
      <c r="Y131" s="39"/>
      <c r="Z131" s="15"/>
      <c r="AA131" s="15" t="s">
        <v>192</v>
      </c>
      <c r="AB131" s="19">
        <f>AB110/(AB109+AB110+AB111+AB112)</f>
        <v>0.8571428571</v>
      </c>
      <c r="AD131" s="39"/>
      <c r="AE131" s="15"/>
      <c r="AF131" s="15" t="s">
        <v>192</v>
      </c>
      <c r="AG131" s="19">
        <f>AG110/(AG109+AG110+AG111+AG112)</f>
        <v>0.652173913</v>
      </c>
      <c r="AI131" s="39"/>
      <c r="AJ131" s="15"/>
      <c r="AK131" s="15" t="s">
        <v>192</v>
      </c>
      <c r="AL131" s="19">
        <f>AL110/(AL109+AL110+AL111+AL112)</f>
        <v>0.75</v>
      </c>
      <c r="AN131" s="39"/>
      <c r="AO131" s="15"/>
      <c r="AP131" s="15" t="s">
        <v>192</v>
      </c>
      <c r="AQ131" s="19">
        <f>AQ110/(AQ109+AQ110+AQ111+AQ112)</f>
        <v>0.7692307692</v>
      </c>
      <c r="AS131" s="39"/>
    </row>
    <row r="132">
      <c r="A132" s="15"/>
      <c r="B132" s="15" t="s">
        <v>193</v>
      </c>
      <c r="C132" s="19">
        <f>(C112+C111+C109)/(C110+C112+C111+C109)</f>
        <v>0</v>
      </c>
      <c r="E132" s="39"/>
      <c r="F132" s="15"/>
      <c r="G132" s="15" t="s">
        <v>193</v>
      </c>
      <c r="H132" s="19">
        <f>(H112+H111+H109)/(H110+H112+H111+H109)</f>
        <v>0.1666666667</v>
      </c>
      <c r="J132" s="39"/>
      <c r="K132" s="15"/>
      <c r="L132" s="15" t="s">
        <v>193</v>
      </c>
      <c r="M132" s="19">
        <f>(M112+M111+M109)/(M110+M112+M111+M109)</f>
        <v>0</v>
      </c>
      <c r="O132" s="39"/>
      <c r="Q132" s="12" t="s">
        <v>193</v>
      </c>
      <c r="R132" s="19">
        <f>(R112+R111+R109)/(R110+R112+R111+R109)</f>
        <v>0</v>
      </c>
      <c r="T132" s="39"/>
      <c r="U132" s="15"/>
      <c r="V132" s="15" t="s">
        <v>193</v>
      </c>
      <c r="W132" s="19">
        <f>(W112+W111+W109)/(W110+W112+W111+W109)</f>
        <v>0.1666666667</v>
      </c>
      <c r="Y132" s="39"/>
      <c r="Z132" s="15"/>
      <c r="AA132" s="15" t="s">
        <v>193</v>
      </c>
      <c r="AB132" s="19">
        <f>(AB112+AB111+AB109)/(AB110+AB112+AB111+AB109)</f>
        <v>0.1428571429</v>
      </c>
      <c r="AD132" s="39"/>
      <c r="AE132" s="15"/>
      <c r="AF132" s="15" t="s">
        <v>193</v>
      </c>
      <c r="AG132" s="19">
        <f>(AG112+AG111+AG109)/(AG110+AG112+AG111+AG109)</f>
        <v>0.347826087</v>
      </c>
      <c r="AI132" s="39"/>
      <c r="AJ132" s="15"/>
      <c r="AK132" s="15" t="s">
        <v>193</v>
      </c>
      <c r="AL132" s="19">
        <f>(AL112+AL111+AL109)/(AL110+AL112+AL111+AL109)</f>
        <v>0.25</v>
      </c>
      <c r="AN132" s="39"/>
      <c r="AO132" s="15"/>
      <c r="AP132" s="15" t="s">
        <v>193</v>
      </c>
      <c r="AQ132" s="19">
        <f>(AQ112+AQ111+AQ109)/(AQ110+AQ112+AQ111+AQ109)</f>
        <v>0.2307692308</v>
      </c>
      <c r="AS132" s="39"/>
    </row>
    <row r="133">
      <c r="A133" s="15"/>
      <c r="B133" s="15" t="s">
        <v>194</v>
      </c>
      <c r="C133" s="19">
        <f>(C111+C109)/C110</f>
        <v>0</v>
      </c>
      <c r="E133" s="39"/>
      <c r="F133" s="15"/>
      <c r="G133" s="15" t="s">
        <v>194</v>
      </c>
      <c r="H133" s="19">
        <f>(H111+H109)/H110</f>
        <v>0.2</v>
      </c>
      <c r="J133" s="39"/>
      <c r="K133" s="15"/>
      <c r="L133" s="15" t="s">
        <v>194</v>
      </c>
      <c r="M133" s="19">
        <f>(M111+M109)/M110</f>
        <v>0</v>
      </c>
      <c r="O133" s="39"/>
      <c r="Q133" s="12" t="s">
        <v>194</v>
      </c>
      <c r="R133" s="19">
        <f>(R111+R109)/R110</f>
        <v>0</v>
      </c>
      <c r="T133" s="39"/>
      <c r="U133" s="15"/>
      <c r="V133" s="15" t="s">
        <v>194</v>
      </c>
      <c r="W133" s="19">
        <f>(W111+W109)/W110</f>
        <v>0.2</v>
      </c>
      <c r="Y133" s="39"/>
      <c r="Z133" s="15"/>
      <c r="AA133" s="15" t="s">
        <v>194</v>
      </c>
      <c r="AB133" s="19">
        <f>(AB111+AB109)/AB110</f>
        <v>0.1666666667</v>
      </c>
      <c r="AD133" s="39"/>
      <c r="AE133" s="15"/>
      <c r="AF133" s="15" t="s">
        <v>194</v>
      </c>
      <c r="AG133" s="19">
        <f>(AG111+AG109)/AG110</f>
        <v>0.5333333333</v>
      </c>
      <c r="AI133" s="39"/>
      <c r="AJ133" s="15"/>
      <c r="AK133" s="15" t="s">
        <v>194</v>
      </c>
      <c r="AL133" s="19">
        <f>(AL111+AL109)/AL110</f>
        <v>0.3333333333</v>
      </c>
      <c r="AN133" s="39"/>
      <c r="AO133" s="15"/>
      <c r="AP133" s="15" t="s">
        <v>194</v>
      </c>
      <c r="AQ133" s="19">
        <f>(AQ111+AQ109)/AQ110</f>
        <v>0.3</v>
      </c>
      <c r="AS133" s="39"/>
    </row>
    <row r="134">
      <c r="E134" s="39"/>
      <c r="J134" s="39"/>
      <c r="O134" s="39"/>
      <c r="T134" s="39"/>
      <c r="Y134" s="39"/>
      <c r="AD134" s="39"/>
      <c r="AI134" s="39"/>
      <c r="AN134" s="39"/>
      <c r="AS134" s="39"/>
    </row>
    <row r="135">
      <c r="E135" s="39"/>
      <c r="J135" s="39"/>
      <c r="O135" s="39"/>
      <c r="T135" s="39"/>
      <c r="Y135" s="39"/>
      <c r="AD135" s="39"/>
      <c r="AI135" s="39"/>
      <c r="AN135" s="39"/>
      <c r="AS135" s="39"/>
    </row>
    <row r="136">
      <c r="E136" s="39"/>
      <c r="J136" s="39"/>
      <c r="O136" s="39"/>
      <c r="T136" s="39"/>
      <c r="Y136" s="39"/>
      <c r="AD136" s="39"/>
      <c r="AI136" s="39"/>
      <c r="AN136" s="39"/>
      <c r="AS136" s="39"/>
    </row>
    <row r="137">
      <c r="E137" s="39"/>
      <c r="J137" s="39"/>
      <c r="O137" s="39"/>
      <c r="T137" s="39"/>
      <c r="Y137" s="39"/>
      <c r="AD137" s="39"/>
      <c r="AI137" s="39"/>
      <c r="AN137" s="39"/>
      <c r="AS137" s="39"/>
    </row>
    <row r="138">
      <c r="E138" s="39"/>
      <c r="J138" s="39"/>
      <c r="O138" s="39"/>
      <c r="T138" s="39"/>
      <c r="Y138" s="39"/>
      <c r="AD138" s="39"/>
      <c r="AI138" s="39"/>
      <c r="AN138" s="39"/>
      <c r="AS138" s="39"/>
    </row>
    <row r="139">
      <c r="E139" s="39"/>
      <c r="J139" s="39"/>
      <c r="O139" s="39"/>
      <c r="T139" s="39"/>
      <c r="Y139" s="39"/>
      <c r="AD139" s="39"/>
      <c r="AI139" s="39"/>
      <c r="AN139" s="39"/>
      <c r="AS139" s="39"/>
    </row>
    <row r="140">
      <c r="E140" s="39"/>
      <c r="J140" s="39"/>
      <c r="O140" s="39"/>
      <c r="T140" s="39"/>
      <c r="Y140" s="39"/>
      <c r="AD140" s="39"/>
      <c r="AI140" s="39"/>
      <c r="AN140" s="39"/>
      <c r="AS140" s="39"/>
    </row>
    <row r="141">
      <c r="E141" s="39"/>
      <c r="J141" s="39"/>
      <c r="O141" s="39"/>
      <c r="T141" s="39"/>
      <c r="Y141" s="39"/>
      <c r="AD141" s="39"/>
      <c r="AI141" s="39"/>
      <c r="AN141" s="39"/>
      <c r="AS141" s="39"/>
    </row>
    <row r="142">
      <c r="E142" s="39"/>
      <c r="J142" s="39"/>
      <c r="O142" s="39"/>
      <c r="T142" s="39"/>
      <c r="Y142" s="39"/>
      <c r="AD142" s="39"/>
      <c r="AI142" s="39"/>
      <c r="AN142" s="39"/>
      <c r="AS142" s="39"/>
    </row>
    <row r="143">
      <c r="E143" s="39"/>
      <c r="J143" s="39"/>
      <c r="O143" s="39"/>
      <c r="T143" s="39"/>
      <c r="Y143" s="39"/>
      <c r="AD143" s="39"/>
      <c r="AI143" s="39"/>
      <c r="AN143" s="39"/>
      <c r="AS143" s="39"/>
    </row>
    <row r="144">
      <c r="E144" s="39"/>
      <c r="J144" s="39"/>
      <c r="O144" s="39"/>
      <c r="T144" s="39"/>
      <c r="Y144" s="39"/>
      <c r="AD144" s="39"/>
      <c r="AI144" s="39"/>
      <c r="AN144" s="39"/>
      <c r="AS144" s="39"/>
    </row>
    <row r="145">
      <c r="E145" s="39"/>
      <c r="J145" s="39"/>
      <c r="O145" s="39"/>
      <c r="T145" s="39"/>
      <c r="Y145" s="39"/>
      <c r="AD145" s="39"/>
      <c r="AI145" s="39"/>
      <c r="AN145" s="39"/>
      <c r="AS145" s="39"/>
    </row>
    <row r="146">
      <c r="E146" s="39"/>
      <c r="J146" s="39"/>
      <c r="O146" s="39"/>
      <c r="T146" s="39"/>
      <c r="Y146" s="39"/>
      <c r="AD146" s="39"/>
      <c r="AI146" s="39"/>
      <c r="AN146" s="39"/>
      <c r="AS146" s="39"/>
    </row>
    <row r="147">
      <c r="E147" s="39"/>
      <c r="J147" s="39"/>
      <c r="O147" s="39"/>
      <c r="T147" s="39"/>
      <c r="Y147" s="39"/>
      <c r="AD147" s="39"/>
      <c r="AI147" s="39"/>
      <c r="AN147" s="39"/>
      <c r="AS147" s="39"/>
    </row>
    <row r="148">
      <c r="E148" s="39"/>
      <c r="J148" s="39"/>
      <c r="O148" s="39"/>
      <c r="T148" s="39"/>
      <c r="Y148" s="39"/>
      <c r="AD148" s="39"/>
      <c r="AI148" s="39"/>
      <c r="AN148" s="39"/>
      <c r="AS148" s="39"/>
    </row>
    <row r="149">
      <c r="E149" s="39"/>
      <c r="J149" s="39"/>
      <c r="O149" s="39"/>
      <c r="T149" s="39"/>
      <c r="Y149" s="39"/>
      <c r="AD149" s="39"/>
      <c r="AI149" s="39"/>
      <c r="AN149" s="39"/>
      <c r="AS149" s="39"/>
    </row>
    <row r="150">
      <c r="E150" s="39"/>
      <c r="J150" s="39"/>
      <c r="O150" s="39"/>
      <c r="T150" s="39"/>
      <c r="Y150" s="39"/>
      <c r="AD150" s="39"/>
      <c r="AI150" s="39"/>
      <c r="AN150" s="39"/>
      <c r="AS150" s="39"/>
    </row>
    <row r="151">
      <c r="E151" s="39"/>
      <c r="J151" s="39"/>
      <c r="O151" s="39"/>
      <c r="T151" s="39"/>
      <c r="Y151" s="39"/>
      <c r="AD151" s="39"/>
      <c r="AI151" s="39"/>
      <c r="AN151" s="39"/>
      <c r="AS151" s="39"/>
    </row>
    <row r="152">
      <c r="E152" s="39"/>
      <c r="J152" s="39"/>
      <c r="O152" s="39"/>
      <c r="T152" s="39"/>
      <c r="Y152" s="39"/>
      <c r="AD152" s="39"/>
      <c r="AI152" s="39"/>
      <c r="AN152" s="39"/>
      <c r="AS152" s="39"/>
    </row>
    <row r="153">
      <c r="E153" s="39"/>
      <c r="J153" s="39"/>
      <c r="O153" s="39"/>
      <c r="T153" s="39"/>
      <c r="Y153" s="39"/>
      <c r="AD153" s="39"/>
      <c r="AI153" s="39"/>
      <c r="AN153" s="39"/>
      <c r="AS153" s="39"/>
    </row>
    <row r="154">
      <c r="E154" s="39"/>
      <c r="J154" s="39"/>
      <c r="O154" s="39"/>
      <c r="T154" s="39"/>
      <c r="Y154" s="39"/>
      <c r="AD154" s="39"/>
      <c r="AI154" s="39"/>
      <c r="AN154" s="39"/>
      <c r="AS154" s="39"/>
    </row>
    <row r="155">
      <c r="E155" s="39"/>
      <c r="J155" s="39"/>
      <c r="O155" s="39"/>
      <c r="T155" s="39"/>
      <c r="Y155" s="39"/>
      <c r="AD155" s="39"/>
      <c r="AI155" s="39"/>
      <c r="AN155" s="39"/>
      <c r="AS155" s="39"/>
    </row>
    <row r="156">
      <c r="E156" s="39"/>
      <c r="J156" s="39"/>
      <c r="O156" s="39"/>
      <c r="T156" s="39"/>
      <c r="Y156" s="39"/>
      <c r="AD156" s="39"/>
      <c r="AI156" s="39"/>
      <c r="AN156" s="39"/>
      <c r="AS156" s="39"/>
    </row>
    <row r="157">
      <c r="E157" s="39"/>
      <c r="J157" s="39"/>
      <c r="O157" s="39"/>
      <c r="T157" s="39"/>
      <c r="Y157" s="39"/>
      <c r="AD157" s="39"/>
      <c r="AI157" s="39"/>
      <c r="AN157" s="39"/>
      <c r="AS157" s="39"/>
    </row>
    <row r="158">
      <c r="E158" s="39"/>
      <c r="J158" s="39"/>
      <c r="O158" s="39"/>
      <c r="T158" s="39"/>
      <c r="Y158" s="39"/>
      <c r="AD158" s="39"/>
      <c r="AI158" s="39"/>
      <c r="AN158" s="39"/>
      <c r="AS158" s="39"/>
    </row>
    <row r="159">
      <c r="E159" s="39"/>
      <c r="J159" s="39"/>
      <c r="O159" s="39"/>
      <c r="T159" s="39"/>
      <c r="Y159" s="39"/>
      <c r="AD159" s="39"/>
      <c r="AI159" s="39"/>
      <c r="AN159" s="39"/>
      <c r="AS159" s="39"/>
    </row>
    <row r="160">
      <c r="E160" s="39"/>
      <c r="J160" s="39"/>
      <c r="O160" s="39"/>
      <c r="T160" s="39"/>
      <c r="Y160" s="39"/>
      <c r="AD160" s="39"/>
      <c r="AI160" s="39"/>
      <c r="AN160" s="39"/>
      <c r="AS160" s="39"/>
    </row>
    <row r="161">
      <c r="E161" s="39"/>
      <c r="J161" s="39"/>
      <c r="O161" s="39"/>
      <c r="T161" s="39"/>
      <c r="Y161" s="39"/>
      <c r="AD161" s="39"/>
      <c r="AI161" s="39"/>
      <c r="AN161" s="39"/>
      <c r="AS161" s="39"/>
    </row>
    <row r="162">
      <c r="E162" s="39"/>
      <c r="J162" s="39"/>
      <c r="O162" s="39"/>
      <c r="T162" s="39"/>
      <c r="Y162" s="39"/>
      <c r="AD162" s="39"/>
      <c r="AI162" s="39"/>
      <c r="AN162" s="39"/>
      <c r="AS162" s="39"/>
    </row>
    <row r="163">
      <c r="E163" s="39"/>
      <c r="J163" s="39"/>
      <c r="O163" s="39"/>
      <c r="T163" s="39"/>
      <c r="Y163" s="39"/>
      <c r="AD163" s="39"/>
      <c r="AI163" s="39"/>
      <c r="AN163" s="39"/>
      <c r="AS163" s="39"/>
    </row>
    <row r="164">
      <c r="E164" s="39"/>
      <c r="J164" s="39"/>
      <c r="O164" s="39"/>
      <c r="T164" s="39"/>
      <c r="Y164" s="39"/>
      <c r="AD164" s="39"/>
      <c r="AI164" s="39"/>
      <c r="AN164" s="39"/>
      <c r="AS164" s="39"/>
    </row>
    <row r="165">
      <c r="E165" s="39"/>
      <c r="J165" s="39"/>
      <c r="O165" s="39"/>
      <c r="T165" s="39"/>
      <c r="Y165" s="39"/>
      <c r="AD165" s="39"/>
      <c r="AI165" s="39"/>
      <c r="AN165" s="39"/>
      <c r="AS165" s="39"/>
    </row>
    <row r="166">
      <c r="E166" s="39"/>
      <c r="J166" s="39"/>
      <c r="O166" s="39"/>
      <c r="T166" s="39"/>
      <c r="Y166" s="39"/>
      <c r="AD166" s="39"/>
      <c r="AI166" s="39"/>
      <c r="AN166" s="39"/>
      <c r="AS166" s="39"/>
    </row>
    <row r="167">
      <c r="E167" s="39"/>
      <c r="J167" s="39"/>
      <c r="O167" s="39"/>
      <c r="T167" s="39"/>
      <c r="Y167" s="39"/>
      <c r="AD167" s="39"/>
      <c r="AI167" s="39"/>
      <c r="AN167" s="39"/>
      <c r="AS167" s="39"/>
    </row>
    <row r="168">
      <c r="E168" s="39"/>
      <c r="J168" s="39"/>
      <c r="O168" s="39"/>
      <c r="T168" s="39"/>
      <c r="Y168" s="39"/>
      <c r="AD168" s="39"/>
      <c r="AI168" s="39"/>
      <c r="AN168" s="39"/>
      <c r="AS168" s="39"/>
    </row>
    <row r="169">
      <c r="E169" s="39"/>
      <c r="J169" s="39"/>
      <c r="O169" s="39"/>
      <c r="T169" s="39"/>
      <c r="Y169" s="39"/>
      <c r="AD169" s="39"/>
      <c r="AI169" s="39"/>
      <c r="AN169" s="39"/>
      <c r="AS169" s="39"/>
    </row>
    <row r="170">
      <c r="E170" s="39"/>
      <c r="J170" s="39"/>
      <c r="O170" s="39"/>
      <c r="T170" s="39"/>
      <c r="Y170" s="39"/>
      <c r="AD170" s="39"/>
      <c r="AI170" s="39"/>
      <c r="AN170" s="39"/>
      <c r="AS170" s="39"/>
    </row>
    <row r="171">
      <c r="E171" s="39"/>
      <c r="J171" s="39"/>
      <c r="O171" s="39"/>
      <c r="T171" s="39"/>
      <c r="Y171" s="39"/>
      <c r="AD171" s="39"/>
      <c r="AI171" s="39"/>
      <c r="AN171" s="39"/>
      <c r="AS171" s="39"/>
    </row>
    <row r="172">
      <c r="E172" s="39"/>
      <c r="J172" s="39"/>
      <c r="O172" s="39"/>
      <c r="T172" s="39"/>
      <c r="Y172" s="39"/>
      <c r="AD172" s="39"/>
      <c r="AI172" s="39"/>
      <c r="AN172" s="39"/>
      <c r="AS172" s="39"/>
    </row>
    <row r="173">
      <c r="E173" s="39"/>
      <c r="J173" s="39"/>
      <c r="O173" s="39"/>
      <c r="T173" s="39"/>
      <c r="Y173" s="39"/>
      <c r="AD173" s="39"/>
      <c r="AI173" s="39"/>
      <c r="AN173" s="39"/>
      <c r="AS173" s="39"/>
    </row>
    <row r="174">
      <c r="E174" s="39"/>
      <c r="J174" s="39"/>
      <c r="O174" s="39"/>
      <c r="T174" s="39"/>
      <c r="Y174" s="39"/>
      <c r="AD174" s="39"/>
      <c r="AI174" s="39"/>
      <c r="AN174" s="39"/>
      <c r="AS174" s="39"/>
    </row>
    <row r="175">
      <c r="E175" s="39"/>
      <c r="J175" s="39"/>
      <c r="O175" s="39"/>
      <c r="T175" s="39"/>
      <c r="Y175" s="39"/>
      <c r="AD175" s="39"/>
      <c r="AI175" s="39"/>
      <c r="AN175" s="39"/>
      <c r="AS175" s="39"/>
    </row>
    <row r="176">
      <c r="E176" s="39"/>
      <c r="J176" s="39"/>
      <c r="O176" s="39"/>
      <c r="T176" s="39"/>
      <c r="Y176" s="39"/>
      <c r="AD176" s="39"/>
      <c r="AI176" s="39"/>
      <c r="AN176" s="39"/>
      <c r="AS176" s="39"/>
    </row>
    <row r="177">
      <c r="E177" s="39"/>
      <c r="J177" s="39"/>
      <c r="O177" s="39"/>
      <c r="T177" s="39"/>
      <c r="Y177" s="39"/>
      <c r="AD177" s="39"/>
      <c r="AI177" s="39"/>
      <c r="AN177" s="39"/>
      <c r="AS177" s="39"/>
    </row>
    <row r="178">
      <c r="E178" s="39"/>
      <c r="J178" s="39"/>
      <c r="O178" s="39"/>
      <c r="T178" s="39"/>
      <c r="Y178" s="39"/>
      <c r="AD178" s="39"/>
      <c r="AI178" s="39"/>
      <c r="AN178" s="39"/>
      <c r="AS178" s="39"/>
    </row>
    <row r="179">
      <c r="E179" s="39"/>
      <c r="J179" s="39"/>
      <c r="O179" s="39"/>
      <c r="T179" s="39"/>
      <c r="Y179" s="39"/>
      <c r="AD179" s="39"/>
      <c r="AI179" s="39"/>
      <c r="AN179" s="39"/>
      <c r="AS179" s="39"/>
    </row>
    <row r="180">
      <c r="E180" s="39"/>
      <c r="J180" s="39"/>
      <c r="O180" s="39"/>
      <c r="T180" s="39"/>
      <c r="Y180" s="39"/>
      <c r="AD180" s="39"/>
      <c r="AI180" s="39"/>
      <c r="AN180" s="39"/>
      <c r="AS180" s="39"/>
    </row>
    <row r="181">
      <c r="E181" s="39"/>
      <c r="J181" s="39"/>
      <c r="O181" s="39"/>
      <c r="T181" s="39"/>
      <c r="Y181" s="39"/>
      <c r="AD181" s="39"/>
      <c r="AI181" s="39"/>
      <c r="AN181" s="39"/>
      <c r="AS181" s="39"/>
    </row>
    <row r="182">
      <c r="E182" s="39"/>
      <c r="J182" s="39"/>
      <c r="O182" s="39"/>
      <c r="T182" s="39"/>
      <c r="Y182" s="39"/>
      <c r="AD182" s="39"/>
      <c r="AI182" s="39"/>
      <c r="AN182" s="39"/>
      <c r="AS182" s="39"/>
    </row>
    <row r="183">
      <c r="E183" s="39"/>
      <c r="J183" s="39"/>
      <c r="O183" s="39"/>
      <c r="T183" s="39"/>
      <c r="Y183" s="39"/>
      <c r="AD183" s="39"/>
      <c r="AI183" s="39"/>
      <c r="AN183" s="39"/>
      <c r="AS183" s="39"/>
    </row>
    <row r="184">
      <c r="E184" s="39"/>
      <c r="J184" s="39"/>
      <c r="O184" s="39"/>
      <c r="T184" s="39"/>
      <c r="Y184" s="39"/>
      <c r="AD184" s="39"/>
      <c r="AI184" s="39"/>
      <c r="AN184" s="39"/>
      <c r="AS184" s="39"/>
    </row>
    <row r="185">
      <c r="E185" s="39"/>
      <c r="J185" s="39"/>
      <c r="O185" s="39"/>
      <c r="T185" s="39"/>
      <c r="Y185" s="39"/>
      <c r="AD185" s="39"/>
      <c r="AI185" s="39"/>
      <c r="AN185" s="39"/>
      <c r="AS185" s="39"/>
    </row>
    <row r="186">
      <c r="E186" s="39"/>
      <c r="J186" s="39"/>
      <c r="O186" s="39"/>
      <c r="T186" s="39"/>
      <c r="Y186" s="39"/>
      <c r="AD186" s="39"/>
      <c r="AI186" s="39"/>
      <c r="AN186" s="39"/>
      <c r="AS186" s="39"/>
    </row>
    <row r="187">
      <c r="E187" s="39"/>
      <c r="J187" s="39"/>
      <c r="O187" s="39"/>
      <c r="T187" s="39"/>
      <c r="Y187" s="39"/>
      <c r="AD187" s="39"/>
      <c r="AI187" s="39"/>
      <c r="AN187" s="39"/>
      <c r="AS187" s="39"/>
    </row>
    <row r="188">
      <c r="E188" s="39"/>
      <c r="J188" s="39"/>
      <c r="O188" s="39"/>
      <c r="T188" s="39"/>
      <c r="Y188" s="39"/>
      <c r="AD188" s="39"/>
      <c r="AI188" s="39"/>
      <c r="AN188" s="39"/>
      <c r="AS188" s="39"/>
    </row>
    <row r="189">
      <c r="E189" s="39"/>
      <c r="J189" s="39"/>
      <c r="O189" s="39"/>
      <c r="T189" s="39"/>
      <c r="Y189" s="39"/>
      <c r="AD189" s="39"/>
      <c r="AI189" s="39"/>
      <c r="AN189" s="39"/>
      <c r="AS189" s="39"/>
    </row>
    <row r="190">
      <c r="E190" s="39"/>
      <c r="J190" s="39"/>
      <c r="O190" s="39"/>
      <c r="T190" s="39"/>
      <c r="Y190" s="39"/>
      <c r="AD190" s="39"/>
      <c r="AI190" s="39"/>
      <c r="AN190" s="39"/>
      <c r="AS190" s="39"/>
    </row>
    <row r="191">
      <c r="E191" s="39"/>
      <c r="J191" s="39"/>
      <c r="O191" s="39"/>
      <c r="T191" s="39"/>
      <c r="Y191" s="39"/>
      <c r="AD191" s="39"/>
      <c r="AI191" s="39"/>
      <c r="AN191" s="39"/>
      <c r="AS191" s="39"/>
    </row>
    <row r="192">
      <c r="E192" s="39"/>
      <c r="J192" s="39"/>
      <c r="O192" s="39"/>
      <c r="T192" s="39"/>
      <c r="Y192" s="39"/>
      <c r="AD192" s="39"/>
      <c r="AI192" s="39"/>
      <c r="AN192" s="39"/>
      <c r="AS192" s="39"/>
    </row>
    <row r="193">
      <c r="E193" s="39"/>
      <c r="J193" s="39"/>
      <c r="O193" s="39"/>
      <c r="T193" s="39"/>
      <c r="Y193" s="39"/>
      <c r="AD193" s="39"/>
      <c r="AI193" s="39"/>
      <c r="AN193" s="39"/>
      <c r="AS193" s="39"/>
    </row>
    <row r="194">
      <c r="E194" s="39"/>
      <c r="J194" s="39"/>
      <c r="O194" s="39"/>
      <c r="T194" s="39"/>
      <c r="Y194" s="39"/>
      <c r="AD194" s="39"/>
      <c r="AI194" s="39"/>
      <c r="AN194" s="39"/>
      <c r="AS194" s="39"/>
    </row>
    <row r="195">
      <c r="E195" s="39"/>
      <c r="J195" s="39"/>
      <c r="O195" s="39"/>
      <c r="T195" s="39"/>
      <c r="Y195" s="39"/>
      <c r="AD195" s="39"/>
      <c r="AI195" s="39"/>
      <c r="AN195" s="39"/>
      <c r="AS195" s="39"/>
    </row>
    <row r="196">
      <c r="E196" s="39"/>
      <c r="J196" s="39"/>
      <c r="O196" s="39"/>
      <c r="T196" s="39"/>
      <c r="Y196" s="39"/>
      <c r="AD196" s="39"/>
      <c r="AI196" s="39"/>
      <c r="AN196" s="39"/>
      <c r="AS196" s="39"/>
    </row>
    <row r="197">
      <c r="E197" s="39"/>
      <c r="J197" s="39"/>
      <c r="O197" s="39"/>
      <c r="T197" s="39"/>
      <c r="Y197" s="39"/>
      <c r="AD197" s="39"/>
      <c r="AI197" s="39"/>
      <c r="AN197" s="39"/>
      <c r="AS197" s="39"/>
    </row>
    <row r="198">
      <c r="E198" s="39"/>
      <c r="J198" s="39"/>
      <c r="O198" s="39"/>
      <c r="T198" s="39"/>
      <c r="Y198" s="39"/>
      <c r="AD198" s="39"/>
      <c r="AI198" s="39"/>
      <c r="AN198" s="39"/>
      <c r="AS198" s="39"/>
    </row>
    <row r="199">
      <c r="E199" s="39"/>
      <c r="J199" s="39"/>
      <c r="O199" s="39"/>
      <c r="T199" s="39"/>
      <c r="Y199" s="39"/>
      <c r="AD199" s="39"/>
      <c r="AI199" s="39"/>
      <c r="AN199" s="39"/>
      <c r="AS199" s="39"/>
    </row>
    <row r="200">
      <c r="E200" s="39"/>
      <c r="J200" s="39"/>
      <c r="O200" s="39"/>
      <c r="T200" s="39"/>
      <c r="Y200" s="39"/>
      <c r="AD200" s="39"/>
      <c r="AI200" s="39"/>
      <c r="AN200" s="39"/>
      <c r="AS200" s="39"/>
    </row>
    <row r="201">
      <c r="E201" s="39"/>
      <c r="J201" s="39"/>
      <c r="O201" s="39"/>
      <c r="T201" s="39"/>
      <c r="Y201" s="39"/>
      <c r="AD201" s="39"/>
      <c r="AI201" s="39"/>
      <c r="AN201" s="39"/>
      <c r="AS201" s="39"/>
    </row>
    <row r="202">
      <c r="E202" s="39"/>
      <c r="J202" s="39"/>
      <c r="O202" s="39"/>
      <c r="T202" s="39"/>
      <c r="Y202" s="39"/>
      <c r="AD202" s="39"/>
      <c r="AI202" s="39"/>
      <c r="AN202" s="39"/>
      <c r="AS202" s="39"/>
    </row>
    <row r="203">
      <c r="E203" s="39"/>
      <c r="J203" s="39"/>
      <c r="O203" s="39"/>
      <c r="T203" s="39"/>
      <c r="Y203" s="39"/>
      <c r="AD203" s="39"/>
      <c r="AI203" s="39"/>
      <c r="AN203" s="39"/>
      <c r="AS203" s="39"/>
    </row>
    <row r="204">
      <c r="E204" s="39"/>
      <c r="J204" s="39"/>
      <c r="O204" s="39"/>
      <c r="T204" s="39"/>
      <c r="Y204" s="39"/>
      <c r="AD204" s="39"/>
      <c r="AI204" s="39"/>
      <c r="AN204" s="39"/>
      <c r="AS204" s="39"/>
    </row>
    <row r="205">
      <c r="E205" s="39"/>
      <c r="J205" s="39"/>
      <c r="O205" s="39"/>
      <c r="T205" s="39"/>
      <c r="Y205" s="39"/>
      <c r="AD205" s="39"/>
      <c r="AI205" s="39"/>
      <c r="AN205" s="39"/>
      <c r="AS205" s="39"/>
    </row>
    <row r="206">
      <c r="E206" s="39"/>
      <c r="J206" s="39"/>
      <c r="O206" s="39"/>
      <c r="T206" s="39"/>
      <c r="Y206" s="39"/>
      <c r="AD206" s="39"/>
      <c r="AI206" s="39"/>
      <c r="AN206" s="39"/>
      <c r="AS206" s="39"/>
    </row>
    <row r="207">
      <c r="E207" s="39"/>
      <c r="J207" s="39"/>
      <c r="O207" s="39"/>
      <c r="T207" s="39"/>
      <c r="Y207" s="39"/>
      <c r="AD207" s="39"/>
      <c r="AI207" s="39"/>
      <c r="AN207" s="39"/>
      <c r="AS207" s="39"/>
    </row>
    <row r="208">
      <c r="E208" s="39"/>
      <c r="J208" s="39"/>
      <c r="O208" s="39"/>
      <c r="T208" s="39"/>
      <c r="Y208" s="39"/>
      <c r="AD208" s="39"/>
      <c r="AI208" s="39"/>
      <c r="AN208" s="39"/>
      <c r="AS208" s="39"/>
    </row>
    <row r="209">
      <c r="E209" s="39"/>
      <c r="J209" s="39"/>
      <c r="O209" s="39"/>
      <c r="T209" s="39"/>
      <c r="Y209" s="39"/>
      <c r="AD209" s="39"/>
      <c r="AI209" s="39"/>
      <c r="AN209" s="39"/>
      <c r="AS209" s="39"/>
    </row>
    <row r="210">
      <c r="E210" s="39"/>
      <c r="J210" s="39"/>
      <c r="O210" s="39"/>
      <c r="T210" s="39"/>
      <c r="Y210" s="39"/>
      <c r="AD210" s="39"/>
      <c r="AI210" s="39"/>
      <c r="AN210" s="39"/>
      <c r="AS210" s="39"/>
    </row>
    <row r="211">
      <c r="E211" s="39"/>
      <c r="J211" s="39"/>
      <c r="O211" s="39"/>
      <c r="T211" s="39"/>
      <c r="Y211" s="39"/>
      <c r="AD211" s="39"/>
      <c r="AI211" s="39"/>
      <c r="AN211" s="39"/>
      <c r="AS211" s="39"/>
    </row>
    <row r="212">
      <c r="E212" s="39"/>
      <c r="J212" s="39"/>
      <c r="O212" s="39"/>
      <c r="T212" s="39"/>
      <c r="Y212" s="39"/>
      <c r="AD212" s="39"/>
      <c r="AI212" s="39"/>
      <c r="AN212" s="39"/>
      <c r="AS212" s="39"/>
    </row>
    <row r="213">
      <c r="E213" s="39"/>
      <c r="J213" s="39"/>
      <c r="O213" s="39"/>
      <c r="T213" s="39"/>
      <c r="Y213" s="39"/>
      <c r="AD213" s="39"/>
      <c r="AI213" s="39"/>
      <c r="AN213" s="39"/>
      <c r="AS213" s="39"/>
    </row>
    <row r="214">
      <c r="E214" s="39"/>
      <c r="J214" s="39"/>
      <c r="O214" s="39"/>
      <c r="T214" s="39"/>
      <c r="Y214" s="39"/>
      <c r="AD214" s="39"/>
      <c r="AI214" s="39"/>
      <c r="AN214" s="39"/>
      <c r="AS214" s="39"/>
    </row>
    <row r="215">
      <c r="E215" s="39"/>
      <c r="J215" s="39"/>
      <c r="O215" s="39"/>
      <c r="T215" s="39"/>
      <c r="Y215" s="39"/>
      <c r="AD215" s="39"/>
      <c r="AI215" s="39"/>
      <c r="AN215" s="39"/>
      <c r="AS215" s="39"/>
    </row>
    <row r="216">
      <c r="E216" s="39"/>
      <c r="J216" s="39"/>
      <c r="O216" s="39"/>
      <c r="T216" s="39"/>
      <c r="Y216" s="39"/>
      <c r="AD216" s="39"/>
      <c r="AI216" s="39"/>
      <c r="AN216" s="39"/>
      <c r="AS216" s="39"/>
    </row>
    <row r="217">
      <c r="E217" s="39"/>
      <c r="J217" s="39"/>
      <c r="O217" s="39"/>
      <c r="T217" s="39"/>
      <c r="Y217" s="39"/>
      <c r="AD217" s="39"/>
      <c r="AI217" s="39"/>
      <c r="AN217" s="39"/>
      <c r="AS217" s="39"/>
    </row>
    <row r="218">
      <c r="E218" s="39"/>
      <c r="J218" s="39"/>
      <c r="O218" s="39"/>
      <c r="T218" s="39"/>
      <c r="Y218" s="39"/>
      <c r="AD218" s="39"/>
      <c r="AI218" s="39"/>
      <c r="AN218" s="39"/>
      <c r="AS218" s="39"/>
    </row>
    <row r="219">
      <c r="E219" s="39"/>
      <c r="J219" s="39"/>
      <c r="O219" s="39"/>
      <c r="T219" s="39"/>
      <c r="Y219" s="39"/>
      <c r="AD219" s="39"/>
      <c r="AI219" s="39"/>
      <c r="AN219" s="39"/>
      <c r="AS219" s="39"/>
    </row>
    <row r="220">
      <c r="E220" s="39"/>
      <c r="J220" s="39"/>
      <c r="O220" s="39"/>
      <c r="T220" s="39"/>
      <c r="Y220" s="39"/>
      <c r="AD220" s="39"/>
      <c r="AI220" s="39"/>
      <c r="AN220" s="39"/>
      <c r="AS220" s="39"/>
    </row>
    <row r="221">
      <c r="E221" s="39"/>
      <c r="J221" s="39"/>
      <c r="O221" s="39"/>
      <c r="T221" s="39"/>
      <c r="Y221" s="39"/>
      <c r="AD221" s="39"/>
      <c r="AI221" s="39"/>
      <c r="AN221" s="39"/>
      <c r="AS221" s="39"/>
    </row>
    <row r="222">
      <c r="E222" s="39"/>
      <c r="J222" s="39"/>
      <c r="O222" s="39"/>
      <c r="T222" s="39"/>
      <c r="Y222" s="39"/>
      <c r="AD222" s="39"/>
      <c r="AI222" s="39"/>
      <c r="AN222" s="39"/>
      <c r="AS222" s="39"/>
    </row>
    <row r="223">
      <c r="E223" s="39"/>
      <c r="J223" s="39"/>
      <c r="O223" s="39"/>
      <c r="T223" s="39"/>
      <c r="Y223" s="39"/>
      <c r="AD223" s="39"/>
      <c r="AI223" s="39"/>
      <c r="AN223" s="39"/>
      <c r="AS223" s="39"/>
    </row>
    <row r="224">
      <c r="E224" s="39"/>
      <c r="J224" s="39"/>
      <c r="O224" s="39"/>
      <c r="T224" s="39"/>
      <c r="Y224" s="39"/>
      <c r="AD224" s="39"/>
      <c r="AI224" s="39"/>
      <c r="AN224" s="39"/>
      <c r="AS224" s="39"/>
    </row>
    <row r="225">
      <c r="E225" s="39"/>
      <c r="J225" s="39"/>
      <c r="O225" s="39"/>
      <c r="T225" s="39"/>
      <c r="Y225" s="39"/>
      <c r="AD225" s="39"/>
      <c r="AI225" s="39"/>
      <c r="AN225" s="39"/>
      <c r="AS225" s="39"/>
    </row>
    <row r="226">
      <c r="E226" s="39"/>
      <c r="J226" s="39"/>
      <c r="O226" s="39"/>
      <c r="T226" s="39"/>
      <c r="Y226" s="39"/>
      <c r="AD226" s="39"/>
      <c r="AI226" s="39"/>
      <c r="AN226" s="39"/>
      <c r="AS226" s="39"/>
    </row>
    <row r="227">
      <c r="E227" s="39"/>
      <c r="J227" s="39"/>
      <c r="O227" s="39"/>
      <c r="T227" s="39"/>
      <c r="Y227" s="39"/>
      <c r="AD227" s="39"/>
      <c r="AI227" s="39"/>
      <c r="AN227" s="39"/>
      <c r="AS227" s="39"/>
    </row>
    <row r="228">
      <c r="E228" s="39"/>
      <c r="J228" s="39"/>
      <c r="O228" s="39"/>
      <c r="T228" s="39"/>
      <c r="Y228" s="39"/>
      <c r="AD228" s="39"/>
      <c r="AI228" s="39"/>
      <c r="AN228" s="39"/>
      <c r="AS228" s="39"/>
    </row>
    <row r="229">
      <c r="E229" s="39"/>
      <c r="J229" s="39"/>
      <c r="O229" s="39"/>
      <c r="T229" s="39"/>
      <c r="Y229" s="39"/>
      <c r="AD229" s="39"/>
      <c r="AI229" s="39"/>
      <c r="AN229" s="39"/>
      <c r="AS229" s="39"/>
    </row>
    <row r="230">
      <c r="E230" s="39"/>
      <c r="J230" s="39"/>
      <c r="O230" s="39"/>
      <c r="T230" s="39"/>
      <c r="Y230" s="39"/>
      <c r="AD230" s="39"/>
      <c r="AI230" s="39"/>
      <c r="AN230" s="39"/>
      <c r="AS230" s="39"/>
    </row>
    <row r="231">
      <c r="E231" s="39"/>
      <c r="J231" s="39"/>
      <c r="O231" s="39"/>
      <c r="T231" s="39"/>
      <c r="Y231" s="39"/>
      <c r="AD231" s="39"/>
      <c r="AI231" s="39"/>
      <c r="AN231" s="39"/>
      <c r="AS231" s="39"/>
    </row>
    <row r="232">
      <c r="E232" s="39"/>
      <c r="J232" s="39"/>
      <c r="O232" s="39"/>
      <c r="T232" s="39"/>
      <c r="Y232" s="39"/>
      <c r="AD232" s="39"/>
      <c r="AI232" s="39"/>
      <c r="AN232" s="39"/>
      <c r="AS232" s="39"/>
    </row>
    <row r="233">
      <c r="E233" s="39"/>
      <c r="J233" s="39"/>
      <c r="O233" s="39"/>
      <c r="T233" s="39"/>
      <c r="Y233" s="39"/>
      <c r="AD233" s="39"/>
      <c r="AI233" s="39"/>
      <c r="AN233" s="39"/>
      <c r="AS233" s="39"/>
    </row>
    <row r="234">
      <c r="E234" s="39"/>
      <c r="J234" s="39"/>
      <c r="O234" s="39"/>
      <c r="T234" s="39"/>
      <c r="Y234" s="39"/>
      <c r="AD234" s="39"/>
      <c r="AI234" s="39"/>
      <c r="AN234" s="39"/>
      <c r="AS234" s="39"/>
    </row>
    <row r="235">
      <c r="E235" s="39"/>
      <c r="J235" s="39"/>
      <c r="O235" s="39"/>
      <c r="T235" s="39"/>
      <c r="Y235" s="39"/>
      <c r="AD235" s="39"/>
      <c r="AI235" s="39"/>
      <c r="AN235" s="39"/>
      <c r="AS235" s="39"/>
    </row>
    <row r="236">
      <c r="E236" s="39"/>
      <c r="J236" s="39"/>
      <c r="O236" s="39"/>
      <c r="T236" s="39"/>
      <c r="Y236" s="39"/>
      <c r="AD236" s="39"/>
      <c r="AI236" s="39"/>
      <c r="AN236" s="39"/>
      <c r="AS236" s="39"/>
    </row>
    <row r="237">
      <c r="E237" s="39"/>
      <c r="J237" s="39"/>
      <c r="O237" s="39"/>
      <c r="T237" s="39"/>
      <c r="Y237" s="39"/>
      <c r="AD237" s="39"/>
      <c r="AI237" s="39"/>
      <c r="AN237" s="39"/>
      <c r="AS237" s="39"/>
    </row>
    <row r="238">
      <c r="E238" s="39"/>
      <c r="J238" s="39"/>
      <c r="O238" s="39"/>
      <c r="T238" s="39"/>
      <c r="Y238" s="39"/>
      <c r="AD238" s="39"/>
      <c r="AI238" s="39"/>
      <c r="AN238" s="39"/>
      <c r="AS238" s="39"/>
    </row>
    <row r="239">
      <c r="E239" s="39"/>
      <c r="J239" s="39"/>
      <c r="O239" s="39"/>
      <c r="T239" s="39"/>
      <c r="Y239" s="39"/>
      <c r="AD239" s="39"/>
      <c r="AI239" s="39"/>
      <c r="AN239" s="39"/>
      <c r="AS239" s="39"/>
    </row>
    <row r="240">
      <c r="E240" s="39"/>
      <c r="J240" s="39"/>
      <c r="O240" s="39"/>
      <c r="T240" s="39"/>
      <c r="Y240" s="39"/>
      <c r="AD240" s="39"/>
      <c r="AI240" s="39"/>
      <c r="AN240" s="39"/>
      <c r="AS240" s="39"/>
    </row>
    <row r="241">
      <c r="E241" s="39"/>
      <c r="J241" s="39"/>
      <c r="O241" s="39"/>
      <c r="T241" s="39"/>
      <c r="Y241" s="39"/>
      <c r="AD241" s="39"/>
      <c r="AI241" s="39"/>
      <c r="AN241" s="39"/>
      <c r="AS241" s="39"/>
    </row>
    <row r="242">
      <c r="E242" s="39"/>
      <c r="J242" s="39"/>
      <c r="O242" s="39"/>
      <c r="T242" s="39"/>
      <c r="Y242" s="39"/>
      <c r="AD242" s="39"/>
      <c r="AI242" s="39"/>
      <c r="AN242" s="39"/>
      <c r="AS242" s="39"/>
    </row>
    <row r="243">
      <c r="E243" s="39"/>
      <c r="J243" s="39"/>
      <c r="O243" s="39"/>
      <c r="T243" s="39"/>
      <c r="Y243" s="39"/>
      <c r="AD243" s="39"/>
      <c r="AI243" s="39"/>
      <c r="AN243" s="39"/>
      <c r="AS243" s="39"/>
    </row>
    <row r="244">
      <c r="E244" s="39"/>
      <c r="J244" s="39"/>
      <c r="O244" s="39"/>
      <c r="T244" s="39"/>
      <c r="Y244" s="39"/>
      <c r="AD244" s="39"/>
      <c r="AI244" s="39"/>
      <c r="AN244" s="39"/>
      <c r="AS244" s="39"/>
    </row>
    <row r="245">
      <c r="E245" s="39"/>
      <c r="J245" s="39"/>
      <c r="O245" s="39"/>
      <c r="T245" s="39"/>
      <c r="Y245" s="39"/>
      <c r="AD245" s="39"/>
      <c r="AI245" s="39"/>
      <c r="AN245" s="39"/>
      <c r="AS245" s="39"/>
    </row>
    <row r="246">
      <c r="E246" s="39"/>
      <c r="J246" s="39"/>
      <c r="O246" s="39"/>
      <c r="T246" s="39"/>
      <c r="Y246" s="39"/>
      <c r="AD246" s="39"/>
      <c r="AI246" s="39"/>
      <c r="AN246" s="39"/>
      <c r="AS246" s="39"/>
    </row>
    <row r="247">
      <c r="E247" s="39"/>
      <c r="J247" s="39"/>
      <c r="O247" s="39"/>
      <c r="T247" s="39"/>
      <c r="Y247" s="39"/>
      <c r="AD247" s="39"/>
      <c r="AI247" s="39"/>
      <c r="AN247" s="39"/>
      <c r="AS247" s="39"/>
    </row>
    <row r="248">
      <c r="E248" s="39"/>
      <c r="J248" s="39"/>
      <c r="O248" s="39"/>
      <c r="T248" s="39"/>
      <c r="Y248" s="39"/>
      <c r="AD248" s="39"/>
      <c r="AI248" s="39"/>
      <c r="AN248" s="39"/>
      <c r="AS248" s="39"/>
    </row>
    <row r="249">
      <c r="E249" s="39"/>
      <c r="J249" s="39"/>
      <c r="O249" s="39"/>
      <c r="T249" s="39"/>
      <c r="Y249" s="39"/>
      <c r="AD249" s="39"/>
      <c r="AI249" s="39"/>
      <c r="AN249" s="39"/>
      <c r="AS249" s="39"/>
    </row>
    <row r="250">
      <c r="E250" s="39"/>
      <c r="J250" s="39"/>
      <c r="O250" s="39"/>
      <c r="T250" s="39"/>
      <c r="Y250" s="39"/>
      <c r="AD250" s="39"/>
      <c r="AI250" s="39"/>
      <c r="AN250" s="39"/>
      <c r="AS250" s="39"/>
    </row>
    <row r="251">
      <c r="E251" s="39"/>
      <c r="J251" s="39"/>
      <c r="O251" s="39"/>
      <c r="T251" s="39"/>
      <c r="Y251" s="39"/>
      <c r="AD251" s="39"/>
      <c r="AI251" s="39"/>
      <c r="AN251" s="39"/>
      <c r="AS251" s="39"/>
    </row>
    <row r="252">
      <c r="E252" s="39"/>
      <c r="J252" s="39"/>
      <c r="O252" s="39"/>
      <c r="T252" s="39"/>
      <c r="Y252" s="39"/>
      <c r="AD252" s="39"/>
      <c r="AI252" s="39"/>
      <c r="AN252" s="39"/>
      <c r="AS252" s="39"/>
    </row>
    <row r="253">
      <c r="E253" s="39"/>
      <c r="J253" s="39"/>
      <c r="O253" s="39"/>
      <c r="T253" s="39"/>
      <c r="Y253" s="39"/>
      <c r="AD253" s="39"/>
      <c r="AI253" s="39"/>
      <c r="AN253" s="39"/>
      <c r="AS253" s="39"/>
    </row>
    <row r="254">
      <c r="E254" s="39"/>
      <c r="J254" s="39"/>
      <c r="O254" s="39"/>
      <c r="T254" s="39"/>
      <c r="Y254" s="39"/>
      <c r="AD254" s="39"/>
      <c r="AI254" s="39"/>
      <c r="AN254" s="39"/>
      <c r="AS254" s="39"/>
    </row>
    <row r="255">
      <c r="E255" s="39"/>
      <c r="J255" s="39"/>
      <c r="O255" s="39"/>
      <c r="T255" s="39"/>
      <c r="Y255" s="39"/>
      <c r="AD255" s="39"/>
      <c r="AI255" s="39"/>
      <c r="AN255" s="39"/>
      <c r="AS255" s="39"/>
    </row>
    <row r="256">
      <c r="E256" s="39"/>
      <c r="J256" s="39"/>
      <c r="O256" s="39"/>
      <c r="T256" s="39"/>
      <c r="Y256" s="39"/>
      <c r="AD256" s="39"/>
      <c r="AI256" s="39"/>
      <c r="AN256" s="39"/>
      <c r="AS256" s="39"/>
    </row>
    <row r="257">
      <c r="E257" s="39"/>
      <c r="J257" s="39"/>
      <c r="O257" s="39"/>
      <c r="T257" s="39"/>
      <c r="Y257" s="39"/>
      <c r="AD257" s="39"/>
      <c r="AI257" s="39"/>
      <c r="AN257" s="39"/>
      <c r="AS257" s="39"/>
    </row>
    <row r="258">
      <c r="E258" s="39"/>
      <c r="J258" s="39"/>
      <c r="O258" s="39"/>
      <c r="T258" s="39"/>
      <c r="Y258" s="39"/>
      <c r="AD258" s="39"/>
      <c r="AI258" s="39"/>
      <c r="AN258" s="39"/>
      <c r="AS258" s="39"/>
    </row>
    <row r="259">
      <c r="E259" s="39"/>
      <c r="J259" s="39"/>
      <c r="O259" s="39"/>
      <c r="T259" s="39"/>
      <c r="Y259" s="39"/>
      <c r="AD259" s="39"/>
      <c r="AI259" s="39"/>
      <c r="AN259" s="39"/>
      <c r="AS259" s="39"/>
    </row>
    <row r="260">
      <c r="E260" s="39"/>
      <c r="J260" s="39"/>
      <c r="O260" s="39"/>
      <c r="T260" s="39"/>
      <c r="Y260" s="39"/>
      <c r="AD260" s="39"/>
      <c r="AI260" s="39"/>
      <c r="AN260" s="39"/>
      <c r="AS260" s="39"/>
    </row>
    <row r="261">
      <c r="E261" s="39"/>
      <c r="J261" s="39"/>
      <c r="O261" s="39"/>
      <c r="T261" s="39"/>
      <c r="Y261" s="39"/>
      <c r="AD261" s="39"/>
      <c r="AI261" s="39"/>
      <c r="AN261" s="39"/>
      <c r="AS261" s="39"/>
    </row>
    <row r="262">
      <c r="E262" s="39"/>
      <c r="J262" s="39"/>
      <c r="O262" s="39"/>
      <c r="T262" s="39"/>
      <c r="Y262" s="39"/>
      <c r="AD262" s="39"/>
      <c r="AI262" s="39"/>
      <c r="AN262" s="39"/>
      <c r="AS262" s="39"/>
    </row>
    <row r="263">
      <c r="E263" s="39"/>
      <c r="J263" s="39"/>
      <c r="O263" s="39"/>
      <c r="T263" s="39"/>
      <c r="Y263" s="39"/>
      <c r="AD263" s="39"/>
      <c r="AI263" s="39"/>
      <c r="AN263" s="39"/>
      <c r="AS263" s="39"/>
    </row>
    <row r="264">
      <c r="E264" s="39"/>
      <c r="J264" s="39"/>
      <c r="O264" s="39"/>
      <c r="T264" s="39"/>
      <c r="Y264" s="39"/>
      <c r="AD264" s="39"/>
      <c r="AI264" s="39"/>
      <c r="AN264" s="39"/>
      <c r="AS264" s="39"/>
    </row>
    <row r="265">
      <c r="E265" s="39"/>
      <c r="J265" s="39"/>
      <c r="O265" s="39"/>
      <c r="T265" s="39"/>
      <c r="Y265" s="39"/>
      <c r="AD265" s="39"/>
      <c r="AI265" s="39"/>
      <c r="AN265" s="39"/>
      <c r="AS265" s="39"/>
    </row>
    <row r="266">
      <c r="E266" s="39"/>
      <c r="J266" s="39"/>
      <c r="O266" s="39"/>
      <c r="T266" s="39"/>
      <c r="Y266" s="39"/>
      <c r="AD266" s="39"/>
      <c r="AI266" s="39"/>
      <c r="AN266" s="39"/>
      <c r="AS266" s="39"/>
    </row>
    <row r="267">
      <c r="E267" s="39"/>
      <c r="J267" s="39"/>
      <c r="O267" s="39"/>
      <c r="T267" s="39"/>
      <c r="Y267" s="39"/>
      <c r="AD267" s="39"/>
      <c r="AI267" s="39"/>
      <c r="AN267" s="39"/>
      <c r="AS267" s="39"/>
    </row>
    <row r="268">
      <c r="E268" s="39"/>
      <c r="J268" s="39"/>
      <c r="O268" s="39"/>
      <c r="T268" s="39"/>
      <c r="Y268" s="39"/>
      <c r="AD268" s="39"/>
      <c r="AI268" s="39"/>
      <c r="AN268" s="39"/>
      <c r="AS268" s="39"/>
    </row>
    <row r="269">
      <c r="E269" s="39"/>
      <c r="J269" s="39"/>
      <c r="O269" s="39"/>
      <c r="T269" s="39"/>
      <c r="Y269" s="39"/>
      <c r="AD269" s="39"/>
      <c r="AI269" s="39"/>
      <c r="AN269" s="39"/>
      <c r="AS269" s="39"/>
    </row>
    <row r="270">
      <c r="E270" s="39"/>
      <c r="J270" s="39"/>
      <c r="O270" s="39"/>
      <c r="T270" s="39"/>
      <c r="Y270" s="39"/>
      <c r="AD270" s="39"/>
      <c r="AI270" s="39"/>
      <c r="AN270" s="39"/>
      <c r="AS270" s="39"/>
    </row>
    <row r="271">
      <c r="E271" s="39"/>
      <c r="J271" s="39"/>
      <c r="O271" s="39"/>
      <c r="T271" s="39"/>
      <c r="Y271" s="39"/>
      <c r="AD271" s="39"/>
      <c r="AI271" s="39"/>
      <c r="AN271" s="39"/>
      <c r="AS271" s="39"/>
    </row>
    <row r="272">
      <c r="E272" s="39"/>
      <c r="J272" s="39"/>
      <c r="O272" s="39"/>
      <c r="T272" s="39"/>
      <c r="Y272" s="39"/>
      <c r="AD272" s="39"/>
      <c r="AI272" s="39"/>
      <c r="AN272" s="39"/>
      <c r="AS272" s="39"/>
    </row>
    <row r="273">
      <c r="E273" s="39"/>
      <c r="J273" s="39"/>
      <c r="O273" s="39"/>
      <c r="T273" s="39"/>
      <c r="Y273" s="39"/>
      <c r="AD273" s="39"/>
      <c r="AI273" s="39"/>
      <c r="AN273" s="39"/>
      <c r="AS273" s="39"/>
    </row>
    <row r="274">
      <c r="E274" s="39"/>
      <c r="J274" s="39"/>
      <c r="O274" s="39"/>
      <c r="T274" s="39"/>
      <c r="Y274" s="39"/>
      <c r="AD274" s="39"/>
      <c r="AI274" s="39"/>
      <c r="AN274" s="39"/>
      <c r="AS274" s="39"/>
    </row>
    <row r="275">
      <c r="E275" s="39"/>
      <c r="J275" s="39"/>
      <c r="O275" s="39"/>
      <c r="T275" s="39"/>
      <c r="Y275" s="39"/>
      <c r="AD275" s="39"/>
      <c r="AI275" s="39"/>
      <c r="AN275" s="39"/>
      <c r="AS275" s="39"/>
    </row>
    <row r="276">
      <c r="E276" s="39"/>
      <c r="J276" s="39"/>
      <c r="O276" s="39"/>
      <c r="T276" s="39"/>
      <c r="Y276" s="39"/>
      <c r="AD276" s="39"/>
      <c r="AI276" s="39"/>
      <c r="AN276" s="39"/>
      <c r="AS276" s="39"/>
    </row>
    <row r="277">
      <c r="E277" s="39"/>
      <c r="J277" s="39"/>
      <c r="O277" s="39"/>
      <c r="T277" s="39"/>
      <c r="Y277" s="39"/>
      <c r="AD277" s="39"/>
      <c r="AI277" s="39"/>
      <c r="AN277" s="39"/>
      <c r="AS277" s="39"/>
    </row>
    <row r="278">
      <c r="E278" s="39"/>
      <c r="J278" s="39"/>
      <c r="O278" s="39"/>
      <c r="T278" s="39"/>
      <c r="Y278" s="39"/>
      <c r="AD278" s="39"/>
      <c r="AI278" s="39"/>
      <c r="AN278" s="39"/>
      <c r="AS278" s="39"/>
    </row>
    <row r="279">
      <c r="E279" s="39"/>
      <c r="J279" s="39"/>
      <c r="O279" s="39"/>
      <c r="T279" s="39"/>
      <c r="Y279" s="39"/>
      <c r="AD279" s="39"/>
      <c r="AI279" s="39"/>
      <c r="AN279" s="39"/>
      <c r="AS279" s="39"/>
    </row>
    <row r="280">
      <c r="E280" s="39"/>
      <c r="J280" s="39"/>
      <c r="O280" s="39"/>
      <c r="T280" s="39"/>
      <c r="Y280" s="39"/>
      <c r="AD280" s="39"/>
      <c r="AI280" s="39"/>
      <c r="AN280" s="39"/>
      <c r="AS280" s="39"/>
    </row>
    <row r="281">
      <c r="E281" s="39"/>
      <c r="J281" s="39"/>
      <c r="O281" s="39"/>
      <c r="T281" s="39"/>
      <c r="Y281" s="39"/>
      <c r="AD281" s="39"/>
      <c r="AI281" s="39"/>
      <c r="AN281" s="39"/>
      <c r="AS281" s="39"/>
    </row>
    <row r="282">
      <c r="E282" s="39"/>
      <c r="J282" s="39"/>
      <c r="O282" s="39"/>
      <c r="T282" s="39"/>
      <c r="Y282" s="39"/>
      <c r="AD282" s="39"/>
      <c r="AI282" s="39"/>
      <c r="AN282" s="39"/>
      <c r="AS282" s="39"/>
    </row>
    <row r="283">
      <c r="E283" s="39"/>
      <c r="J283" s="39"/>
      <c r="O283" s="39"/>
      <c r="T283" s="39"/>
      <c r="Y283" s="39"/>
      <c r="AD283" s="39"/>
      <c r="AI283" s="39"/>
      <c r="AN283" s="39"/>
      <c r="AS283" s="39"/>
    </row>
    <row r="284">
      <c r="E284" s="39"/>
      <c r="J284" s="39"/>
      <c r="O284" s="39"/>
      <c r="T284" s="39"/>
      <c r="Y284" s="39"/>
      <c r="AD284" s="39"/>
      <c r="AI284" s="39"/>
      <c r="AN284" s="39"/>
      <c r="AS284" s="39"/>
    </row>
    <row r="285">
      <c r="E285" s="39"/>
      <c r="J285" s="39"/>
      <c r="O285" s="39"/>
      <c r="T285" s="39"/>
      <c r="Y285" s="39"/>
      <c r="AD285" s="39"/>
      <c r="AI285" s="39"/>
      <c r="AN285" s="39"/>
      <c r="AS285" s="39"/>
    </row>
    <row r="286">
      <c r="E286" s="39"/>
      <c r="J286" s="39"/>
      <c r="O286" s="39"/>
      <c r="T286" s="39"/>
      <c r="Y286" s="39"/>
      <c r="AD286" s="39"/>
      <c r="AI286" s="39"/>
      <c r="AN286" s="39"/>
      <c r="AS286" s="39"/>
    </row>
    <row r="287">
      <c r="E287" s="39"/>
      <c r="J287" s="39"/>
      <c r="O287" s="39"/>
      <c r="T287" s="39"/>
      <c r="Y287" s="39"/>
      <c r="AD287" s="39"/>
      <c r="AI287" s="39"/>
      <c r="AN287" s="39"/>
      <c r="AS287" s="39"/>
    </row>
    <row r="288">
      <c r="E288" s="39"/>
      <c r="J288" s="39"/>
      <c r="O288" s="39"/>
      <c r="T288" s="39"/>
      <c r="Y288" s="39"/>
      <c r="AD288" s="39"/>
      <c r="AI288" s="39"/>
      <c r="AN288" s="39"/>
      <c r="AS288" s="39"/>
    </row>
    <row r="289">
      <c r="E289" s="39"/>
      <c r="J289" s="39"/>
      <c r="O289" s="39"/>
      <c r="T289" s="39"/>
      <c r="Y289" s="39"/>
      <c r="AD289" s="39"/>
      <c r="AI289" s="39"/>
      <c r="AN289" s="39"/>
      <c r="AS289" s="39"/>
    </row>
    <row r="290">
      <c r="E290" s="39"/>
      <c r="J290" s="39"/>
      <c r="O290" s="39"/>
      <c r="T290" s="39"/>
      <c r="Y290" s="39"/>
      <c r="AD290" s="39"/>
      <c r="AI290" s="39"/>
      <c r="AN290" s="39"/>
      <c r="AS290" s="39"/>
    </row>
    <row r="291">
      <c r="E291" s="39"/>
      <c r="J291" s="39"/>
      <c r="O291" s="39"/>
      <c r="T291" s="39"/>
      <c r="Y291" s="39"/>
      <c r="AD291" s="39"/>
      <c r="AI291" s="39"/>
      <c r="AN291" s="39"/>
      <c r="AS291" s="39"/>
    </row>
    <row r="292">
      <c r="E292" s="39"/>
      <c r="J292" s="39"/>
      <c r="O292" s="39"/>
      <c r="T292" s="39"/>
      <c r="Y292" s="39"/>
      <c r="AD292" s="39"/>
      <c r="AI292" s="39"/>
      <c r="AN292" s="39"/>
      <c r="AS292" s="39"/>
    </row>
    <row r="293">
      <c r="E293" s="39"/>
      <c r="J293" s="39"/>
      <c r="O293" s="39"/>
      <c r="T293" s="39"/>
      <c r="Y293" s="39"/>
      <c r="AD293" s="39"/>
      <c r="AI293" s="39"/>
      <c r="AN293" s="39"/>
      <c r="AS293" s="39"/>
    </row>
    <row r="294">
      <c r="E294" s="39"/>
      <c r="J294" s="39"/>
      <c r="O294" s="39"/>
      <c r="T294" s="39"/>
      <c r="Y294" s="39"/>
      <c r="AD294" s="39"/>
      <c r="AI294" s="39"/>
      <c r="AN294" s="39"/>
      <c r="AS294" s="39"/>
    </row>
    <row r="295">
      <c r="E295" s="39"/>
      <c r="J295" s="39"/>
      <c r="O295" s="39"/>
      <c r="T295" s="39"/>
      <c r="Y295" s="39"/>
      <c r="AD295" s="39"/>
      <c r="AI295" s="39"/>
      <c r="AN295" s="39"/>
      <c r="AS295" s="39"/>
    </row>
    <row r="296">
      <c r="E296" s="39"/>
      <c r="J296" s="39"/>
      <c r="O296" s="39"/>
      <c r="T296" s="39"/>
      <c r="Y296" s="39"/>
      <c r="AD296" s="39"/>
      <c r="AI296" s="39"/>
      <c r="AN296" s="39"/>
      <c r="AS296" s="39"/>
    </row>
    <row r="297">
      <c r="E297" s="39"/>
      <c r="J297" s="39"/>
      <c r="O297" s="39"/>
      <c r="T297" s="39"/>
      <c r="Y297" s="39"/>
      <c r="AD297" s="39"/>
      <c r="AI297" s="39"/>
      <c r="AN297" s="39"/>
      <c r="AS297" s="39"/>
    </row>
    <row r="298">
      <c r="E298" s="39"/>
      <c r="J298" s="39"/>
      <c r="O298" s="39"/>
      <c r="T298" s="39"/>
      <c r="Y298" s="39"/>
      <c r="AD298" s="39"/>
      <c r="AI298" s="39"/>
      <c r="AN298" s="39"/>
      <c r="AS298" s="39"/>
    </row>
    <row r="299">
      <c r="E299" s="39"/>
      <c r="J299" s="39"/>
      <c r="O299" s="39"/>
      <c r="T299" s="39"/>
      <c r="Y299" s="39"/>
      <c r="AD299" s="39"/>
      <c r="AI299" s="39"/>
      <c r="AN299" s="39"/>
      <c r="AS299" s="39"/>
    </row>
    <row r="300">
      <c r="E300" s="39"/>
      <c r="J300" s="39"/>
      <c r="O300" s="39"/>
      <c r="T300" s="39"/>
      <c r="Y300" s="39"/>
      <c r="AD300" s="39"/>
      <c r="AI300" s="39"/>
      <c r="AN300" s="39"/>
      <c r="AS300" s="39"/>
    </row>
    <row r="301">
      <c r="E301" s="39"/>
      <c r="J301" s="39"/>
      <c r="O301" s="39"/>
      <c r="T301" s="39"/>
      <c r="Y301" s="39"/>
      <c r="AD301" s="39"/>
      <c r="AI301" s="39"/>
      <c r="AN301" s="39"/>
      <c r="AS301" s="39"/>
    </row>
    <row r="302">
      <c r="E302" s="39"/>
      <c r="J302" s="39"/>
      <c r="O302" s="39"/>
      <c r="T302" s="39"/>
      <c r="Y302" s="39"/>
      <c r="AD302" s="39"/>
      <c r="AI302" s="39"/>
      <c r="AN302" s="39"/>
      <c r="AS302" s="39"/>
    </row>
    <row r="303">
      <c r="E303" s="39"/>
      <c r="J303" s="39"/>
      <c r="O303" s="39"/>
      <c r="T303" s="39"/>
      <c r="Y303" s="39"/>
      <c r="AD303" s="39"/>
      <c r="AI303" s="39"/>
      <c r="AN303" s="39"/>
      <c r="AS303" s="39"/>
    </row>
    <row r="304">
      <c r="E304" s="39"/>
      <c r="J304" s="39"/>
      <c r="O304" s="39"/>
      <c r="T304" s="39"/>
      <c r="Y304" s="39"/>
      <c r="AD304" s="39"/>
      <c r="AI304" s="39"/>
      <c r="AN304" s="39"/>
      <c r="AS304" s="39"/>
    </row>
    <row r="305">
      <c r="E305" s="39"/>
      <c r="J305" s="39"/>
      <c r="O305" s="39"/>
      <c r="T305" s="39"/>
      <c r="Y305" s="39"/>
      <c r="AD305" s="39"/>
      <c r="AI305" s="39"/>
      <c r="AN305" s="39"/>
      <c r="AS305" s="39"/>
    </row>
    <row r="306">
      <c r="E306" s="39"/>
      <c r="J306" s="39"/>
      <c r="O306" s="39"/>
      <c r="T306" s="39"/>
      <c r="Y306" s="39"/>
      <c r="AD306" s="39"/>
      <c r="AI306" s="39"/>
      <c r="AN306" s="39"/>
      <c r="AS306" s="39"/>
    </row>
    <row r="307">
      <c r="E307" s="39"/>
      <c r="J307" s="39"/>
      <c r="O307" s="39"/>
      <c r="T307" s="39"/>
      <c r="Y307" s="39"/>
      <c r="AD307" s="39"/>
      <c r="AI307" s="39"/>
      <c r="AN307" s="39"/>
      <c r="AS307" s="39"/>
    </row>
    <row r="308">
      <c r="E308" s="39"/>
      <c r="J308" s="39"/>
      <c r="O308" s="39"/>
      <c r="T308" s="39"/>
      <c r="Y308" s="39"/>
      <c r="AD308" s="39"/>
      <c r="AI308" s="39"/>
      <c r="AN308" s="39"/>
      <c r="AS308" s="39"/>
    </row>
    <row r="309">
      <c r="E309" s="39"/>
      <c r="J309" s="39"/>
      <c r="O309" s="39"/>
      <c r="T309" s="39"/>
      <c r="Y309" s="39"/>
      <c r="AD309" s="39"/>
      <c r="AI309" s="39"/>
      <c r="AN309" s="39"/>
      <c r="AS309" s="39"/>
    </row>
    <row r="310">
      <c r="E310" s="39"/>
      <c r="J310" s="39"/>
      <c r="O310" s="39"/>
      <c r="T310" s="39"/>
      <c r="Y310" s="39"/>
      <c r="AD310" s="39"/>
      <c r="AI310" s="39"/>
      <c r="AN310" s="39"/>
      <c r="AS310" s="39"/>
    </row>
    <row r="311">
      <c r="E311" s="39"/>
      <c r="J311" s="39"/>
      <c r="O311" s="39"/>
      <c r="T311" s="39"/>
      <c r="Y311" s="39"/>
      <c r="AD311" s="39"/>
      <c r="AI311" s="39"/>
      <c r="AN311" s="39"/>
      <c r="AS311" s="39"/>
    </row>
    <row r="312">
      <c r="E312" s="39"/>
      <c r="J312" s="39"/>
      <c r="O312" s="39"/>
      <c r="T312" s="39"/>
      <c r="Y312" s="39"/>
      <c r="AD312" s="39"/>
      <c r="AI312" s="39"/>
      <c r="AN312" s="39"/>
      <c r="AS312" s="39"/>
    </row>
    <row r="313">
      <c r="E313" s="39"/>
      <c r="J313" s="39"/>
      <c r="O313" s="39"/>
      <c r="T313" s="39"/>
      <c r="Y313" s="39"/>
      <c r="AD313" s="39"/>
      <c r="AI313" s="39"/>
      <c r="AN313" s="39"/>
      <c r="AS313" s="39"/>
    </row>
    <row r="314">
      <c r="E314" s="39"/>
      <c r="J314" s="39"/>
      <c r="O314" s="39"/>
      <c r="T314" s="39"/>
      <c r="Y314" s="39"/>
      <c r="AD314" s="39"/>
      <c r="AI314" s="39"/>
      <c r="AN314" s="39"/>
      <c r="AS314" s="39"/>
    </row>
    <row r="315">
      <c r="E315" s="39"/>
      <c r="J315" s="39"/>
      <c r="O315" s="39"/>
      <c r="T315" s="39"/>
      <c r="Y315" s="39"/>
      <c r="AD315" s="39"/>
      <c r="AI315" s="39"/>
      <c r="AN315" s="39"/>
      <c r="AS315" s="39"/>
    </row>
    <row r="316">
      <c r="E316" s="39"/>
      <c r="J316" s="39"/>
      <c r="O316" s="39"/>
      <c r="T316" s="39"/>
      <c r="Y316" s="39"/>
      <c r="AD316" s="39"/>
      <c r="AI316" s="39"/>
      <c r="AN316" s="39"/>
      <c r="AS316" s="39"/>
    </row>
    <row r="317">
      <c r="E317" s="39"/>
      <c r="J317" s="39"/>
      <c r="O317" s="39"/>
      <c r="T317" s="39"/>
      <c r="Y317" s="39"/>
      <c r="AD317" s="39"/>
      <c r="AI317" s="39"/>
      <c r="AN317" s="39"/>
      <c r="AS317" s="39"/>
    </row>
    <row r="318">
      <c r="E318" s="39"/>
      <c r="J318" s="39"/>
      <c r="O318" s="39"/>
      <c r="T318" s="39"/>
      <c r="Y318" s="39"/>
      <c r="AD318" s="39"/>
      <c r="AI318" s="39"/>
      <c r="AN318" s="39"/>
      <c r="AS318" s="39"/>
    </row>
    <row r="319">
      <c r="E319" s="39"/>
      <c r="J319" s="39"/>
      <c r="O319" s="39"/>
      <c r="T319" s="39"/>
      <c r="Y319" s="39"/>
      <c r="AD319" s="39"/>
      <c r="AI319" s="39"/>
      <c r="AN319" s="39"/>
      <c r="AS319" s="39"/>
    </row>
    <row r="320">
      <c r="E320" s="39"/>
      <c r="J320" s="39"/>
      <c r="O320" s="39"/>
      <c r="T320" s="39"/>
      <c r="Y320" s="39"/>
      <c r="AD320" s="39"/>
      <c r="AI320" s="39"/>
      <c r="AN320" s="39"/>
      <c r="AS320" s="39"/>
    </row>
    <row r="321">
      <c r="E321" s="39"/>
      <c r="J321" s="39"/>
      <c r="O321" s="39"/>
      <c r="T321" s="39"/>
      <c r="Y321" s="39"/>
      <c r="AD321" s="39"/>
      <c r="AI321" s="39"/>
      <c r="AN321" s="39"/>
      <c r="AS321" s="39"/>
    </row>
    <row r="322">
      <c r="E322" s="39"/>
      <c r="J322" s="39"/>
      <c r="O322" s="39"/>
      <c r="T322" s="39"/>
      <c r="Y322" s="39"/>
      <c r="AD322" s="39"/>
      <c r="AI322" s="39"/>
      <c r="AN322" s="39"/>
      <c r="AS322" s="39"/>
    </row>
    <row r="323">
      <c r="E323" s="39"/>
      <c r="J323" s="39"/>
      <c r="O323" s="39"/>
      <c r="T323" s="39"/>
      <c r="Y323" s="39"/>
      <c r="AD323" s="39"/>
      <c r="AI323" s="39"/>
      <c r="AN323" s="39"/>
      <c r="AS323" s="39"/>
    </row>
    <row r="324">
      <c r="E324" s="39"/>
      <c r="J324" s="39"/>
      <c r="O324" s="39"/>
      <c r="T324" s="39"/>
      <c r="Y324" s="39"/>
      <c r="AD324" s="39"/>
      <c r="AI324" s="39"/>
      <c r="AN324" s="39"/>
      <c r="AS324" s="39"/>
    </row>
    <row r="325">
      <c r="E325" s="39"/>
      <c r="J325" s="39"/>
      <c r="O325" s="39"/>
      <c r="T325" s="39"/>
      <c r="Y325" s="39"/>
      <c r="AD325" s="39"/>
      <c r="AI325" s="39"/>
      <c r="AN325" s="39"/>
      <c r="AS325" s="39"/>
    </row>
    <row r="326">
      <c r="E326" s="39"/>
      <c r="J326" s="39"/>
      <c r="O326" s="39"/>
      <c r="T326" s="39"/>
      <c r="Y326" s="39"/>
      <c r="AD326" s="39"/>
      <c r="AI326" s="39"/>
      <c r="AN326" s="39"/>
      <c r="AS326" s="39"/>
    </row>
    <row r="327">
      <c r="E327" s="39"/>
      <c r="J327" s="39"/>
      <c r="O327" s="39"/>
      <c r="T327" s="39"/>
      <c r="Y327" s="39"/>
      <c r="AD327" s="39"/>
      <c r="AI327" s="39"/>
      <c r="AN327" s="39"/>
      <c r="AS327" s="39"/>
    </row>
    <row r="328">
      <c r="E328" s="39"/>
      <c r="J328" s="39"/>
      <c r="O328" s="39"/>
      <c r="T328" s="39"/>
      <c r="Y328" s="39"/>
      <c r="AD328" s="39"/>
      <c r="AI328" s="39"/>
      <c r="AN328" s="39"/>
      <c r="AS328" s="39"/>
    </row>
    <row r="329">
      <c r="E329" s="39"/>
      <c r="J329" s="39"/>
      <c r="O329" s="39"/>
      <c r="T329" s="39"/>
      <c r="Y329" s="39"/>
      <c r="AD329" s="39"/>
      <c r="AI329" s="39"/>
      <c r="AN329" s="39"/>
      <c r="AS329" s="39"/>
    </row>
    <row r="330">
      <c r="E330" s="39"/>
      <c r="J330" s="39"/>
      <c r="O330" s="39"/>
      <c r="T330" s="39"/>
      <c r="Y330" s="39"/>
      <c r="AD330" s="39"/>
      <c r="AI330" s="39"/>
      <c r="AN330" s="39"/>
      <c r="AS330" s="39"/>
    </row>
    <row r="331">
      <c r="E331" s="39"/>
      <c r="J331" s="39"/>
      <c r="O331" s="39"/>
      <c r="T331" s="39"/>
      <c r="Y331" s="39"/>
      <c r="AD331" s="39"/>
      <c r="AI331" s="39"/>
      <c r="AN331" s="39"/>
      <c r="AS331" s="39"/>
    </row>
    <row r="332">
      <c r="E332" s="39"/>
      <c r="J332" s="39"/>
      <c r="O332" s="39"/>
      <c r="T332" s="39"/>
      <c r="Y332" s="39"/>
      <c r="AD332" s="39"/>
      <c r="AI332" s="39"/>
      <c r="AN332" s="39"/>
      <c r="AS332" s="39"/>
    </row>
    <row r="333">
      <c r="E333" s="39"/>
      <c r="J333" s="39"/>
      <c r="O333" s="39"/>
      <c r="T333" s="39"/>
      <c r="Y333" s="39"/>
      <c r="AD333" s="39"/>
      <c r="AI333" s="39"/>
      <c r="AN333" s="39"/>
      <c r="AS333" s="39"/>
    </row>
    <row r="334">
      <c r="E334" s="39"/>
      <c r="J334" s="39"/>
      <c r="O334" s="39"/>
      <c r="T334" s="39"/>
      <c r="Y334" s="39"/>
      <c r="AD334" s="39"/>
      <c r="AI334" s="39"/>
      <c r="AN334" s="39"/>
      <c r="AS334" s="39"/>
    </row>
    <row r="335">
      <c r="E335" s="39"/>
      <c r="J335" s="39"/>
      <c r="O335" s="39"/>
      <c r="T335" s="39"/>
      <c r="Y335" s="39"/>
      <c r="AD335" s="39"/>
      <c r="AI335" s="39"/>
      <c r="AN335" s="39"/>
      <c r="AS335" s="39"/>
    </row>
    <row r="336">
      <c r="E336" s="39"/>
      <c r="J336" s="39"/>
      <c r="O336" s="39"/>
      <c r="T336" s="39"/>
      <c r="Y336" s="39"/>
      <c r="AD336" s="39"/>
      <c r="AI336" s="39"/>
      <c r="AN336" s="39"/>
      <c r="AS336" s="39"/>
    </row>
    <row r="337">
      <c r="E337" s="39"/>
      <c r="J337" s="39"/>
      <c r="O337" s="39"/>
      <c r="T337" s="39"/>
      <c r="Y337" s="39"/>
      <c r="AD337" s="39"/>
      <c r="AI337" s="39"/>
      <c r="AN337" s="39"/>
      <c r="AS337" s="39"/>
    </row>
    <row r="338">
      <c r="E338" s="39"/>
      <c r="J338" s="39"/>
      <c r="O338" s="39"/>
      <c r="T338" s="39"/>
      <c r="Y338" s="39"/>
      <c r="AD338" s="39"/>
      <c r="AI338" s="39"/>
      <c r="AN338" s="39"/>
      <c r="AS338" s="39"/>
    </row>
    <row r="339">
      <c r="E339" s="39"/>
      <c r="J339" s="39"/>
      <c r="O339" s="39"/>
      <c r="T339" s="39"/>
      <c r="Y339" s="39"/>
      <c r="AD339" s="39"/>
      <c r="AI339" s="39"/>
      <c r="AN339" s="39"/>
      <c r="AS339" s="39"/>
    </row>
    <row r="340">
      <c r="E340" s="39"/>
      <c r="J340" s="39"/>
      <c r="O340" s="39"/>
      <c r="T340" s="39"/>
      <c r="Y340" s="39"/>
      <c r="AD340" s="39"/>
      <c r="AI340" s="39"/>
      <c r="AN340" s="39"/>
      <c r="AS340" s="39"/>
    </row>
    <row r="341">
      <c r="E341" s="39"/>
      <c r="J341" s="39"/>
      <c r="O341" s="39"/>
      <c r="T341" s="39"/>
      <c r="Y341" s="39"/>
      <c r="AD341" s="39"/>
      <c r="AI341" s="39"/>
      <c r="AN341" s="39"/>
      <c r="AS341" s="39"/>
    </row>
    <row r="342">
      <c r="E342" s="39"/>
      <c r="J342" s="39"/>
      <c r="O342" s="39"/>
      <c r="T342" s="39"/>
      <c r="Y342" s="39"/>
      <c r="AD342" s="39"/>
      <c r="AI342" s="39"/>
      <c r="AN342" s="39"/>
      <c r="AS342" s="39"/>
    </row>
    <row r="343">
      <c r="E343" s="39"/>
      <c r="J343" s="39"/>
      <c r="O343" s="39"/>
      <c r="T343" s="39"/>
      <c r="Y343" s="39"/>
      <c r="AD343" s="39"/>
      <c r="AI343" s="39"/>
      <c r="AN343" s="39"/>
      <c r="AS343" s="39"/>
    </row>
    <row r="344">
      <c r="E344" s="39"/>
      <c r="J344" s="39"/>
      <c r="O344" s="39"/>
      <c r="T344" s="39"/>
      <c r="Y344" s="39"/>
      <c r="AD344" s="39"/>
      <c r="AI344" s="39"/>
      <c r="AN344" s="39"/>
      <c r="AS344" s="39"/>
    </row>
    <row r="345">
      <c r="E345" s="39"/>
      <c r="J345" s="39"/>
      <c r="O345" s="39"/>
      <c r="T345" s="39"/>
      <c r="Y345" s="39"/>
      <c r="AD345" s="39"/>
      <c r="AI345" s="39"/>
      <c r="AN345" s="39"/>
      <c r="AS345" s="39"/>
    </row>
    <row r="346">
      <c r="E346" s="39"/>
      <c r="J346" s="39"/>
      <c r="O346" s="39"/>
      <c r="T346" s="39"/>
      <c r="Y346" s="39"/>
      <c r="AD346" s="39"/>
      <c r="AI346" s="39"/>
      <c r="AN346" s="39"/>
      <c r="AS346" s="39"/>
    </row>
    <row r="347">
      <c r="E347" s="39"/>
      <c r="J347" s="39"/>
      <c r="O347" s="39"/>
      <c r="T347" s="39"/>
      <c r="Y347" s="39"/>
      <c r="AD347" s="39"/>
      <c r="AI347" s="39"/>
      <c r="AN347" s="39"/>
      <c r="AS347" s="39"/>
    </row>
    <row r="348">
      <c r="E348" s="39"/>
      <c r="J348" s="39"/>
      <c r="O348" s="39"/>
      <c r="T348" s="39"/>
      <c r="Y348" s="39"/>
      <c r="AD348" s="39"/>
      <c r="AI348" s="39"/>
      <c r="AN348" s="39"/>
      <c r="AS348" s="39"/>
    </row>
    <row r="349">
      <c r="E349" s="39"/>
      <c r="J349" s="39"/>
      <c r="O349" s="39"/>
      <c r="T349" s="39"/>
      <c r="Y349" s="39"/>
      <c r="AD349" s="39"/>
      <c r="AI349" s="39"/>
      <c r="AN349" s="39"/>
      <c r="AS349" s="39"/>
    </row>
    <row r="350">
      <c r="E350" s="39"/>
      <c r="J350" s="39"/>
      <c r="O350" s="39"/>
      <c r="T350" s="39"/>
      <c r="Y350" s="39"/>
      <c r="AD350" s="39"/>
      <c r="AI350" s="39"/>
      <c r="AN350" s="39"/>
      <c r="AS350" s="39"/>
    </row>
    <row r="351">
      <c r="E351" s="39"/>
      <c r="J351" s="39"/>
      <c r="O351" s="39"/>
      <c r="T351" s="39"/>
      <c r="Y351" s="39"/>
      <c r="AD351" s="39"/>
      <c r="AI351" s="39"/>
      <c r="AN351" s="39"/>
      <c r="AS351" s="39"/>
    </row>
    <row r="352">
      <c r="E352" s="39"/>
      <c r="J352" s="39"/>
      <c r="O352" s="39"/>
      <c r="T352" s="39"/>
      <c r="Y352" s="39"/>
      <c r="AD352" s="39"/>
      <c r="AI352" s="39"/>
      <c r="AN352" s="39"/>
      <c r="AS352" s="39"/>
    </row>
    <row r="353">
      <c r="E353" s="39"/>
      <c r="J353" s="39"/>
      <c r="O353" s="39"/>
      <c r="T353" s="39"/>
      <c r="Y353" s="39"/>
      <c r="AD353" s="39"/>
      <c r="AI353" s="39"/>
      <c r="AN353" s="39"/>
      <c r="AS353" s="39"/>
    </row>
    <row r="354">
      <c r="E354" s="39"/>
      <c r="J354" s="39"/>
      <c r="O354" s="39"/>
      <c r="T354" s="39"/>
      <c r="Y354" s="39"/>
      <c r="AD354" s="39"/>
      <c r="AI354" s="39"/>
      <c r="AN354" s="39"/>
      <c r="AS354" s="39"/>
    </row>
    <row r="355">
      <c r="E355" s="39"/>
      <c r="J355" s="39"/>
      <c r="O355" s="39"/>
      <c r="T355" s="39"/>
      <c r="Y355" s="39"/>
      <c r="AD355" s="39"/>
      <c r="AI355" s="39"/>
      <c r="AN355" s="39"/>
      <c r="AS355" s="39"/>
    </row>
    <row r="356">
      <c r="E356" s="39"/>
      <c r="J356" s="39"/>
      <c r="O356" s="39"/>
      <c r="T356" s="39"/>
      <c r="Y356" s="39"/>
      <c r="AD356" s="39"/>
      <c r="AI356" s="39"/>
      <c r="AN356" s="39"/>
      <c r="AS356" s="39"/>
    </row>
    <row r="357">
      <c r="E357" s="39"/>
      <c r="J357" s="39"/>
      <c r="O357" s="39"/>
      <c r="T357" s="39"/>
      <c r="Y357" s="39"/>
      <c r="AD357" s="39"/>
      <c r="AI357" s="39"/>
      <c r="AN357" s="39"/>
      <c r="AS357" s="39"/>
    </row>
    <row r="358">
      <c r="E358" s="39"/>
      <c r="J358" s="39"/>
      <c r="O358" s="39"/>
      <c r="T358" s="39"/>
      <c r="Y358" s="39"/>
      <c r="AD358" s="39"/>
      <c r="AI358" s="39"/>
      <c r="AN358" s="39"/>
      <c r="AS358" s="39"/>
    </row>
    <row r="359">
      <c r="E359" s="39"/>
      <c r="J359" s="39"/>
      <c r="O359" s="39"/>
      <c r="T359" s="39"/>
      <c r="Y359" s="39"/>
      <c r="AD359" s="39"/>
      <c r="AI359" s="39"/>
      <c r="AN359" s="39"/>
      <c r="AS359" s="39"/>
    </row>
    <row r="360">
      <c r="E360" s="39"/>
      <c r="J360" s="39"/>
      <c r="O360" s="39"/>
      <c r="T360" s="39"/>
      <c r="Y360" s="39"/>
      <c r="AD360" s="39"/>
      <c r="AI360" s="39"/>
      <c r="AN360" s="39"/>
      <c r="AS360" s="39"/>
    </row>
    <row r="361">
      <c r="E361" s="39"/>
      <c r="J361" s="39"/>
      <c r="O361" s="39"/>
      <c r="T361" s="39"/>
      <c r="Y361" s="39"/>
      <c r="AD361" s="39"/>
      <c r="AI361" s="39"/>
      <c r="AN361" s="39"/>
      <c r="AS361" s="39"/>
    </row>
    <row r="362">
      <c r="E362" s="39"/>
      <c r="J362" s="39"/>
      <c r="O362" s="39"/>
      <c r="T362" s="39"/>
      <c r="Y362" s="39"/>
      <c r="AD362" s="39"/>
      <c r="AI362" s="39"/>
      <c r="AN362" s="39"/>
      <c r="AS362" s="39"/>
    </row>
    <row r="363">
      <c r="E363" s="39"/>
      <c r="J363" s="39"/>
      <c r="O363" s="39"/>
      <c r="T363" s="39"/>
      <c r="Y363" s="39"/>
      <c r="AD363" s="39"/>
      <c r="AI363" s="39"/>
      <c r="AN363" s="39"/>
      <c r="AS363" s="39"/>
    </row>
    <row r="364">
      <c r="E364" s="39"/>
      <c r="J364" s="39"/>
      <c r="O364" s="39"/>
      <c r="T364" s="39"/>
      <c r="Y364" s="39"/>
      <c r="AD364" s="39"/>
      <c r="AI364" s="39"/>
      <c r="AN364" s="39"/>
      <c r="AS364" s="39"/>
    </row>
    <row r="365">
      <c r="E365" s="39"/>
      <c r="J365" s="39"/>
      <c r="O365" s="39"/>
      <c r="T365" s="39"/>
      <c r="Y365" s="39"/>
      <c r="AD365" s="39"/>
      <c r="AI365" s="39"/>
      <c r="AN365" s="39"/>
      <c r="AS365" s="39"/>
    </row>
    <row r="366">
      <c r="E366" s="39"/>
      <c r="J366" s="39"/>
      <c r="O366" s="39"/>
      <c r="T366" s="39"/>
      <c r="Y366" s="39"/>
      <c r="AD366" s="39"/>
      <c r="AI366" s="39"/>
      <c r="AN366" s="39"/>
      <c r="AS366" s="39"/>
    </row>
    <row r="367">
      <c r="E367" s="39"/>
      <c r="J367" s="39"/>
      <c r="O367" s="39"/>
      <c r="T367" s="39"/>
      <c r="Y367" s="39"/>
      <c r="AD367" s="39"/>
      <c r="AI367" s="39"/>
      <c r="AN367" s="39"/>
      <c r="AS367" s="39"/>
    </row>
    <row r="368">
      <c r="E368" s="39"/>
      <c r="J368" s="39"/>
      <c r="O368" s="39"/>
      <c r="T368" s="39"/>
      <c r="Y368" s="39"/>
      <c r="AD368" s="39"/>
      <c r="AI368" s="39"/>
      <c r="AN368" s="39"/>
      <c r="AS368" s="39"/>
    </row>
    <row r="369">
      <c r="E369" s="39"/>
      <c r="J369" s="39"/>
      <c r="O369" s="39"/>
      <c r="T369" s="39"/>
      <c r="Y369" s="39"/>
      <c r="AD369" s="39"/>
      <c r="AI369" s="39"/>
      <c r="AN369" s="39"/>
      <c r="AS369" s="39"/>
    </row>
    <row r="370">
      <c r="E370" s="39"/>
      <c r="J370" s="39"/>
      <c r="O370" s="39"/>
      <c r="T370" s="39"/>
      <c r="Y370" s="39"/>
      <c r="AD370" s="39"/>
      <c r="AI370" s="39"/>
      <c r="AN370" s="39"/>
      <c r="AS370" s="39"/>
    </row>
    <row r="371">
      <c r="E371" s="39"/>
      <c r="J371" s="39"/>
      <c r="O371" s="39"/>
      <c r="T371" s="39"/>
      <c r="Y371" s="39"/>
      <c r="AD371" s="39"/>
      <c r="AI371" s="39"/>
      <c r="AN371" s="39"/>
      <c r="AS371" s="39"/>
    </row>
    <row r="372">
      <c r="E372" s="39"/>
      <c r="J372" s="39"/>
      <c r="O372" s="39"/>
      <c r="T372" s="39"/>
      <c r="Y372" s="39"/>
      <c r="AD372" s="39"/>
      <c r="AI372" s="39"/>
      <c r="AN372" s="39"/>
      <c r="AS372" s="39"/>
    </row>
    <row r="373">
      <c r="E373" s="39"/>
      <c r="J373" s="39"/>
      <c r="O373" s="39"/>
      <c r="T373" s="39"/>
      <c r="Y373" s="39"/>
      <c r="AD373" s="39"/>
      <c r="AI373" s="39"/>
      <c r="AN373" s="39"/>
      <c r="AS373" s="39"/>
    </row>
    <row r="374">
      <c r="E374" s="39"/>
      <c r="J374" s="39"/>
      <c r="O374" s="39"/>
      <c r="T374" s="39"/>
      <c r="Y374" s="39"/>
      <c r="AD374" s="39"/>
      <c r="AI374" s="39"/>
      <c r="AN374" s="39"/>
      <c r="AS374" s="39"/>
    </row>
    <row r="375">
      <c r="E375" s="39"/>
      <c r="J375" s="39"/>
      <c r="O375" s="39"/>
      <c r="T375" s="39"/>
      <c r="Y375" s="39"/>
      <c r="AD375" s="39"/>
      <c r="AI375" s="39"/>
      <c r="AN375" s="39"/>
      <c r="AS375" s="39"/>
    </row>
    <row r="376">
      <c r="E376" s="39"/>
      <c r="J376" s="39"/>
      <c r="O376" s="39"/>
      <c r="T376" s="39"/>
      <c r="Y376" s="39"/>
      <c r="AD376" s="39"/>
      <c r="AI376" s="39"/>
      <c r="AN376" s="39"/>
      <c r="AS376" s="39"/>
    </row>
    <row r="377">
      <c r="E377" s="39"/>
      <c r="J377" s="39"/>
      <c r="O377" s="39"/>
      <c r="T377" s="39"/>
      <c r="Y377" s="39"/>
      <c r="AD377" s="39"/>
      <c r="AI377" s="39"/>
      <c r="AN377" s="39"/>
      <c r="AS377" s="39"/>
    </row>
    <row r="378">
      <c r="E378" s="39"/>
      <c r="J378" s="39"/>
      <c r="O378" s="39"/>
      <c r="T378" s="39"/>
      <c r="Y378" s="39"/>
      <c r="AD378" s="39"/>
      <c r="AI378" s="39"/>
      <c r="AN378" s="39"/>
      <c r="AS378" s="39"/>
    </row>
    <row r="379">
      <c r="E379" s="39"/>
      <c r="J379" s="39"/>
      <c r="O379" s="39"/>
      <c r="T379" s="39"/>
      <c r="Y379" s="39"/>
      <c r="AD379" s="39"/>
      <c r="AI379" s="39"/>
      <c r="AN379" s="39"/>
      <c r="AS379" s="39"/>
    </row>
    <row r="380">
      <c r="E380" s="39"/>
      <c r="J380" s="39"/>
      <c r="O380" s="39"/>
      <c r="T380" s="39"/>
      <c r="Y380" s="39"/>
      <c r="AD380" s="39"/>
      <c r="AI380" s="39"/>
      <c r="AN380" s="39"/>
      <c r="AS380" s="39"/>
    </row>
    <row r="381">
      <c r="E381" s="39"/>
      <c r="J381" s="39"/>
      <c r="O381" s="39"/>
      <c r="T381" s="39"/>
      <c r="Y381" s="39"/>
      <c r="AD381" s="39"/>
      <c r="AI381" s="39"/>
      <c r="AN381" s="39"/>
      <c r="AS381" s="39"/>
    </row>
    <row r="382">
      <c r="E382" s="39"/>
      <c r="J382" s="39"/>
      <c r="O382" s="39"/>
      <c r="T382" s="39"/>
      <c r="Y382" s="39"/>
      <c r="AD382" s="39"/>
      <c r="AI382" s="39"/>
      <c r="AN382" s="39"/>
      <c r="AS382" s="39"/>
    </row>
    <row r="383">
      <c r="E383" s="39"/>
      <c r="J383" s="39"/>
      <c r="O383" s="39"/>
      <c r="T383" s="39"/>
      <c r="Y383" s="39"/>
      <c r="AD383" s="39"/>
      <c r="AI383" s="39"/>
      <c r="AN383" s="39"/>
      <c r="AS383" s="39"/>
    </row>
    <row r="384">
      <c r="E384" s="39"/>
      <c r="J384" s="39"/>
      <c r="O384" s="39"/>
      <c r="T384" s="39"/>
      <c r="Y384" s="39"/>
      <c r="AD384" s="39"/>
      <c r="AI384" s="39"/>
      <c r="AN384" s="39"/>
      <c r="AS384" s="39"/>
    </row>
    <row r="385">
      <c r="E385" s="39"/>
      <c r="J385" s="39"/>
      <c r="O385" s="39"/>
      <c r="T385" s="39"/>
      <c r="Y385" s="39"/>
      <c r="AD385" s="39"/>
      <c r="AI385" s="39"/>
      <c r="AN385" s="39"/>
      <c r="AS385" s="39"/>
    </row>
    <row r="386">
      <c r="E386" s="39"/>
      <c r="J386" s="39"/>
      <c r="O386" s="39"/>
      <c r="T386" s="39"/>
      <c r="Y386" s="39"/>
      <c r="AD386" s="39"/>
      <c r="AI386" s="39"/>
      <c r="AN386" s="39"/>
      <c r="AS386" s="39"/>
    </row>
    <row r="387">
      <c r="E387" s="39"/>
      <c r="J387" s="39"/>
      <c r="O387" s="39"/>
      <c r="T387" s="39"/>
      <c r="Y387" s="39"/>
      <c r="AD387" s="39"/>
      <c r="AI387" s="39"/>
      <c r="AN387" s="39"/>
      <c r="AS387" s="39"/>
    </row>
    <row r="388">
      <c r="E388" s="39"/>
      <c r="J388" s="39"/>
      <c r="O388" s="39"/>
      <c r="T388" s="39"/>
      <c r="Y388" s="39"/>
      <c r="AD388" s="39"/>
      <c r="AI388" s="39"/>
      <c r="AN388" s="39"/>
      <c r="AS388" s="39"/>
    </row>
    <row r="389">
      <c r="E389" s="39"/>
      <c r="J389" s="39"/>
      <c r="O389" s="39"/>
      <c r="T389" s="39"/>
      <c r="Y389" s="39"/>
      <c r="AD389" s="39"/>
      <c r="AI389" s="39"/>
      <c r="AN389" s="39"/>
      <c r="AS389" s="39"/>
    </row>
    <row r="390">
      <c r="E390" s="39"/>
      <c r="J390" s="39"/>
      <c r="O390" s="39"/>
      <c r="T390" s="39"/>
      <c r="Y390" s="39"/>
      <c r="AD390" s="39"/>
      <c r="AI390" s="39"/>
      <c r="AN390" s="39"/>
      <c r="AS390" s="39"/>
    </row>
    <row r="391">
      <c r="E391" s="39"/>
      <c r="J391" s="39"/>
      <c r="O391" s="39"/>
      <c r="T391" s="39"/>
      <c r="Y391" s="39"/>
      <c r="AD391" s="39"/>
      <c r="AI391" s="39"/>
      <c r="AN391" s="39"/>
      <c r="AS391" s="39"/>
    </row>
    <row r="392">
      <c r="E392" s="39"/>
      <c r="J392" s="39"/>
      <c r="O392" s="39"/>
      <c r="T392" s="39"/>
      <c r="Y392" s="39"/>
      <c r="AD392" s="39"/>
      <c r="AI392" s="39"/>
      <c r="AN392" s="39"/>
      <c r="AS392" s="39"/>
    </row>
    <row r="393">
      <c r="E393" s="39"/>
      <c r="J393" s="39"/>
      <c r="O393" s="39"/>
      <c r="T393" s="39"/>
      <c r="Y393" s="39"/>
      <c r="AD393" s="39"/>
      <c r="AI393" s="39"/>
      <c r="AN393" s="39"/>
      <c r="AS393" s="39"/>
    </row>
    <row r="394">
      <c r="E394" s="39"/>
      <c r="J394" s="39"/>
      <c r="O394" s="39"/>
      <c r="T394" s="39"/>
      <c r="Y394" s="39"/>
      <c r="AD394" s="39"/>
      <c r="AI394" s="39"/>
      <c r="AN394" s="39"/>
      <c r="AS394" s="39"/>
    </row>
    <row r="395">
      <c r="E395" s="39"/>
      <c r="J395" s="39"/>
      <c r="O395" s="39"/>
      <c r="T395" s="39"/>
      <c r="Y395" s="39"/>
      <c r="AD395" s="39"/>
      <c r="AI395" s="39"/>
      <c r="AN395" s="39"/>
      <c r="AS395" s="39"/>
    </row>
    <row r="396">
      <c r="E396" s="39"/>
      <c r="J396" s="39"/>
      <c r="O396" s="39"/>
      <c r="T396" s="39"/>
      <c r="Y396" s="39"/>
      <c r="AD396" s="39"/>
      <c r="AI396" s="39"/>
      <c r="AN396" s="39"/>
      <c r="AS396" s="39"/>
    </row>
    <row r="397">
      <c r="E397" s="39"/>
      <c r="J397" s="39"/>
      <c r="O397" s="39"/>
      <c r="T397" s="39"/>
      <c r="Y397" s="39"/>
      <c r="AD397" s="39"/>
      <c r="AI397" s="39"/>
      <c r="AN397" s="39"/>
      <c r="AS397" s="39"/>
    </row>
    <row r="398">
      <c r="E398" s="39"/>
      <c r="J398" s="39"/>
      <c r="O398" s="39"/>
      <c r="T398" s="39"/>
      <c r="Y398" s="39"/>
      <c r="AD398" s="39"/>
      <c r="AI398" s="39"/>
      <c r="AN398" s="39"/>
      <c r="AS398" s="39"/>
    </row>
    <row r="399">
      <c r="E399" s="39"/>
      <c r="J399" s="39"/>
      <c r="O399" s="39"/>
      <c r="T399" s="39"/>
      <c r="Y399" s="39"/>
      <c r="AD399" s="39"/>
      <c r="AI399" s="39"/>
      <c r="AN399" s="39"/>
      <c r="AS399" s="39"/>
    </row>
    <row r="400">
      <c r="E400" s="39"/>
      <c r="J400" s="39"/>
      <c r="O400" s="39"/>
      <c r="T400" s="39"/>
      <c r="Y400" s="39"/>
      <c r="AD400" s="39"/>
      <c r="AI400" s="39"/>
      <c r="AN400" s="39"/>
      <c r="AS400" s="39"/>
    </row>
    <row r="401">
      <c r="E401" s="39"/>
      <c r="J401" s="39"/>
      <c r="O401" s="39"/>
      <c r="T401" s="39"/>
      <c r="Y401" s="39"/>
      <c r="AD401" s="39"/>
      <c r="AI401" s="39"/>
      <c r="AN401" s="39"/>
      <c r="AS401" s="39"/>
    </row>
    <row r="402">
      <c r="E402" s="39"/>
      <c r="J402" s="39"/>
      <c r="O402" s="39"/>
      <c r="T402" s="39"/>
      <c r="Y402" s="39"/>
      <c r="AD402" s="39"/>
      <c r="AI402" s="39"/>
      <c r="AN402" s="39"/>
      <c r="AS402" s="39"/>
    </row>
    <row r="403">
      <c r="E403" s="39"/>
      <c r="J403" s="39"/>
      <c r="O403" s="39"/>
      <c r="T403" s="39"/>
      <c r="Y403" s="39"/>
      <c r="AD403" s="39"/>
      <c r="AI403" s="39"/>
      <c r="AN403" s="39"/>
      <c r="AS403" s="39"/>
    </row>
    <row r="404">
      <c r="E404" s="39"/>
      <c r="J404" s="39"/>
      <c r="O404" s="39"/>
      <c r="T404" s="39"/>
      <c r="Y404" s="39"/>
      <c r="AD404" s="39"/>
      <c r="AI404" s="39"/>
      <c r="AN404" s="39"/>
      <c r="AS404" s="39"/>
    </row>
    <row r="405">
      <c r="E405" s="39"/>
      <c r="J405" s="39"/>
      <c r="O405" s="39"/>
      <c r="T405" s="39"/>
      <c r="Y405" s="39"/>
      <c r="AD405" s="39"/>
      <c r="AI405" s="39"/>
      <c r="AN405" s="39"/>
      <c r="AS405" s="39"/>
    </row>
    <row r="406">
      <c r="E406" s="39"/>
      <c r="J406" s="39"/>
      <c r="O406" s="39"/>
      <c r="T406" s="39"/>
      <c r="Y406" s="39"/>
      <c r="AD406" s="39"/>
      <c r="AI406" s="39"/>
      <c r="AN406" s="39"/>
      <c r="AS406" s="39"/>
    </row>
    <row r="407">
      <c r="E407" s="39"/>
      <c r="J407" s="39"/>
      <c r="O407" s="39"/>
      <c r="T407" s="39"/>
      <c r="Y407" s="39"/>
      <c r="AD407" s="39"/>
      <c r="AI407" s="39"/>
      <c r="AN407" s="39"/>
      <c r="AS407" s="39"/>
    </row>
    <row r="408">
      <c r="E408" s="39"/>
      <c r="J408" s="39"/>
      <c r="O408" s="39"/>
      <c r="T408" s="39"/>
      <c r="Y408" s="39"/>
      <c r="AD408" s="39"/>
      <c r="AI408" s="39"/>
      <c r="AN408" s="39"/>
      <c r="AS408" s="39"/>
    </row>
    <row r="409">
      <c r="E409" s="39"/>
      <c r="J409" s="39"/>
      <c r="O409" s="39"/>
      <c r="T409" s="39"/>
      <c r="Y409" s="39"/>
      <c r="AD409" s="39"/>
      <c r="AI409" s="39"/>
      <c r="AN409" s="39"/>
      <c r="AS409" s="39"/>
    </row>
    <row r="410">
      <c r="E410" s="39"/>
      <c r="J410" s="39"/>
      <c r="O410" s="39"/>
      <c r="T410" s="39"/>
      <c r="Y410" s="39"/>
      <c r="AD410" s="39"/>
      <c r="AI410" s="39"/>
      <c r="AN410" s="39"/>
      <c r="AS410" s="39"/>
    </row>
    <row r="411">
      <c r="E411" s="39"/>
      <c r="J411" s="39"/>
      <c r="O411" s="39"/>
      <c r="T411" s="39"/>
      <c r="Y411" s="39"/>
      <c r="AD411" s="39"/>
      <c r="AI411" s="39"/>
      <c r="AN411" s="39"/>
      <c r="AS411" s="39"/>
    </row>
    <row r="412">
      <c r="E412" s="39"/>
      <c r="J412" s="39"/>
      <c r="O412" s="39"/>
      <c r="T412" s="39"/>
      <c r="Y412" s="39"/>
      <c r="AD412" s="39"/>
      <c r="AI412" s="39"/>
      <c r="AN412" s="39"/>
      <c r="AS412" s="39"/>
    </row>
    <row r="413">
      <c r="E413" s="39"/>
      <c r="J413" s="39"/>
      <c r="O413" s="39"/>
      <c r="T413" s="39"/>
      <c r="Y413" s="39"/>
      <c r="AD413" s="39"/>
      <c r="AI413" s="39"/>
      <c r="AN413" s="39"/>
      <c r="AS413" s="39"/>
    </row>
    <row r="414">
      <c r="E414" s="39"/>
      <c r="J414" s="39"/>
      <c r="O414" s="39"/>
      <c r="T414" s="39"/>
      <c r="Y414" s="39"/>
      <c r="AD414" s="39"/>
      <c r="AI414" s="39"/>
      <c r="AN414" s="39"/>
      <c r="AS414" s="39"/>
    </row>
    <row r="415">
      <c r="E415" s="39"/>
      <c r="J415" s="39"/>
      <c r="O415" s="39"/>
      <c r="T415" s="39"/>
      <c r="Y415" s="39"/>
      <c r="AD415" s="39"/>
      <c r="AI415" s="39"/>
      <c r="AN415" s="39"/>
      <c r="AS415" s="39"/>
    </row>
    <row r="416">
      <c r="E416" s="39"/>
      <c r="J416" s="39"/>
      <c r="O416" s="39"/>
      <c r="T416" s="39"/>
      <c r="Y416" s="39"/>
      <c r="AD416" s="39"/>
      <c r="AI416" s="39"/>
      <c r="AN416" s="39"/>
      <c r="AS416" s="39"/>
    </row>
    <row r="417">
      <c r="E417" s="39"/>
      <c r="J417" s="39"/>
      <c r="O417" s="39"/>
      <c r="T417" s="39"/>
      <c r="Y417" s="39"/>
      <c r="AD417" s="39"/>
      <c r="AI417" s="39"/>
      <c r="AN417" s="39"/>
      <c r="AS417" s="39"/>
    </row>
    <row r="418">
      <c r="E418" s="39"/>
      <c r="J418" s="39"/>
      <c r="O418" s="39"/>
      <c r="T418" s="39"/>
      <c r="Y418" s="39"/>
      <c r="AD418" s="39"/>
      <c r="AI418" s="39"/>
      <c r="AN418" s="39"/>
      <c r="AS418" s="39"/>
    </row>
    <row r="419">
      <c r="E419" s="39"/>
      <c r="J419" s="39"/>
      <c r="O419" s="39"/>
      <c r="T419" s="39"/>
      <c r="Y419" s="39"/>
      <c r="AD419" s="39"/>
      <c r="AI419" s="39"/>
      <c r="AN419" s="39"/>
      <c r="AS419" s="39"/>
    </row>
    <row r="420">
      <c r="E420" s="39"/>
      <c r="J420" s="39"/>
      <c r="O420" s="39"/>
      <c r="T420" s="39"/>
      <c r="Y420" s="39"/>
      <c r="AD420" s="39"/>
      <c r="AI420" s="39"/>
      <c r="AN420" s="39"/>
      <c r="AS420" s="39"/>
    </row>
    <row r="421">
      <c r="E421" s="39"/>
      <c r="J421" s="39"/>
      <c r="O421" s="39"/>
      <c r="T421" s="39"/>
      <c r="Y421" s="39"/>
      <c r="AD421" s="39"/>
      <c r="AI421" s="39"/>
      <c r="AN421" s="39"/>
      <c r="AS421" s="39"/>
    </row>
    <row r="422">
      <c r="E422" s="39"/>
      <c r="J422" s="39"/>
      <c r="O422" s="39"/>
      <c r="T422" s="39"/>
      <c r="Y422" s="39"/>
      <c r="AD422" s="39"/>
      <c r="AI422" s="39"/>
      <c r="AN422" s="39"/>
      <c r="AS422" s="39"/>
    </row>
    <row r="423">
      <c r="E423" s="39"/>
      <c r="J423" s="39"/>
      <c r="O423" s="39"/>
      <c r="T423" s="39"/>
      <c r="Y423" s="39"/>
      <c r="AD423" s="39"/>
      <c r="AI423" s="39"/>
      <c r="AN423" s="39"/>
      <c r="AS423" s="39"/>
    </row>
    <row r="424">
      <c r="E424" s="39"/>
      <c r="J424" s="39"/>
      <c r="O424" s="39"/>
      <c r="T424" s="39"/>
      <c r="Y424" s="39"/>
      <c r="AD424" s="39"/>
      <c r="AI424" s="39"/>
      <c r="AN424" s="39"/>
      <c r="AS424" s="39"/>
    </row>
    <row r="425">
      <c r="E425" s="39"/>
      <c r="J425" s="39"/>
      <c r="O425" s="39"/>
      <c r="T425" s="39"/>
      <c r="Y425" s="39"/>
      <c r="AD425" s="39"/>
      <c r="AI425" s="39"/>
      <c r="AN425" s="39"/>
      <c r="AS425" s="39"/>
    </row>
    <row r="426">
      <c r="E426" s="39"/>
      <c r="J426" s="39"/>
      <c r="O426" s="39"/>
      <c r="T426" s="39"/>
      <c r="Y426" s="39"/>
      <c r="AD426" s="39"/>
      <c r="AI426" s="39"/>
      <c r="AN426" s="39"/>
      <c r="AS426" s="39"/>
    </row>
    <row r="427">
      <c r="E427" s="39"/>
      <c r="J427" s="39"/>
      <c r="O427" s="39"/>
      <c r="T427" s="39"/>
      <c r="Y427" s="39"/>
      <c r="AD427" s="39"/>
      <c r="AI427" s="39"/>
      <c r="AN427" s="39"/>
      <c r="AS427" s="39"/>
    </row>
    <row r="428">
      <c r="E428" s="39"/>
      <c r="J428" s="39"/>
      <c r="O428" s="39"/>
      <c r="T428" s="39"/>
      <c r="Y428" s="39"/>
      <c r="AD428" s="39"/>
      <c r="AI428" s="39"/>
      <c r="AN428" s="39"/>
      <c r="AS428" s="39"/>
    </row>
    <row r="429">
      <c r="E429" s="39"/>
      <c r="J429" s="39"/>
      <c r="O429" s="39"/>
      <c r="T429" s="39"/>
      <c r="Y429" s="39"/>
      <c r="AD429" s="39"/>
      <c r="AI429" s="39"/>
      <c r="AN429" s="39"/>
      <c r="AS429" s="39"/>
    </row>
    <row r="430">
      <c r="E430" s="39"/>
      <c r="J430" s="39"/>
      <c r="O430" s="39"/>
      <c r="T430" s="39"/>
      <c r="Y430" s="39"/>
      <c r="AD430" s="39"/>
      <c r="AI430" s="39"/>
      <c r="AN430" s="39"/>
      <c r="AS430" s="39"/>
    </row>
    <row r="431">
      <c r="E431" s="39"/>
      <c r="J431" s="39"/>
      <c r="O431" s="39"/>
      <c r="T431" s="39"/>
      <c r="Y431" s="39"/>
      <c r="AD431" s="39"/>
      <c r="AI431" s="39"/>
      <c r="AN431" s="39"/>
      <c r="AS431" s="39"/>
    </row>
    <row r="432">
      <c r="E432" s="39"/>
      <c r="J432" s="39"/>
      <c r="O432" s="39"/>
      <c r="T432" s="39"/>
      <c r="Y432" s="39"/>
      <c r="AD432" s="39"/>
      <c r="AI432" s="39"/>
      <c r="AN432" s="39"/>
      <c r="AS432" s="39"/>
    </row>
    <row r="433">
      <c r="E433" s="39"/>
      <c r="J433" s="39"/>
      <c r="O433" s="39"/>
      <c r="T433" s="39"/>
      <c r="Y433" s="39"/>
      <c r="AD433" s="39"/>
      <c r="AI433" s="39"/>
      <c r="AN433" s="39"/>
      <c r="AS433" s="39"/>
    </row>
    <row r="434">
      <c r="E434" s="39"/>
      <c r="J434" s="39"/>
      <c r="O434" s="39"/>
      <c r="T434" s="39"/>
      <c r="Y434" s="39"/>
      <c r="AD434" s="39"/>
      <c r="AI434" s="39"/>
      <c r="AN434" s="39"/>
      <c r="AS434" s="39"/>
    </row>
    <row r="435">
      <c r="E435" s="39"/>
      <c r="J435" s="39"/>
      <c r="O435" s="39"/>
      <c r="T435" s="39"/>
      <c r="Y435" s="39"/>
      <c r="AD435" s="39"/>
      <c r="AI435" s="39"/>
      <c r="AN435" s="39"/>
      <c r="AS435" s="39"/>
    </row>
    <row r="436">
      <c r="E436" s="39"/>
      <c r="J436" s="39"/>
      <c r="O436" s="39"/>
      <c r="T436" s="39"/>
      <c r="Y436" s="39"/>
      <c r="AD436" s="39"/>
      <c r="AI436" s="39"/>
      <c r="AN436" s="39"/>
      <c r="AS436" s="39"/>
    </row>
    <row r="437">
      <c r="E437" s="39"/>
      <c r="J437" s="39"/>
      <c r="O437" s="39"/>
      <c r="T437" s="39"/>
      <c r="Y437" s="39"/>
      <c r="AD437" s="39"/>
      <c r="AI437" s="39"/>
      <c r="AN437" s="39"/>
      <c r="AS437" s="39"/>
    </row>
    <row r="438">
      <c r="E438" s="39"/>
      <c r="J438" s="39"/>
      <c r="O438" s="39"/>
      <c r="T438" s="39"/>
      <c r="Y438" s="39"/>
      <c r="AD438" s="39"/>
      <c r="AI438" s="39"/>
      <c r="AN438" s="39"/>
      <c r="AS438" s="39"/>
    </row>
    <row r="439">
      <c r="E439" s="39"/>
      <c r="J439" s="39"/>
      <c r="O439" s="39"/>
      <c r="T439" s="39"/>
      <c r="Y439" s="39"/>
      <c r="AD439" s="39"/>
      <c r="AI439" s="39"/>
      <c r="AN439" s="39"/>
      <c r="AS439" s="39"/>
    </row>
    <row r="440">
      <c r="E440" s="39"/>
      <c r="J440" s="39"/>
      <c r="O440" s="39"/>
      <c r="T440" s="39"/>
      <c r="Y440" s="39"/>
      <c r="AD440" s="39"/>
      <c r="AI440" s="39"/>
      <c r="AN440" s="39"/>
      <c r="AS440" s="39"/>
    </row>
    <row r="441">
      <c r="E441" s="39"/>
      <c r="J441" s="39"/>
      <c r="O441" s="39"/>
      <c r="T441" s="39"/>
      <c r="Y441" s="39"/>
      <c r="AD441" s="39"/>
      <c r="AI441" s="39"/>
      <c r="AN441" s="39"/>
      <c r="AS441" s="39"/>
    </row>
    <row r="442">
      <c r="E442" s="39"/>
      <c r="J442" s="39"/>
      <c r="O442" s="39"/>
      <c r="T442" s="39"/>
      <c r="Y442" s="39"/>
      <c r="AD442" s="39"/>
      <c r="AI442" s="39"/>
      <c r="AN442" s="39"/>
      <c r="AS442" s="39"/>
    </row>
    <row r="443">
      <c r="E443" s="39"/>
      <c r="J443" s="39"/>
      <c r="O443" s="39"/>
      <c r="T443" s="39"/>
      <c r="Y443" s="39"/>
      <c r="AD443" s="39"/>
      <c r="AI443" s="39"/>
      <c r="AN443" s="39"/>
      <c r="AS443" s="39"/>
    </row>
    <row r="444">
      <c r="E444" s="39"/>
      <c r="J444" s="39"/>
      <c r="O444" s="39"/>
      <c r="T444" s="39"/>
      <c r="Y444" s="39"/>
      <c r="AD444" s="39"/>
      <c r="AI444" s="39"/>
      <c r="AN444" s="39"/>
      <c r="AS444" s="39"/>
    </row>
    <row r="445">
      <c r="E445" s="39"/>
      <c r="J445" s="39"/>
      <c r="O445" s="39"/>
      <c r="T445" s="39"/>
      <c r="Y445" s="39"/>
      <c r="AD445" s="39"/>
      <c r="AI445" s="39"/>
      <c r="AN445" s="39"/>
      <c r="AS445" s="39"/>
    </row>
    <row r="446">
      <c r="E446" s="39"/>
      <c r="J446" s="39"/>
      <c r="O446" s="39"/>
      <c r="T446" s="39"/>
      <c r="Y446" s="39"/>
      <c r="AD446" s="39"/>
      <c r="AI446" s="39"/>
      <c r="AN446" s="39"/>
      <c r="AS446" s="39"/>
    </row>
    <row r="447">
      <c r="E447" s="39"/>
      <c r="J447" s="39"/>
      <c r="O447" s="39"/>
      <c r="T447" s="39"/>
      <c r="Y447" s="39"/>
      <c r="AD447" s="39"/>
      <c r="AI447" s="39"/>
      <c r="AN447" s="39"/>
      <c r="AS447" s="39"/>
    </row>
    <row r="448">
      <c r="E448" s="39"/>
      <c r="J448" s="39"/>
      <c r="O448" s="39"/>
      <c r="T448" s="39"/>
      <c r="Y448" s="39"/>
      <c r="AD448" s="39"/>
      <c r="AI448" s="39"/>
      <c r="AN448" s="39"/>
      <c r="AS448" s="39"/>
    </row>
    <row r="449">
      <c r="E449" s="39"/>
      <c r="J449" s="39"/>
      <c r="O449" s="39"/>
      <c r="T449" s="39"/>
      <c r="Y449" s="39"/>
      <c r="AD449" s="39"/>
      <c r="AI449" s="39"/>
      <c r="AN449" s="39"/>
      <c r="AS449" s="39"/>
    </row>
    <row r="450">
      <c r="E450" s="39"/>
      <c r="J450" s="39"/>
      <c r="O450" s="39"/>
      <c r="T450" s="39"/>
      <c r="Y450" s="39"/>
      <c r="AD450" s="39"/>
      <c r="AI450" s="39"/>
      <c r="AN450" s="39"/>
      <c r="AS450" s="39"/>
    </row>
    <row r="451">
      <c r="E451" s="39"/>
      <c r="J451" s="39"/>
      <c r="O451" s="39"/>
      <c r="T451" s="39"/>
      <c r="Y451" s="39"/>
      <c r="AD451" s="39"/>
      <c r="AI451" s="39"/>
      <c r="AN451" s="39"/>
      <c r="AS451" s="39"/>
    </row>
    <row r="452">
      <c r="E452" s="39"/>
      <c r="J452" s="39"/>
      <c r="O452" s="39"/>
      <c r="T452" s="39"/>
      <c r="Y452" s="39"/>
      <c r="AD452" s="39"/>
      <c r="AI452" s="39"/>
      <c r="AN452" s="39"/>
      <c r="AS452" s="39"/>
    </row>
    <row r="453">
      <c r="E453" s="39"/>
      <c r="J453" s="39"/>
      <c r="O453" s="39"/>
      <c r="T453" s="39"/>
      <c r="Y453" s="39"/>
      <c r="AD453" s="39"/>
      <c r="AI453" s="39"/>
      <c r="AN453" s="39"/>
      <c r="AS453" s="39"/>
    </row>
    <row r="454">
      <c r="E454" s="39"/>
      <c r="J454" s="39"/>
      <c r="O454" s="39"/>
      <c r="T454" s="39"/>
      <c r="Y454" s="39"/>
      <c r="AD454" s="39"/>
      <c r="AI454" s="39"/>
      <c r="AN454" s="39"/>
      <c r="AS454" s="39"/>
    </row>
    <row r="455">
      <c r="E455" s="39"/>
      <c r="J455" s="39"/>
      <c r="O455" s="39"/>
      <c r="T455" s="39"/>
      <c r="Y455" s="39"/>
      <c r="AD455" s="39"/>
      <c r="AI455" s="39"/>
      <c r="AN455" s="39"/>
      <c r="AS455" s="39"/>
    </row>
    <row r="456">
      <c r="E456" s="39"/>
      <c r="J456" s="39"/>
      <c r="O456" s="39"/>
      <c r="T456" s="39"/>
      <c r="Y456" s="39"/>
      <c r="AD456" s="39"/>
      <c r="AI456" s="39"/>
      <c r="AN456" s="39"/>
      <c r="AS456" s="39"/>
    </row>
    <row r="457">
      <c r="E457" s="39"/>
      <c r="J457" s="39"/>
      <c r="O457" s="39"/>
      <c r="T457" s="39"/>
      <c r="Y457" s="39"/>
      <c r="AD457" s="39"/>
      <c r="AI457" s="39"/>
      <c r="AN457" s="39"/>
      <c r="AS457" s="39"/>
    </row>
    <row r="458">
      <c r="E458" s="39"/>
      <c r="J458" s="39"/>
      <c r="O458" s="39"/>
      <c r="T458" s="39"/>
      <c r="Y458" s="39"/>
      <c r="AD458" s="39"/>
      <c r="AI458" s="39"/>
      <c r="AN458" s="39"/>
      <c r="AS458" s="39"/>
    </row>
    <row r="459">
      <c r="E459" s="39"/>
      <c r="J459" s="39"/>
      <c r="O459" s="39"/>
      <c r="T459" s="39"/>
      <c r="Y459" s="39"/>
      <c r="AD459" s="39"/>
      <c r="AI459" s="39"/>
      <c r="AN459" s="39"/>
      <c r="AS459" s="39"/>
    </row>
    <row r="460">
      <c r="E460" s="39"/>
      <c r="J460" s="39"/>
      <c r="O460" s="39"/>
      <c r="T460" s="39"/>
      <c r="Y460" s="39"/>
      <c r="AD460" s="39"/>
      <c r="AI460" s="39"/>
      <c r="AN460" s="39"/>
      <c r="AS460" s="39"/>
    </row>
    <row r="461">
      <c r="E461" s="39"/>
      <c r="J461" s="39"/>
      <c r="O461" s="39"/>
      <c r="T461" s="39"/>
      <c r="Y461" s="39"/>
      <c r="AD461" s="39"/>
      <c r="AI461" s="39"/>
      <c r="AN461" s="39"/>
      <c r="AS461" s="39"/>
    </row>
    <row r="462">
      <c r="E462" s="39"/>
      <c r="J462" s="39"/>
      <c r="O462" s="39"/>
      <c r="T462" s="39"/>
      <c r="Y462" s="39"/>
      <c r="AD462" s="39"/>
      <c r="AI462" s="39"/>
      <c r="AN462" s="39"/>
      <c r="AS462" s="39"/>
    </row>
    <row r="463">
      <c r="E463" s="39"/>
      <c r="J463" s="39"/>
      <c r="O463" s="39"/>
      <c r="T463" s="39"/>
      <c r="Y463" s="39"/>
      <c r="AD463" s="39"/>
      <c r="AI463" s="39"/>
      <c r="AN463" s="39"/>
      <c r="AS463" s="39"/>
    </row>
    <row r="464">
      <c r="E464" s="39"/>
      <c r="J464" s="39"/>
      <c r="O464" s="39"/>
      <c r="T464" s="39"/>
      <c r="Y464" s="39"/>
      <c r="AD464" s="39"/>
      <c r="AI464" s="39"/>
      <c r="AN464" s="39"/>
      <c r="AS464" s="39"/>
    </row>
    <row r="465">
      <c r="E465" s="39"/>
      <c r="J465" s="39"/>
      <c r="O465" s="39"/>
      <c r="T465" s="39"/>
      <c r="Y465" s="39"/>
      <c r="AD465" s="39"/>
      <c r="AI465" s="39"/>
      <c r="AN465" s="39"/>
      <c r="AS465" s="39"/>
    </row>
    <row r="466">
      <c r="E466" s="39"/>
      <c r="J466" s="39"/>
      <c r="O466" s="39"/>
      <c r="T466" s="39"/>
      <c r="Y466" s="39"/>
      <c r="AD466" s="39"/>
      <c r="AI466" s="39"/>
      <c r="AN466" s="39"/>
      <c r="AS466" s="39"/>
    </row>
    <row r="467">
      <c r="E467" s="39"/>
      <c r="J467" s="39"/>
      <c r="O467" s="39"/>
      <c r="T467" s="39"/>
      <c r="Y467" s="39"/>
      <c r="AD467" s="39"/>
      <c r="AI467" s="39"/>
      <c r="AN467" s="39"/>
      <c r="AS467" s="39"/>
    </row>
    <row r="468">
      <c r="E468" s="39"/>
      <c r="J468" s="39"/>
      <c r="O468" s="39"/>
      <c r="T468" s="39"/>
      <c r="Y468" s="39"/>
      <c r="AD468" s="39"/>
      <c r="AI468" s="39"/>
      <c r="AN468" s="39"/>
      <c r="AS468" s="39"/>
    </row>
    <row r="469">
      <c r="E469" s="39"/>
      <c r="J469" s="39"/>
      <c r="O469" s="39"/>
      <c r="T469" s="39"/>
      <c r="Y469" s="39"/>
      <c r="AD469" s="39"/>
      <c r="AI469" s="39"/>
      <c r="AN469" s="39"/>
      <c r="AS469" s="39"/>
    </row>
    <row r="470">
      <c r="E470" s="39"/>
      <c r="J470" s="39"/>
      <c r="O470" s="39"/>
      <c r="T470" s="39"/>
      <c r="Y470" s="39"/>
      <c r="AD470" s="39"/>
      <c r="AI470" s="39"/>
      <c r="AN470" s="39"/>
      <c r="AS470" s="39"/>
    </row>
    <row r="471">
      <c r="E471" s="39"/>
      <c r="J471" s="39"/>
      <c r="O471" s="39"/>
      <c r="T471" s="39"/>
      <c r="Y471" s="39"/>
      <c r="AD471" s="39"/>
      <c r="AI471" s="39"/>
      <c r="AN471" s="39"/>
      <c r="AS471" s="39"/>
    </row>
    <row r="472">
      <c r="E472" s="39"/>
      <c r="J472" s="39"/>
      <c r="O472" s="39"/>
      <c r="T472" s="39"/>
      <c r="Y472" s="39"/>
      <c r="AD472" s="39"/>
      <c r="AI472" s="39"/>
      <c r="AN472" s="39"/>
      <c r="AS472" s="39"/>
    </row>
    <row r="473">
      <c r="E473" s="39"/>
      <c r="J473" s="39"/>
      <c r="O473" s="39"/>
      <c r="T473" s="39"/>
      <c r="Y473" s="39"/>
      <c r="AD473" s="39"/>
      <c r="AI473" s="39"/>
      <c r="AN473" s="39"/>
      <c r="AS473" s="39"/>
    </row>
    <row r="474">
      <c r="E474" s="39"/>
      <c r="J474" s="39"/>
      <c r="O474" s="39"/>
      <c r="T474" s="39"/>
      <c r="Y474" s="39"/>
      <c r="AD474" s="39"/>
      <c r="AI474" s="39"/>
      <c r="AN474" s="39"/>
      <c r="AS474" s="39"/>
    </row>
    <row r="475">
      <c r="E475" s="39"/>
      <c r="J475" s="39"/>
      <c r="O475" s="39"/>
      <c r="T475" s="39"/>
      <c r="Y475" s="39"/>
      <c r="AD475" s="39"/>
      <c r="AI475" s="39"/>
      <c r="AN475" s="39"/>
      <c r="AS475" s="39"/>
    </row>
    <row r="476">
      <c r="E476" s="39"/>
      <c r="J476" s="39"/>
      <c r="O476" s="39"/>
      <c r="T476" s="39"/>
      <c r="Y476" s="39"/>
      <c r="AD476" s="39"/>
      <c r="AI476" s="39"/>
      <c r="AN476" s="39"/>
      <c r="AS476" s="39"/>
    </row>
    <row r="477">
      <c r="E477" s="39"/>
      <c r="J477" s="39"/>
      <c r="O477" s="39"/>
      <c r="T477" s="39"/>
      <c r="Y477" s="39"/>
      <c r="AD477" s="39"/>
      <c r="AI477" s="39"/>
      <c r="AN477" s="39"/>
      <c r="AS477" s="39"/>
    </row>
    <row r="478">
      <c r="E478" s="39"/>
      <c r="J478" s="39"/>
      <c r="O478" s="39"/>
      <c r="T478" s="39"/>
      <c r="Y478" s="39"/>
      <c r="AD478" s="39"/>
      <c r="AI478" s="39"/>
      <c r="AN478" s="39"/>
      <c r="AS478" s="39"/>
    </row>
    <row r="479">
      <c r="E479" s="39"/>
      <c r="J479" s="39"/>
      <c r="O479" s="39"/>
      <c r="T479" s="39"/>
      <c r="Y479" s="39"/>
      <c r="AD479" s="39"/>
      <c r="AI479" s="39"/>
      <c r="AN479" s="39"/>
      <c r="AS479" s="39"/>
    </row>
    <row r="480">
      <c r="E480" s="39"/>
      <c r="J480" s="39"/>
      <c r="O480" s="39"/>
      <c r="T480" s="39"/>
      <c r="Y480" s="39"/>
      <c r="AD480" s="39"/>
      <c r="AI480" s="39"/>
      <c r="AN480" s="39"/>
      <c r="AS480" s="39"/>
    </row>
    <row r="481">
      <c r="E481" s="39"/>
      <c r="J481" s="39"/>
      <c r="O481" s="39"/>
      <c r="T481" s="39"/>
      <c r="Y481" s="39"/>
      <c r="AD481" s="39"/>
      <c r="AI481" s="39"/>
      <c r="AN481" s="39"/>
      <c r="AS481" s="39"/>
    </row>
    <row r="482">
      <c r="E482" s="39"/>
      <c r="J482" s="39"/>
      <c r="O482" s="39"/>
      <c r="T482" s="39"/>
      <c r="Y482" s="39"/>
      <c r="AD482" s="39"/>
      <c r="AI482" s="39"/>
      <c r="AN482" s="39"/>
      <c r="AS482" s="39"/>
    </row>
    <row r="483">
      <c r="E483" s="39"/>
      <c r="J483" s="39"/>
      <c r="O483" s="39"/>
      <c r="T483" s="39"/>
      <c r="Y483" s="39"/>
      <c r="AD483" s="39"/>
      <c r="AI483" s="39"/>
      <c r="AN483" s="39"/>
      <c r="AS483" s="39"/>
    </row>
    <row r="484">
      <c r="E484" s="39"/>
      <c r="J484" s="39"/>
      <c r="O484" s="39"/>
      <c r="T484" s="39"/>
      <c r="Y484" s="39"/>
      <c r="AD484" s="39"/>
      <c r="AI484" s="39"/>
      <c r="AN484" s="39"/>
      <c r="AS484" s="39"/>
    </row>
    <row r="485">
      <c r="E485" s="39"/>
      <c r="J485" s="39"/>
      <c r="O485" s="39"/>
      <c r="T485" s="39"/>
      <c r="Y485" s="39"/>
      <c r="AD485" s="39"/>
      <c r="AI485" s="39"/>
      <c r="AN485" s="39"/>
      <c r="AS485" s="39"/>
    </row>
    <row r="486">
      <c r="E486" s="39"/>
      <c r="J486" s="39"/>
      <c r="O486" s="39"/>
      <c r="T486" s="39"/>
      <c r="Y486" s="39"/>
      <c r="AD486" s="39"/>
      <c r="AI486" s="39"/>
      <c r="AN486" s="39"/>
      <c r="AS486" s="39"/>
    </row>
    <row r="487">
      <c r="E487" s="39"/>
      <c r="J487" s="39"/>
      <c r="O487" s="39"/>
      <c r="T487" s="39"/>
      <c r="Y487" s="39"/>
      <c r="AD487" s="39"/>
      <c r="AI487" s="39"/>
      <c r="AN487" s="39"/>
      <c r="AS487" s="39"/>
    </row>
    <row r="488">
      <c r="E488" s="39"/>
      <c r="J488" s="39"/>
      <c r="O488" s="39"/>
      <c r="T488" s="39"/>
      <c r="Y488" s="39"/>
      <c r="AD488" s="39"/>
      <c r="AI488" s="39"/>
      <c r="AN488" s="39"/>
      <c r="AS488" s="39"/>
    </row>
    <row r="489">
      <c r="E489" s="39"/>
      <c r="J489" s="39"/>
      <c r="O489" s="39"/>
      <c r="T489" s="39"/>
      <c r="Y489" s="39"/>
      <c r="AD489" s="39"/>
      <c r="AI489" s="39"/>
      <c r="AN489" s="39"/>
      <c r="AS489" s="39"/>
    </row>
    <row r="490">
      <c r="E490" s="39"/>
      <c r="J490" s="39"/>
      <c r="O490" s="39"/>
      <c r="T490" s="39"/>
      <c r="Y490" s="39"/>
      <c r="AD490" s="39"/>
      <c r="AI490" s="39"/>
      <c r="AN490" s="39"/>
      <c r="AS490" s="39"/>
    </row>
    <row r="491">
      <c r="E491" s="39"/>
      <c r="J491" s="39"/>
      <c r="O491" s="39"/>
      <c r="T491" s="39"/>
      <c r="Y491" s="39"/>
      <c r="AD491" s="39"/>
      <c r="AI491" s="39"/>
      <c r="AN491" s="39"/>
      <c r="AS491" s="39"/>
    </row>
    <row r="492">
      <c r="E492" s="39"/>
      <c r="J492" s="39"/>
      <c r="O492" s="39"/>
      <c r="T492" s="39"/>
      <c r="Y492" s="39"/>
      <c r="AD492" s="39"/>
      <c r="AI492" s="39"/>
      <c r="AN492" s="39"/>
      <c r="AS492" s="39"/>
    </row>
    <row r="493">
      <c r="E493" s="39"/>
      <c r="J493" s="39"/>
      <c r="O493" s="39"/>
      <c r="T493" s="39"/>
      <c r="Y493" s="39"/>
      <c r="AD493" s="39"/>
      <c r="AI493" s="39"/>
      <c r="AN493" s="39"/>
      <c r="AS493" s="39"/>
    </row>
    <row r="494">
      <c r="E494" s="39"/>
      <c r="J494" s="39"/>
      <c r="O494" s="39"/>
      <c r="T494" s="39"/>
      <c r="Y494" s="39"/>
      <c r="AD494" s="39"/>
      <c r="AI494" s="39"/>
      <c r="AN494" s="39"/>
      <c r="AS494" s="39"/>
    </row>
    <row r="495">
      <c r="E495" s="39"/>
      <c r="J495" s="39"/>
      <c r="O495" s="39"/>
      <c r="T495" s="39"/>
      <c r="Y495" s="39"/>
      <c r="AD495" s="39"/>
      <c r="AI495" s="39"/>
      <c r="AN495" s="39"/>
      <c r="AS495" s="39"/>
    </row>
    <row r="496">
      <c r="E496" s="39"/>
      <c r="J496" s="39"/>
      <c r="O496" s="39"/>
      <c r="T496" s="39"/>
      <c r="Y496" s="39"/>
      <c r="AD496" s="39"/>
      <c r="AI496" s="39"/>
      <c r="AN496" s="39"/>
      <c r="AS496" s="39"/>
    </row>
    <row r="497">
      <c r="E497" s="39"/>
      <c r="J497" s="39"/>
      <c r="O497" s="39"/>
      <c r="T497" s="39"/>
      <c r="Y497" s="39"/>
      <c r="AD497" s="39"/>
      <c r="AI497" s="39"/>
      <c r="AN497" s="39"/>
      <c r="AS497" s="39"/>
    </row>
    <row r="498">
      <c r="E498" s="39"/>
      <c r="J498" s="39"/>
      <c r="O498" s="39"/>
      <c r="T498" s="39"/>
      <c r="Y498" s="39"/>
      <c r="AD498" s="39"/>
      <c r="AI498" s="39"/>
      <c r="AN498" s="39"/>
      <c r="AS498" s="39"/>
    </row>
    <row r="499">
      <c r="E499" s="39"/>
      <c r="J499" s="39"/>
      <c r="O499" s="39"/>
      <c r="T499" s="39"/>
      <c r="Y499" s="39"/>
      <c r="AD499" s="39"/>
      <c r="AI499" s="39"/>
      <c r="AN499" s="39"/>
      <c r="AS499" s="39"/>
    </row>
    <row r="500">
      <c r="E500" s="39"/>
      <c r="J500" s="39"/>
      <c r="O500" s="39"/>
      <c r="T500" s="39"/>
      <c r="Y500" s="39"/>
      <c r="AD500" s="39"/>
      <c r="AI500" s="39"/>
      <c r="AN500" s="39"/>
      <c r="AS500" s="39"/>
    </row>
    <row r="501">
      <c r="E501" s="39"/>
      <c r="J501" s="39"/>
      <c r="O501" s="39"/>
      <c r="T501" s="39"/>
      <c r="Y501" s="39"/>
      <c r="AD501" s="39"/>
      <c r="AI501" s="39"/>
      <c r="AN501" s="39"/>
      <c r="AS501" s="39"/>
    </row>
    <row r="502">
      <c r="E502" s="39"/>
      <c r="J502" s="39"/>
      <c r="O502" s="39"/>
      <c r="T502" s="39"/>
      <c r="Y502" s="39"/>
      <c r="AD502" s="39"/>
      <c r="AI502" s="39"/>
      <c r="AN502" s="39"/>
      <c r="AS502" s="39"/>
    </row>
    <row r="503">
      <c r="E503" s="39"/>
      <c r="J503" s="39"/>
      <c r="O503" s="39"/>
      <c r="T503" s="39"/>
      <c r="Y503" s="39"/>
      <c r="AD503" s="39"/>
      <c r="AI503" s="39"/>
      <c r="AN503" s="39"/>
      <c r="AS503" s="39"/>
    </row>
    <row r="504">
      <c r="E504" s="39"/>
      <c r="J504" s="39"/>
      <c r="O504" s="39"/>
      <c r="T504" s="39"/>
      <c r="Y504" s="39"/>
      <c r="AD504" s="39"/>
      <c r="AI504" s="39"/>
      <c r="AN504" s="39"/>
      <c r="AS504" s="39"/>
    </row>
    <row r="505">
      <c r="E505" s="39"/>
      <c r="J505" s="39"/>
      <c r="O505" s="39"/>
      <c r="T505" s="39"/>
      <c r="Y505" s="39"/>
      <c r="AD505" s="39"/>
      <c r="AI505" s="39"/>
      <c r="AN505" s="39"/>
      <c r="AS505" s="39"/>
    </row>
    <row r="506">
      <c r="E506" s="39"/>
      <c r="J506" s="39"/>
      <c r="O506" s="39"/>
      <c r="T506" s="39"/>
      <c r="Y506" s="39"/>
      <c r="AD506" s="39"/>
      <c r="AI506" s="39"/>
      <c r="AN506" s="39"/>
      <c r="AS506" s="39"/>
    </row>
    <row r="507">
      <c r="E507" s="39"/>
      <c r="J507" s="39"/>
      <c r="O507" s="39"/>
      <c r="T507" s="39"/>
      <c r="Y507" s="39"/>
      <c r="AD507" s="39"/>
      <c r="AI507" s="39"/>
      <c r="AN507" s="39"/>
      <c r="AS507" s="39"/>
    </row>
    <row r="508">
      <c r="E508" s="39"/>
      <c r="J508" s="39"/>
      <c r="O508" s="39"/>
      <c r="T508" s="39"/>
      <c r="Y508" s="39"/>
      <c r="AD508" s="39"/>
      <c r="AI508" s="39"/>
      <c r="AN508" s="39"/>
      <c r="AS508" s="39"/>
    </row>
    <row r="509">
      <c r="E509" s="39"/>
      <c r="J509" s="39"/>
      <c r="O509" s="39"/>
      <c r="T509" s="39"/>
      <c r="Y509" s="39"/>
      <c r="AD509" s="39"/>
      <c r="AI509" s="39"/>
      <c r="AN509" s="39"/>
      <c r="AS509" s="39"/>
    </row>
    <row r="510">
      <c r="E510" s="39"/>
      <c r="J510" s="39"/>
      <c r="O510" s="39"/>
      <c r="T510" s="39"/>
      <c r="Y510" s="39"/>
      <c r="AD510" s="39"/>
      <c r="AI510" s="39"/>
      <c r="AN510" s="39"/>
      <c r="AS510" s="39"/>
    </row>
    <row r="511">
      <c r="E511" s="39"/>
      <c r="J511" s="39"/>
      <c r="O511" s="39"/>
      <c r="T511" s="39"/>
      <c r="Y511" s="39"/>
      <c r="AD511" s="39"/>
      <c r="AI511" s="39"/>
      <c r="AN511" s="39"/>
      <c r="AS511" s="39"/>
    </row>
    <row r="512">
      <c r="E512" s="39"/>
      <c r="J512" s="39"/>
      <c r="O512" s="39"/>
      <c r="T512" s="39"/>
      <c r="Y512" s="39"/>
      <c r="AD512" s="39"/>
      <c r="AI512" s="39"/>
      <c r="AN512" s="39"/>
      <c r="AS512" s="39"/>
    </row>
    <row r="513">
      <c r="E513" s="39"/>
      <c r="J513" s="39"/>
      <c r="O513" s="39"/>
      <c r="T513" s="39"/>
      <c r="Y513" s="39"/>
      <c r="AD513" s="39"/>
      <c r="AI513" s="39"/>
      <c r="AN513" s="39"/>
      <c r="AS513" s="39"/>
    </row>
    <row r="514">
      <c r="E514" s="39"/>
      <c r="J514" s="39"/>
      <c r="O514" s="39"/>
      <c r="T514" s="39"/>
      <c r="Y514" s="39"/>
      <c r="AD514" s="39"/>
      <c r="AI514" s="39"/>
      <c r="AN514" s="39"/>
      <c r="AS514" s="39"/>
    </row>
    <row r="515">
      <c r="E515" s="39"/>
      <c r="J515" s="39"/>
      <c r="O515" s="39"/>
      <c r="T515" s="39"/>
      <c r="Y515" s="39"/>
      <c r="AD515" s="39"/>
      <c r="AI515" s="39"/>
      <c r="AN515" s="39"/>
      <c r="AS515" s="39"/>
    </row>
    <row r="516">
      <c r="E516" s="39"/>
      <c r="J516" s="39"/>
      <c r="O516" s="39"/>
      <c r="T516" s="39"/>
      <c r="Y516" s="39"/>
      <c r="AD516" s="39"/>
      <c r="AI516" s="39"/>
      <c r="AN516" s="39"/>
      <c r="AS516" s="39"/>
    </row>
    <row r="517">
      <c r="E517" s="39"/>
      <c r="J517" s="39"/>
      <c r="O517" s="39"/>
      <c r="T517" s="39"/>
      <c r="Y517" s="39"/>
      <c r="AD517" s="39"/>
      <c r="AI517" s="39"/>
      <c r="AN517" s="39"/>
      <c r="AS517" s="39"/>
    </row>
    <row r="518">
      <c r="E518" s="39"/>
      <c r="J518" s="39"/>
      <c r="O518" s="39"/>
      <c r="T518" s="39"/>
      <c r="Y518" s="39"/>
      <c r="AD518" s="39"/>
      <c r="AI518" s="39"/>
      <c r="AN518" s="39"/>
      <c r="AS518" s="39"/>
    </row>
    <row r="519">
      <c r="E519" s="39"/>
      <c r="J519" s="39"/>
      <c r="O519" s="39"/>
      <c r="T519" s="39"/>
      <c r="Y519" s="39"/>
      <c r="AD519" s="39"/>
      <c r="AI519" s="39"/>
      <c r="AN519" s="39"/>
      <c r="AS519" s="39"/>
    </row>
    <row r="520">
      <c r="E520" s="39"/>
      <c r="J520" s="39"/>
      <c r="O520" s="39"/>
      <c r="T520" s="39"/>
      <c r="Y520" s="39"/>
      <c r="AD520" s="39"/>
      <c r="AI520" s="39"/>
      <c r="AN520" s="39"/>
      <c r="AS520" s="39"/>
    </row>
    <row r="521">
      <c r="E521" s="39"/>
      <c r="J521" s="39"/>
      <c r="O521" s="39"/>
      <c r="T521" s="39"/>
      <c r="Y521" s="39"/>
      <c r="AD521" s="39"/>
      <c r="AI521" s="39"/>
      <c r="AN521" s="39"/>
      <c r="AS521" s="39"/>
    </row>
    <row r="522">
      <c r="E522" s="39"/>
      <c r="J522" s="39"/>
      <c r="O522" s="39"/>
      <c r="T522" s="39"/>
      <c r="Y522" s="39"/>
      <c r="AD522" s="39"/>
      <c r="AI522" s="39"/>
      <c r="AN522" s="39"/>
      <c r="AS522" s="39"/>
    </row>
    <row r="523">
      <c r="E523" s="39"/>
      <c r="J523" s="39"/>
      <c r="O523" s="39"/>
      <c r="T523" s="39"/>
      <c r="Y523" s="39"/>
      <c r="AD523" s="39"/>
      <c r="AI523" s="39"/>
      <c r="AN523" s="39"/>
      <c r="AS523" s="39"/>
    </row>
    <row r="524">
      <c r="E524" s="39"/>
      <c r="J524" s="39"/>
      <c r="O524" s="39"/>
      <c r="T524" s="39"/>
      <c r="Y524" s="39"/>
      <c r="AD524" s="39"/>
      <c r="AI524" s="39"/>
      <c r="AN524" s="39"/>
      <c r="AS524" s="39"/>
    </row>
    <row r="525">
      <c r="E525" s="39"/>
      <c r="J525" s="39"/>
      <c r="O525" s="39"/>
      <c r="T525" s="39"/>
      <c r="Y525" s="39"/>
      <c r="AD525" s="39"/>
      <c r="AI525" s="39"/>
      <c r="AN525" s="39"/>
      <c r="AS525" s="39"/>
    </row>
    <row r="526">
      <c r="E526" s="39"/>
      <c r="J526" s="39"/>
      <c r="O526" s="39"/>
      <c r="T526" s="39"/>
      <c r="Y526" s="39"/>
      <c r="AD526" s="39"/>
      <c r="AI526" s="39"/>
      <c r="AN526" s="39"/>
      <c r="AS526" s="39"/>
    </row>
    <row r="527">
      <c r="E527" s="39"/>
      <c r="J527" s="39"/>
      <c r="O527" s="39"/>
      <c r="T527" s="39"/>
      <c r="Y527" s="39"/>
      <c r="AD527" s="39"/>
      <c r="AI527" s="39"/>
      <c r="AN527" s="39"/>
      <c r="AS527" s="39"/>
    </row>
    <row r="528">
      <c r="E528" s="39"/>
      <c r="J528" s="39"/>
      <c r="O528" s="39"/>
      <c r="T528" s="39"/>
      <c r="Y528" s="39"/>
      <c r="AD528" s="39"/>
      <c r="AI528" s="39"/>
      <c r="AN528" s="39"/>
      <c r="AS528" s="39"/>
    </row>
    <row r="529">
      <c r="E529" s="39"/>
      <c r="J529" s="39"/>
      <c r="O529" s="39"/>
      <c r="T529" s="39"/>
      <c r="Y529" s="39"/>
      <c r="AD529" s="39"/>
      <c r="AI529" s="39"/>
      <c r="AN529" s="39"/>
      <c r="AS529" s="39"/>
    </row>
    <row r="530">
      <c r="E530" s="39"/>
      <c r="J530" s="39"/>
      <c r="O530" s="39"/>
      <c r="T530" s="39"/>
      <c r="Y530" s="39"/>
      <c r="AD530" s="39"/>
      <c r="AI530" s="39"/>
      <c r="AN530" s="39"/>
      <c r="AS530" s="39"/>
    </row>
    <row r="531">
      <c r="E531" s="39"/>
      <c r="J531" s="39"/>
      <c r="O531" s="39"/>
      <c r="T531" s="39"/>
      <c r="Y531" s="39"/>
      <c r="AD531" s="39"/>
      <c r="AI531" s="39"/>
      <c r="AN531" s="39"/>
      <c r="AS531" s="39"/>
    </row>
    <row r="532">
      <c r="E532" s="39"/>
      <c r="J532" s="39"/>
      <c r="O532" s="39"/>
      <c r="T532" s="39"/>
      <c r="Y532" s="39"/>
      <c r="AD532" s="39"/>
      <c r="AI532" s="39"/>
      <c r="AN532" s="39"/>
      <c r="AS532" s="39"/>
    </row>
    <row r="533">
      <c r="E533" s="39"/>
      <c r="J533" s="39"/>
      <c r="O533" s="39"/>
      <c r="T533" s="39"/>
      <c r="Y533" s="39"/>
      <c r="AD533" s="39"/>
      <c r="AI533" s="39"/>
      <c r="AN533" s="39"/>
      <c r="AS533" s="39"/>
    </row>
    <row r="534">
      <c r="E534" s="39"/>
      <c r="J534" s="39"/>
      <c r="O534" s="39"/>
      <c r="T534" s="39"/>
      <c r="Y534" s="39"/>
      <c r="AD534" s="39"/>
      <c r="AI534" s="39"/>
      <c r="AN534" s="39"/>
      <c r="AS534" s="39"/>
    </row>
    <row r="535">
      <c r="E535" s="39"/>
      <c r="J535" s="39"/>
      <c r="O535" s="39"/>
      <c r="T535" s="39"/>
      <c r="Y535" s="39"/>
      <c r="AD535" s="39"/>
      <c r="AI535" s="39"/>
      <c r="AN535" s="39"/>
      <c r="AS535" s="39"/>
    </row>
    <row r="536">
      <c r="E536" s="39"/>
      <c r="J536" s="39"/>
      <c r="O536" s="39"/>
      <c r="T536" s="39"/>
      <c r="Y536" s="39"/>
      <c r="AD536" s="39"/>
      <c r="AI536" s="39"/>
      <c r="AN536" s="39"/>
      <c r="AS536" s="39"/>
    </row>
    <row r="537">
      <c r="E537" s="39"/>
      <c r="J537" s="39"/>
      <c r="O537" s="39"/>
      <c r="T537" s="39"/>
      <c r="Y537" s="39"/>
      <c r="AD537" s="39"/>
      <c r="AI537" s="39"/>
      <c r="AN537" s="39"/>
      <c r="AS537" s="39"/>
    </row>
    <row r="538">
      <c r="E538" s="39"/>
      <c r="J538" s="39"/>
      <c r="O538" s="39"/>
      <c r="T538" s="39"/>
      <c r="Y538" s="39"/>
      <c r="AD538" s="39"/>
      <c r="AI538" s="39"/>
      <c r="AN538" s="39"/>
      <c r="AS538" s="39"/>
    </row>
    <row r="539">
      <c r="E539" s="39"/>
      <c r="J539" s="39"/>
      <c r="O539" s="39"/>
      <c r="T539" s="39"/>
      <c r="Y539" s="39"/>
      <c r="AD539" s="39"/>
      <c r="AI539" s="39"/>
      <c r="AN539" s="39"/>
      <c r="AS539" s="39"/>
    </row>
    <row r="540">
      <c r="E540" s="39"/>
      <c r="J540" s="39"/>
      <c r="O540" s="39"/>
      <c r="T540" s="39"/>
      <c r="Y540" s="39"/>
      <c r="AD540" s="39"/>
      <c r="AI540" s="39"/>
      <c r="AN540" s="39"/>
      <c r="AS540" s="39"/>
    </row>
    <row r="541">
      <c r="E541" s="39"/>
      <c r="J541" s="39"/>
      <c r="O541" s="39"/>
      <c r="T541" s="39"/>
      <c r="Y541" s="39"/>
      <c r="AD541" s="39"/>
      <c r="AI541" s="39"/>
      <c r="AN541" s="39"/>
      <c r="AS541" s="39"/>
    </row>
    <row r="542">
      <c r="E542" s="39"/>
      <c r="J542" s="39"/>
      <c r="O542" s="39"/>
      <c r="T542" s="39"/>
      <c r="Y542" s="39"/>
      <c r="AD542" s="39"/>
      <c r="AI542" s="39"/>
      <c r="AN542" s="39"/>
      <c r="AS542" s="39"/>
    </row>
    <row r="543">
      <c r="E543" s="39"/>
      <c r="J543" s="39"/>
      <c r="O543" s="39"/>
      <c r="T543" s="39"/>
      <c r="Y543" s="39"/>
      <c r="AD543" s="39"/>
      <c r="AI543" s="39"/>
      <c r="AN543" s="39"/>
      <c r="AS543" s="39"/>
    </row>
    <row r="544">
      <c r="E544" s="39"/>
      <c r="J544" s="39"/>
      <c r="O544" s="39"/>
      <c r="T544" s="39"/>
      <c r="Y544" s="39"/>
      <c r="AD544" s="39"/>
      <c r="AI544" s="39"/>
      <c r="AN544" s="39"/>
      <c r="AS544" s="39"/>
    </row>
    <row r="545">
      <c r="E545" s="39"/>
      <c r="J545" s="39"/>
      <c r="O545" s="39"/>
      <c r="T545" s="39"/>
      <c r="Y545" s="39"/>
      <c r="AD545" s="39"/>
      <c r="AI545" s="39"/>
      <c r="AN545" s="39"/>
      <c r="AS545" s="39"/>
    </row>
    <row r="546">
      <c r="E546" s="39"/>
      <c r="J546" s="39"/>
      <c r="O546" s="39"/>
      <c r="T546" s="39"/>
      <c r="Y546" s="39"/>
      <c r="AD546" s="39"/>
      <c r="AI546" s="39"/>
      <c r="AN546" s="39"/>
      <c r="AS546" s="39"/>
    </row>
    <row r="547">
      <c r="E547" s="39"/>
      <c r="J547" s="39"/>
      <c r="O547" s="39"/>
      <c r="T547" s="39"/>
      <c r="Y547" s="39"/>
      <c r="AD547" s="39"/>
      <c r="AI547" s="39"/>
      <c r="AN547" s="39"/>
      <c r="AS547" s="39"/>
    </row>
    <row r="548">
      <c r="E548" s="39"/>
      <c r="J548" s="39"/>
      <c r="O548" s="39"/>
      <c r="T548" s="39"/>
      <c r="Y548" s="39"/>
      <c r="AD548" s="39"/>
      <c r="AI548" s="39"/>
      <c r="AN548" s="39"/>
      <c r="AS548" s="39"/>
    </row>
    <row r="549">
      <c r="E549" s="39"/>
      <c r="J549" s="39"/>
      <c r="O549" s="39"/>
      <c r="T549" s="39"/>
      <c r="Y549" s="39"/>
      <c r="AD549" s="39"/>
      <c r="AI549" s="39"/>
      <c r="AN549" s="39"/>
      <c r="AS549" s="39"/>
    </row>
    <row r="550">
      <c r="E550" s="39"/>
      <c r="J550" s="39"/>
      <c r="O550" s="39"/>
      <c r="T550" s="39"/>
      <c r="Y550" s="39"/>
      <c r="AD550" s="39"/>
      <c r="AI550" s="39"/>
      <c r="AN550" s="39"/>
      <c r="AS550" s="39"/>
    </row>
    <row r="551">
      <c r="E551" s="39"/>
      <c r="J551" s="39"/>
      <c r="O551" s="39"/>
      <c r="T551" s="39"/>
      <c r="Y551" s="39"/>
      <c r="AD551" s="39"/>
      <c r="AI551" s="39"/>
      <c r="AN551" s="39"/>
      <c r="AS551" s="39"/>
    </row>
    <row r="552">
      <c r="E552" s="39"/>
      <c r="J552" s="39"/>
      <c r="O552" s="39"/>
      <c r="T552" s="39"/>
      <c r="Y552" s="39"/>
      <c r="AD552" s="39"/>
      <c r="AI552" s="39"/>
      <c r="AN552" s="39"/>
      <c r="AS552" s="39"/>
    </row>
    <row r="553">
      <c r="E553" s="39"/>
      <c r="J553" s="39"/>
      <c r="O553" s="39"/>
      <c r="T553" s="39"/>
      <c r="Y553" s="39"/>
      <c r="AD553" s="39"/>
      <c r="AI553" s="39"/>
      <c r="AN553" s="39"/>
      <c r="AS553" s="39"/>
    </row>
    <row r="554">
      <c r="E554" s="39"/>
      <c r="J554" s="39"/>
      <c r="O554" s="39"/>
      <c r="T554" s="39"/>
      <c r="Y554" s="39"/>
      <c r="AD554" s="39"/>
      <c r="AI554" s="39"/>
      <c r="AN554" s="39"/>
      <c r="AS554" s="39"/>
    </row>
    <row r="555">
      <c r="E555" s="39"/>
      <c r="J555" s="39"/>
      <c r="O555" s="39"/>
      <c r="T555" s="39"/>
      <c r="Y555" s="39"/>
      <c r="AD555" s="39"/>
      <c r="AI555" s="39"/>
      <c r="AN555" s="39"/>
      <c r="AS555" s="39"/>
    </row>
    <row r="556">
      <c r="E556" s="39"/>
      <c r="J556" s="39"/>
      <c r="O556" s="39"/>
      <c r="T556" s="39"/>
      <c r="Y556" s="39"/>
      <c r="AD556" s="39"/>
      <c r="AI556" s="39"/>
      <c r="AN556" s="39"/>
      <c r="AS556" s="39"/>
    </row>
    <row r="557">
      <c r="E557" s="39"/>
      <c r="J557" s="39"/>
      <c r="O557" s="39"/>
      <c r="T557" s="39"/>
      <c r="Y557" s="39"/>
      <c r="AD557" s="39"/>
      <c r="AI557" s="39"/>
      <c r="AN557" s="39"/>
      <c r="AS557" s="39"/>
    </row>
    <row r="558">
      <c r="E558" s="39"/>
      <c r="J558" s="39"/>
      <c r="O558" s="39"/>
      <c r="T558" s="39"/>
      <c r="Y558" s="39"/>
      <c r="AD558" s="39"/>
      <c r="AI558" s="39"/>
      <c r="AN558" s="39"/>
      <c r="AS558" s="39"/>
    </row>
    <row r="559">
      <c r="E559" s="39"/>
      <c r="J559" s="39"/>
      <c r="O559" s="39"/>
      <c r="T559" s="39"/>
      <c r="Y559" s="39"/>
      <c r="AD559" s="39"/>
      <c r="AI559" s="39"/>
      <c r="AN559" s="39"/>
      <c r="AS559" s="39"/>
    </row>
    <row r="560">
      <c r="E560" s="39"/>
      <c r="J560" s="39"/>
      <c r="O560" s="39"/>
      <c r="T560" s="39"/>
      <c r="Y560" s="39"/>
      <c r="AD560" s="39"/>
      <c r="AI560" s="39"/>
      <c r="AN560" s="39"/>
      <c r="AS560" s="39"/>
    </row>
    <row r="561">
      <c r="E561" s="39"/>
      <c r="J561" s="39"/>
      <c r="O561" s="39"/>
      <c r="T561" s="39"/>
      <c r="Y561" s="39"/>
      <c r="AD561" s="39"/>
      <c r="AI561" s="39"/>
      <c r="AN561" s="39"/>
      <c r="AS561" s="39"/>
    </row>
    <row r="562">
      <c r="E562" s="39"/>
      <c r="J562" s="39"/>
      <c r="O562" s="39"/>
      <c r="T562" s="39"/>
      <c r="Y562" s="39"/>
      <c r="AD562" s="39"/>
      <c r="AI562" s="39"/>
      <c r="AN562" s="39"/>
      <c r="AS562" s="39"/>
    </row>
    <row r="563">
      <c r="E563" s="39"/>
      <c r="J563" s="39"/>
      <c r="O563" s="39"/>
      <c r="T563" s="39"/>
      <c r="Y563" s="39"/>
      <c r="AD563" s="39"/>
      <c r="AI563" s="39"/>
      <c r="AN563" s="39"/>
      <c r="AS563" s="39"/>
    </row>
    <row r="564">
      <c r="E564" s="39"/>
      <c r="J564" s="39"/>
      <c r="O564" s="39"/>
      <c r="T564" s="39"/>
      <c r="Y564" s="39"/>
      <c r="AD564" s="39"/>
      <c r="AI564" s="39"/>
      <c r="AN564" s="39"/>
      <c r="AS564" s="39"/>
    </row>
    <row r="565">
      <c r="E565" s="39"/>
      <c r="J565" s="39"/>
      <c r="O565" s="39"/>
      <c r="T565" s="39"/>
      <c r="Y565" s="39"/>
      <c r="AD565" s="39"/>
      <c r="AI565" s="39"/>
      <c r="AN565" s="39"/>
      <c r="AS565" s="39"/>
    </row>
    <row r="566">
      <c r="E566" s="39"/>
      <c r="J566" s="39"/>
      <c r="O566" s="39"/>
      <c r="T566" s="39"/>
      <c r="Y566" s="39"/>
      <c r="AD566" s="39"/>
      <c r="AI566" s="39"/>
      <c r="AN566" s="39"/>
      <c r="AS566" s="39"/>
    </row>
    <row r="567">
      <c r="E567" s="39"/>
      <c r="J567" s="39"/>
      <c r="O567" s="39"/>
      <c r="T567" s="39"/>
      <c r="Y567" s="39"/>
      <c r="AD567" s="39"/>
      <c r="AI567" s="39"/>
      <c r="AN567" s="39"/>
      <c r="AS567" s="39"/>
    </row>
    <row r="568">
      <c r="E568" s="39"/>
      <c r="J568" s="39"/>
      <c r="O568" s="39"/>
      <c r="T568" s="39"/>
      <c r="Y568" s="39"/>
      <c r="AD568" s="39"/>
      <c r="AI568" s="39"/>
      <c r="AN568" s="39"/>
      <c r="AS568" s="39"/>
    </row>
    <row r="569">
      <c r="E569" s="39"/>
      <c r="J569" s="39"/>
      <c r="O569" s="39"/>
      <c r="T569" s="39"/>
      <c r="Y569" s="39"/>
      <c r="AD569" s="39"/>
      <c r="AI569" s="39"/>
      <c r="AN569" s="39"/>
      <c r="AS569" s="39"/>
    </row>
    <row r="570">
      <c r="E570" s="39"/>
      <c r="J570" s="39"/>
      <c r="O570" s="39"/>
      <c r="T570" s="39"/>
      <c r="Y570" s="39"/>
      <c r="AD570" s="39"/>
      <c r="AI570" s="39"/>
      <c r="AN570" s="39"/>
      <c r="AS570" s="39"/>
    </row>
    <row r="571">
      <c r="E571" s="39"/>
      <c r="J571" s="39"/>
      <c r="O571" s="39"/>
      <c r="T571" s="39"/>
      <c r="Y571" s="39"/>
      <c r="AD571" s="39"/>
      <c r="AI571" s="39"/>
      <c r="AN571" s="39"/>
      <c r="AS571" s="39"/>
    </row>
    <row r="572">
      <c r="E572" s="39"/>
      <c r="J572" s="39"/>
      <c r="O572" s="39"/>
      <c r="T572" s="39"/>
      <c r="Y572" s="39"/>
      <c r="AD572" s="39"/>
      <c r="AI572" s="39"/>
      <c r="AN572" s="39"/>
      <c r="AS572" s="39"/>
    </row>
    <row r="573">
      <c r="E573" s="39"/>
      <c r="J573" s="39"/>
      <c r="O573" s="39"/>
      <c r="T573" s="39"/>
      <c r="Y573" s="39"/>
      <c r="AD573" s="39"/>
      <c r="AI573" s="39"/>
      <c r="AN573" s="39"/>
      <c r="AS573" s="39"/>
    </row>
    <row r="574">
      <c r="E574" s="39"/>
      <c r="J574" s="39"/>
      <c r="O574" s="39"/>
      <c r="T574" s="39"/>
      <c r="Y574" s="39"/>
      <c r="AD574" s="39"/>
      <c r="AI574" s="39"/>
      <c r="AN574" s="39"/>
      <c r="AS574" s="39"/>
    </row>
    <row r="575">
      <c r="E575" s="39"/>
      <c r="J575" s="39"/>
      <c r="O575" s="39"/>
      <c r="T575" s="39"/>
      <c r="Y575" s="39"/>
      <c r="AD575" s="39"/>
      <c r="AI575" s="39"/>
      <c r="AN575" s="39"/>
      <c r="AS575" s="39"/>
    </row>
    <row r="576">
      <c r="E576" s="39"/>
      <c r="J576" s="39"/>
      <c r="O576" s="39"/>
      <c r="T576" s="39"/>
      <c r="Y576" s="39"/>
      <c r="AD576" s="39"/>
      <c r="AI576" s="39"/>
      <c r="AN576" s="39"/>
      <c r="AS576" s="39"/>
    </row>
    <row r="577">
      <c r="E577" s="39"/>
      <c r="J577" s="39"/>
      <c r="O577" s="39"/>
      <c r="T577" s="39"/>
      <c r="Y577" s="39"/>
      <c r="AD577" s="39"/>
      <c r="AI577" s="39"/>
      <c r="AN577" s="39"/>
      <c r="AS577" s="39"/>
    </row>
    <row r="578">
      <c r="E578" s="39"/>
      <c r="J578" s="39"/>
      <c r="O578" s="39"/>
      <c r="T578" s="39"/>
      <c r="Y578" s="39"/>
      <c r="AD578" s="39"/>
      <c r="AI578" s="39"/>
      <c r="AN578" s="39"/>
      <c r="AS578" s="39"/>
    </row>
    <row r="579">
      <c r="E579" s="39"/>
      <c r="J579" s="39"/>
      <c r="O579" s="39"/>
      <c r="T579" s="39"/>
      <c r="Y579" s="39"/>
      <c r="AD579" s="39"/>
      <c r="AI579" s="39"/>
      <c r="AN579" s="39"/>
      <c r="AS579" s="39"/>
    </row>
    <row r="580">
      <c r="E580" s="39"/>
      <c r="J580" s="39"/>
      <c r="O580" s="39"/>
      <c r="T580" s="39"/>
      <c r="Y580" s="39"/>
      <c r="AD580" s="39"/>
      <c r="AI580" s="39"/>
      <c r="AN580" s="39"/>
      <c r="AS580" s="39"/>
    </row>
    <row r="581">
      <c r="E581" s="39"/>
      <c r="J581" s="39"/>
      <c r="O581" s="39"/>
      <c r="T581" s="39"/>
      <c r="Y581" s="39"/>
      <c r="AD581" s="39"/>
      <c r="AI581" s="39"/>
      <c r="AN581" s="39"/>
      <c r="AS581" s="39"/>
    </row>
    <row r="582">
      <c r="E582" s="39"/>
      <c r="J582" s="39"/>
      <c r="O582" s="39"/>
      <c r="T582" s="39"/>
      <c r="Y582" s="39"/>
      <c r="AD582" s="39"/>
      <c r="AI582" s="39"/>
      <c r="AN582" s="39"/>
      <c r="AS582" s="39"/>
    </row>
    <row r="583">
      <c r="E583" s="39"/>
      <c r="J583" s="39"/>
      <c r="O583" s="39"/>
      <c r="T583" s="39"/>
      <c r="Y583" s="39"/>
      <c r="AD583" s="39"/>
      <c r="AI583" s="39"/>
      <c r="AN583" s="39"/>
      <c r="AS583" s="39"/>
    </row>
    <row r="584">
      <c r="E584" s="39"/>
      <c r="J584" s="39"/>
      <c r="O584" s="39"/>
      <c r="T584" s="39"/>
      <c r="Y584" s="39"/>
      <c r="AD584" s="39"/>
      <c r="AI584" s="39"/>
      <c r="AN584" s="39"/>
      <c r="AS584" s="39"/>
    </row>
    <row r="585">
      <c r="E585" s="39"/>
      <c r="J585" s="39"/>
      <c r="O585" s="39"/>
      <c r="T585" s="39"/>
      <c r="Y585" s="39"/>
      <c r="AD585" s="39"/>
      <c r="AI585" s="39"/>
      <c r="AN585" s="39"/>
      <c r="AS585" s="39"/>
    </row>
    <row r="586">
      <c r="E586" s="39"/>
      <c r="J586" s="39"/>
      <c r="O586" s="39"/>
      <c r="T586" s="39"/>
      <c r="Y586" s="39"/>
      <c r="AD586" s="39"/>
      <c r="AI586" s="39"/>
      <c r="AN586" s="39"/>
      <c r="AS586" s="39"/>
    </row>
    <row r="587">
      <c r="E587" s="39"/>
      <c r="J587" s="39"/>
      <c r="O587" s="39"/>
      <c r="T587" s="39"/>
      <c r="Y587" s="39"/>
      <c r="AD587" s="39"/>
      <c r="AI587" s="39"/>
      <c r="AN587" s="39"/>
      <c r="AS587" s="39"/>
    </row>
    <row r="588">
      <c r="E588" s="39"/>
      <c r="J588" s="39"/>
      <c r="O588" s="39"/>
      <c r="T588" s="39"/>
      <c r="Y588" s="39"/>
      <c r="AD588" s="39"/>
      <c r="AI588" s="39"/>
      <c r="AN588" s="39"/>
      <c r="AS588" s="39"/>
    </row>
    <row r="589">
      <c r="E589" s="39"/>
      <c r="J589" s="39"/>
      <c r="O589" s="39"/>
      <c r="T589" s="39"/>
      <c r="Y589" s="39"/>
      <c r="AD589" s="39"/>
      <c r="AI589" s="39"/>
      <c r="AN589" s="39"/>
      <c r="AS589" s="39"/>
    </row>
    <row r="590">
      <c r="E590" s="39"/>
      <c r="J590" s="39"/>
      <c r="O590" s="39"/>
      <c r="T590" s="39"/>
      <c r="Y590" s="39"/>
      <c r="AD590" s="39"/>
      <c r="AI590" s="39"/>
      <c r="AN590" s="39"/>
      <c r="AS590" s="39"/>
    </row>
    <row r="591">
      <c r="E591" s="39"/>
      <c r="J591" s="39"/>
      <c r="O591" s="39"/>
      <c r="T591" s="39"/>
      <c r="Y591" s="39"/>
      <c r="AD591" s="39"/>
      <c r="AI591" s="39"/>
      <c r="AN591" s="39"/>
      <c r="AS591" s="39"/>
    </row>
    <row r="592">
      <c r="E592" s="39"/>
      <c r="J592" s="39"/>
      <c r="O592" s="39"/>
      <c r="T592" s="39"/>
      <c r="Y592" s="39"/>
      <c r="AD592" s="39"/>
      <c r="AI592" s="39"/>
      <c r="AN592" s="39"/>
      <c r="AS592" s="39"/>
    </row>
    <row r="593">
      <c r="E593" s="39"/>
      <c r="J593" s="39"/>
      <c r="O593" s="39"/>
      <c r="T593" s="39"/>
      <c r="Y593" s="39"/>
      <c r="AD593" s="39"/>
      <c r="AI593" s="39"/>
      <c r="AN593" s="39"/>
      <c r="AS593" s="39"/>
    </row>
    <row r="594">
      <c r="E594" s="39"/>
      <c r="J594" s="39"/>
      <c r="O594" s="39"/>
      <c r="T594" s="39"/>
      <c r="Y594" s="39"/>
      <c r="AD594" s="39"/>
      <c r="AI594" s="39"/>
      <c r="AN594" s="39"/>
      <c r="AS594" s="39"/>
    </row>
    <row r="595">
      <c r="E595" s="39"/>
      <c r="J595" s="39"/>
      <c r="O595" s="39"/>
      <c r="T595" s="39"/>
      <c r="Y595" s="39"/>
      <c r="AD595" s="39"/>
      <c r="AI595" s="39"/>
      <c r="AN595" s="39"/>
      <c r="AS595" s="39"/>
    </row>
    <row r="596">
      <c r="E596" s="39"/>
      <c r="J596" s="39"/>
      <c r="O596" s="39"/>
      <c r="T596" s="39"/>
      <c r="Y596" s="39"/>
      <c r="AD596" s="39"/>
      <c r="AI596" s="39"/>
      <c r="AN596" s="39"/>
      <c r="AS596" s="39"/>
    </row>
    <row r="597">
      <c r="E597" s="39"/>
      <c r="J597" s="39"/>
      <c r="O597" s="39"/>
      <c r="T597" s="39"/>
      <c r="Y597" s="39"/>
      <c r="AD597" s="39"/>
      <c r="AI597" s="39"/>
      <c r="AN597" s="39"/>
      <c r="AS597" s="39"/>
    </row>
    <row r="598">
      <c r="E598" s="39"/>
      <c r="J598" s="39"/>
      <c r="O598" s="39"/>
      <c r="T598" s="39"/>
      <c r="Y598" s="39"/>
      <c r="AD598" s="39"/>
      <c r="AI598" s="39"/>
      <c r="AN598" s="39"/>
      <c r="AS598" s="39"/>
    </row>
    <row r="599">
      <c r="E599" s="39"/>
      <c r="J599" s="39"/>
      <c r="O599" s="39"/>
      <c r="T599" s="39"/>
      <c r="Y599" s="39"/>
      <c r="AD599" s="39"/>
      <c r="AI599" s="39"/>
      <c r="AN599" s="39"/>
      <c r="AS599" s="39"/>
    </row>
    <row r="600">
      <c r="E600" s="39"/>
      <c r="J600" s="39"/>
      <c r="O600" s="39"/>
      <c r="T600" s="39"/>
      <c r="Y600" s="39"/>
      <c r="AD600" s="39"/>
      <c r="AI600" s="39"/>
      <c r="AN600" s="39"/>
      <c r="AS600" s="39"/>
    </row>
    <row r="601">
      <c r="E601" s="39"/>
      <c r="J601" s="39"/>
      <c r="O601" s="39"/>
      <c r="T601" s="39"/>
      <c r="Y601" s="39"/>
      <c r="AD601" s="39"/>
      <c r="AI601" s="39"/>
      <c r="AN601" s="39"/>
      <c r="AS601" s="39"/>
    </row>
    <row r="602">
      <c r="E602" s="39"/>
      <c r="J602" s="39"/>
      <c r="O602" s="39"/>
      <c r="T602" s="39"/>
      <c r="Y602" s="39"/>
      <c r="AD602" s="39"/>
      <c r="AI602" s="39"/>
      <c r="AN602" s="39"/>
      <c r="AS602" s="39"/>
    </row>
    <row r="603">
      <c r="E603" s="39"/>
      <c r="J603" s="39"/>
      <c r="O603" s="39"/>
      <c r="T603" s="39"/>
      <c r="Y603" s="39"/>
      <c r="AD603" s="39"/>
      <c r="AI603" s="39"/>
      <c r="AN603" s="39"/>
      <c r="AS603" s="39"/>
    </row>
    <row r="604">
      <c r="E604" s="39"/>
      <c r="J604" s="39"/>
      <c r="O604" s="39"/>
      <c r="T604" s="39"/>
      <c r="Y604" s="39"/>
      <c r="AD604" s="39"/>
      <c r="AI604" s="39"/>
      <c r="AN604" s="39"/>
      <c r="AS604" s="39"/>
    </row>
    <row r="605">
      <c r="E605" s="39"/>
      <c r="J605" s="39"/>
      <c r="O605" s="39"/>
      <c r="T605" s="39"/>
      <c r="Y605" s="39"/>
      <c r="AD605" s="39"/>
      <c r="AI605" s="39"/>
      <c r="AN605" s="39"/>
      <c r="AS605" s="39"/>
    </row>
    <row r="606">
      <c r="E606" s="39"/>
      <c r="J606" s="39"/>
      <c r="O606" s="39"/>
      <c r="T606" s="39"/>
      <c r="Y606" s="39"/>
      <c r="AD606" s="39"/>
      <c r="AI606" s="39"/>
      <c r="AN606" s="39"/>
      <c r="AS606" s="39"/>
    </row>
    <row r="607">
      <c r="E607" s="39"/>
      <c r="J607" s="39"/>
      <c r="O607" s="39"/>
      <c r="T607" s="39"/>
      <c r="Y607" s="39"/>
      <c r="AD607" s="39"/>
      <c r="AI607" s="39"/>
      <c r="AN607" s="39"/>
      <c r="AS607" s="39"/>
    </row>
    <row r="608">
      <c r="E608" s="39"/>
      <c r="J608" s="39"/>
      <c r="O608" s="39"/>
      <c r="T608" s="39"/>
      <c r="Y608" s="39"/>
      <c r="AD608" s="39"/>
      <c r="AI608" s="39"/>
      <c r="AN608" s="39"/>
      <c r="AS608" s="39"/>
    </row>
    <row r="609">
      <c r="E609" s="39"/>
      <c r="J609" s="39"/>
      <c r="O609" s="39"/>
      <c r="T609" s="39"/>
      <c r="Y609" s="39"/>
      <c r="AD609" s="39"/>
      <c r="AI609" s="39"/>
      <c r="AN609" s="39"/>
      <c r="AS609" s="39"/>
    </row>
    <row r="610">
      <c r="E610" s="39"/>
      <c r="J610" s="39"/>
      <c r="O610" s="39"/>
      <c r="T610" s="39"/>
      <c r="Y610" s="39"/>
      <c r="AD610" s="39"/>
      <c r="AI610" s="39"/>
      <c r="AN610" s="39"/>
      <c r="AS610" s="39"/>
    </row>
    <row r="611">
      <c r="E611" s="39"/>
      <c r="J611" s="39"/>
      <c r="O611" s="39"/>
      <c r="T611" s="39"/>
      <c r="Y611" s="39"/>
      <c r="AD611" s="39"/>
      <c r="AI611" s="39"/>
      <c r="AN611" s="39"/>
      <c r="AS611" s="39"/>
    </row>
    <row r="612">
      <c r="E612" s="39"/>
      <c r="J612" s="39"/>
      <c r="O612" s="39"/>
      <c r="T612" s="39"/>
      <c r="Y612" s="39"/>
      <c r="AD612" s="39"/>
      <c r="AI612" s="39"/>
      <c r="AN612" s="39"/>
      <c r="AS612" s="39"/>
    </row>
    <row r="613">
      <c r="E613" s="39"/>
      <c r="J613" s="39"/>
      <c r="O613" s="39"/>
      <c r="T613" s="39"/>
      <c r="Y613" s="39"/>
      <c r="AD613" s="39"/>
      <c r="AI613" s="39"/>
      <c r="AN613" s="39"/>
      <c r="AS613" s="39"/>
    </row>
    <row r="614">
      <c r="E614" s="39"/>
      <c r="J614" s="39"/>
      <c r="O614" s="39"/>
      <c r="T614" s="39"/>
      <c r="Y614" s="39"/>
      <c r="AD614" s="39"/>
      <c r="AI614" s="39"/>
      <c r="AN614" s="39"/>
      <c r="AS614" s="39"/>
    </row>
    <row r="615">
      <c r="E615" s="39"/>
      <c r="J615" s="39"/>
      <c r="O615" s="39"/>
      <c r="T615" s="39"/>
      <c r="Y615" s="39"/>
      <c r="AD615" s="39"/>
      <c r="AI615" s="39"/>
      <c r="AN615" s="39"/>
      <c r="AS615" s="39"/>
    </row>
    <row r="616">
      <c r="E616" s="39"/>
      <c r="J616" s="39"/>
      <c r="O616" s="39"/>
      <c r="T616" s="39"/>
      <c r="Y616" s="39"/>
      <c r="AD616" s="39"/>
      <c r="AI616" s="39"/>
      <c r="AN616" s="39"/>
      <c r="AS616" s="39"/>
    </row>
    <row r="617">
      <c r="E617" s="39"/>
      <c r="J617" s="39"/>
      <c r="O617" s="39"/>
      <c r="T617" s="39"/>
      <c r="Y617" s="39"/>
      <c r="AD617" s="39"/>
      <c r="AI617" s="39"/>
      <c r="AN617" s="39"/>
      <c r="AS617" s="39"/>
    </row>
    <row r="618">
      <c r="E618" s="39"/>
      <c r="J618" s="39"/>
      <c r="O618" s="39"/>
      <c r="T618" s="39"/>
      <c r="Y618" s="39"/>
      <c r="AD618" s="39"/>
      <c r="AI618" s="39"/>
      <c r="AN618" s="39"/>
      <c r="AS618" s="39"/>
    </row>
    <row r="619">
      <c r="E619" s="39"/>
      <c r="J619" s="39"/>
      <c r="O619" s="39"/>
      <c r="T619" s="39"/>
      <c r="Y619" s="39"/>
      <c r="AD619" s="39"/>
      <c r="AI619" s="39"/>
      <c r="AN619" s="39"/>
      <c r="AS619" s="39"/>
    </row>
    <row r="620">
      <c r="E620" s="39"/>
      <c r="J620" s="39"/>
      <c r="O620" s="39"/>
      <c r="T620" s="39"/>
      <c r="Y620" s="39"/>
      <c r="AD620" s="39"/>
      <c r="AI620" s="39"/>
      <c r="AN620" s="39"/>
      <c r="AS620" s="39"/>
    </row>
    <row r="621">
      <c r="E621" s="39"/>
      <c r="J621" s="39"/>
      <c r="O621" s="39"/>
      <c r="T621" s="39"/>
      <c r="Y621" s="39"/>
      <c r="AD621" s="39"/>
      <c r="AI621" s="39"/>
      <c r="AN621" s="39"/>
      <c r="AS621" s="39"/>
    </row>
    <row r="622">
      <c r="E622" s="39"/>
      <c r="J622" s="39"/>
      <c r="O622" s="39"/>
      <c r="T622" s="39"/>
      <c r="Y622" s="39"/>
      <c r="AD622" s="39"/>
      <c r="AI622" s="39"/>
      <c r="AN622" s="39"/>
      <c r="AS622" s="39"/>
    </row>
    <row r="623">
      <c r="E623" s="39"/>
      <c r="J623" s="39"/>
      <c r="O623" s="39"/>
      <c r="T623" s="39"/>
      <c r="Y623" s="39"/>
      <c r="AD623" s="39"/>
      <c r="AI623" s="39"/>
      <c r="AN623" s="39"/>
      <c r="AS623" s="39"/>
    </row>
    <row r="624">
      <c r="E624" s="39"/>
      <c r="J624" s="39"/>
      <c r="O624" s="39"/>
      <c r="T624" s="39"/>
      <c r="Y624" s="39"/>
      <c r="AD624" s="39"/>
      <c r="AI624" s="39"/>
      <c r="AN624" s="39"/>
      <c r="AS624" s="39"/>
    </row>
    <row r="625">
      <c r="E625" s="39"/>
      <c r="J625" s="39"/>
      <c r="O625" s="39"/>
      <c r="T625" s="39"/>
      <c r="Y625" s="39"/>
      <c r="AD625" s="39"/>
      <c r="AI625" s="39"/>
      <c r="AN625" s="39"/>
      <c r="AS625" s="39"/>
    </row>
    <row r="626">
      <c r="E626" s="39"/>
      <c r="J626" s="39"/>
      <c r="O626" s="39"/>
      <c r="T626" s="39"/>
      <c r="Y626" s="39"/>
      <c r="AD626" s="39"/>
      <c r="AI626" s="39"/>
      <c r="AN626" s="39"/>
      <c r="AS626" s="39"/>
    </row>
    <row r="627">
      <c r="E627" s="39"/>
      <c r="J627" s="39"/>
      <c r="O627" s="39"/>
      <c r="T627" s="39"/>
      <c r="Y627" s="39"/>
      <c r="AD627" s="39"/>
      <c r="AI627" s="39"/>
      <c r="AN627" s="39"/>
      <c r="AS627" s="39"/>
    </row>
    <row r="628">
      <c r="E628" s="39"/>
      <c r="J628" s="39"/>
      <c r="O628" s="39"/>
      <c r="T628" s="39"/>
      <c r="Y628" s="39"/>
      <c r="AD628" s="39"/>
      <c r="AI628" s="39"/>
      <c r="AN628" s="39"/>
      <c r="AS628" s="39"/>
    </row>
    <row r="629">
      <c r="E629" s="39"/>
      <c r="J629" s="39"/>
      <c r="O629" s="39"/>
      <c r="T629" s="39"/>
      <c r="Y629" s="39"/>
      <c r="AD629" s="39"/>
      <c r="AI629" s="39"/>
      <c r="AN629" s="39"/>
      <c r="AS629" s="39"/>
    </row>
    <row r="630">
      <c r="E630" s="39"/>
      <c r="J630" s="39"/>
      <c r="O630" s="39"/>
      <c r="T630" s="39"/>
      <c r="Y630" s="39"/>
      <c r="AD630" s="39"/>
      <c r="AI630" s="39"/>
      <c r="AN630" s="39"/>
      <c r="AS630" s="39"/>
    </row>
    <row r="631">
      <c r="E631" s="39"/>
      <c r="J631" s="39"/>
      <c r="O631" s="39"/>
      <c r="T631" s="39"/>
      <c r="Y631" s="39"/>
      <c r="AD631" s="39"/>
      <c r="AI631" s="39"/>
      <c r="AN631" s="39"/>
      <c r="AS631" s="39"/>
    </row>
    <row r="632">
      <c r="E632" s="39"/>
      <c r="J632" s="39"/>
      <c r="O632" s="39"/>
      <c r="T632" s="39"/>
      <c r="Y632" s="39"/>
      <c r="AD632" s="39"/>
      <c r="AI632" s="39"/>
      <c r="AN632" s="39"/>
      <c r="AS632" s="39"/>
    </row>
    <row r="633">
      <c r="E633" s="39"/>
      <c r="J633" s="39"/>
      <c r="O633" s="39"/>
      <c r="T633" s="39"/>
      <c r="Y633" s="39"/>
      <c r="AD633" s="39"/>
      <c r="AI633" s="39"/>
      <c r="AN633" s="39"/>
      <c r="AS633" s="39"/>
    </row>
    <row r="634">
      <c r="E634" s="39"/>
      <c r="J634" s="39"/>
      <c r="O634" s="39"/>
      <c r="T634" s="39"/>
      <c r="Y634" s="39"/>
      <c r="AD634" s="39"/>
      <c r="AI634" s="39"/>
      <c r="AN634" s="39"/>
      <c r="AS634" s="39"/>
    </row>
    <row r="635">
      <c r="E635" s="39"/>
      <c r="J635" s="39"/>
      <c r="O635" s="39"/>
      <c r="T635" s="39"/>
      <c r="Y635" s="39"/>
      <c r="AD635" s="39"/>
      <c r="AI635" s="39"/>
      <c r="AN635" s="39"/>
      <c r="AS635" s="39"/>
    </row>
    <row r="636">
      <c r="E636" s="39"/>
      <c r="J636" s="39"/>
      <c r="O636" s="39"/>
      <c r="T636" s="39"/>
      <c r="Y636" s="39"/>
      <c r="AD636" s="39"/>
      <c r="AI636" s="39"/>
      <c r="AN636" s="39"/>
      <c r="AS636" s="39"/>
    </row>
    <row r="637">
      <c r="E637" s="39"/>
      <c r="J637" s="39"/>
      <c r="O637" s="39"/>
      <c r="T637" s="39"/>
      <c r="Y637" s="39"/>
      <c r="AD637" s="39"/>
      <c r="AI637" s="39"/>
      <c r="AN637" s="39"/>
      <c r="AS637" s="39"/>
    </row>
    <row r="638">
      <c r="E638" s="39"/>
      <c r="J638" s="39"/>
      <c r="O638" s="39"/>
      <c r="T638" s="39"/>
      <c r="Y638" s="39"/>
      <c r="AD638" s="39"/>
      <c r="AI638" s="39"/>
      <c r="AN638" s="39"/>
      <c r="AS638" s="39"/>
    </row>
    <row r="639">
      <c r="E639" s="39"/>
      <c r="J639" s="39"/>
      <c r="O639" s="39"/>
      <c r="T639" s="39"/>
      <c r="Y639" s="39"/>
      <c r="AD639" s="39"/>
      <c r="AI639" s="39"/>
      <c r="AN639" s="39"/>
      <c r="AS639" s="39"/>
    </row>
    <row r="640">
      <c r="E640" s="39"/>
      <c r="J640" s="39"/>
      <c r="O640" s="39"/>
      <c r="T640" s="39"/>
      <c r="Y640" s="39"/>
      <c r="AD640" s="39"/>
      <c r="AI640" s="39"/>
      <c r="AN640" s="39"/>
      <c r="AS640" s="39"/>
    </row>
    <row r="641">
      <c r="E641" s="39"/>
      <c r="J641" s="39"/>
      <c r="O641" s="39"/>
      <c r="T641" s="39"/>
      <c r="Y641" s="39"/>
      <c r="AD641" s="39"/>
      <c r="AI641" s="39"/>
      <c r="AN641" s="39"/>
      <c r="AS641" s="39"/>
    </row>
    <row r="642">
      <c r="E642" s="39"/>
      <c r="J642" s="39"/>
      <c r="O642" s="39"/>
      <c r="T642" s="39"/>
      <c r="Y642" s="39"/>
      <c r="AD642" s="39"/>
      <c r="AI642" s="39"/>
      <c r="AN642" s="39"/>
      <c r="AS642" s="39"/>
    </row>
    <row r="643">
      <c r="E643" s="39"/>
      <c r="J643" s="39"/>
      <c r="O643" s="39"/>
      <c r="T643" s="39"/>
      <c r="Y643" s="39"/>
      <c r="AD643" s="39"/>
      <c r="AI643" s="39"/>
      <c r="AN643" s="39"/>
      <c r="AS643" s="39"/>
    </row>
    <row r="644">
      <c r="E644" s="39"/>
      <c r="J644" s="39"/>
      <c r="O644" s="39"/>
      <c r="T644" s="39"/>
      <c r="Y644" s="39"/>
      <c r="AD644" s="39"/>
      <c r="AI644" s="39"/>
      <c r="AN644" s="39"/>
      <c r="AS644" s="39"/>
    </row>
    <row r="645">
      <c r="E645" s="39"/>
      <c r="J645" s="39"/>
      <c r="O645" s="39"/>
      <c r="T645" s="39"/>
      <c r="Y645" s="39"/>
      <c r="AD645" s="39"/>
      <c r="AI645" s="39"/>
      <c r="AN645" s="39"/>
      <c r="AS645" s="39"/>
    </row>
    <row r="646">
      <c r="E646" s="39"/>
      <c r="J646" s="39"/>
      <c r="O646" s="39"/>
      <c r="T646" s="39"/>
      <c r="Y646" s="39"/>
      <c r="AD646" s="39"/>
      <c r="AI646" s="39"/>
      <c r="AN646" s="39"/>
      <c r="AS646" s="39"/>
    </row>
    <row r="647">
      <c r="E647" s="39"/>
      <c r="J647" s="39"/>
      <c r="O647" s="39"/>
      <c r="T647" s="39"/>
      <c r="Y647" s="39"/>
      <c r="AD647" s="39"/>
      <c r="AI647" s="39"/>
      <c r="AN647" s="39"/>
      <c r="AS647" s="39"/>
    </row>
    <row r="648">
      <c r="E648" s="39"/>
      <c r="J648" s="39"/>
      <c r="O648" s="39"/>
      <c r="T648" s="39"/>
      <c r="Y648" s="39"/>
      <c r="AD648" s="39"/>
      <c r="AI648" s="39"/>
      <c r="AN648" s="39"/>
      <c r="AS648" s="39"/>
    </row>
    <row r="649">
      <c r="E649" s="39"/>
      <c r="J649" s="39"/>
      <c r="O649" s="39"/>
      <c r="T649" s="39"/>
      <c r="Y649" s="39"/>
      <c r="AD649" s="39"/>
      <c r="AI649" s="39"/>
      <c r="AN649" s="39"/>
      <c r="AS649" s="39"/>
    </row>
    <row r="650">
      <c r="E650" s="39"/>
      <c r="J650" s="39"/>
      <c r="O650" s="39"/>
      <c r="T650" s="39"/>
      <c r="Y650" s="39"/>
      <c r="AD650" s="39"/>
      <c r="AI650" s="39"/>
      <c r="AN650" s="39"/>
      <c r="AS650" s="39"/>
    </row>
    <row r="651">
      <c r="E651" s="39"/>
      <c r="J651" s="39"/>
      <c r="O651" s="39"/>
      <c r="T651" s="39"/>
      <c r="Y651" s="39"/>
      <c r="AD651" s="39"/>
      <c r="AI651" s="39"/>
      <c r="AN651" s="39"/>
      <c r="AS651" s="39"/>
    </row>
    <row r="652">
      <c r="E652" s="39"/>
      <c r="J652" s="39"/>
      <c r="O652" s="39"/>
      <c r="T652" s="39"/>
      <c r="Y652" s="39"/>
      <c r="AD652" s="39"/>
      <c r="AI652" s="39"/>
      <c r="AN652" s="39"/>
      <c r="AS652" s="39"/>
    </row>
    <row r="653">
      <c r="E653" s="39"/>
      <c r="J653" s="39"/>
      <c r="O653" s="39"/>
      <c r="T653" s="39"/>
      <c r="Y653" s="39"/>
      <c r="AD653" s="39"/>
      <c r="AI653" s="39"/>
      <c r="AN653" s="39"/>
      <c r="AS653" s="39"/>
    </row>
    <row r="654">
      <c r="E654" s="39"/>
      <c r="J654" s="39"/>
      <c r="O654" s="39"/>
      <c r="T654" s="39"/>
      <c r="Y654" s="39"/>
      <c r="AD654" s="39"/>
      <c r="AI654" s="39"/>
      <c r="AN654" s="39"/>
      <c r="AS654" s="39"/>
    </row>
    <row r="655">
      <c r="E655" s="39"/>
      <c r="J655" s="39"/>
      <c r="O655" s="39"/>
      <c r="T655" s="39"/>
      <c r="Y655" s="39"/>
      <c r="AD655" s="39"/>
      <c r="AI655" s="39"/>
      <c r="AN655" s="39"/>
      <c r="AS655" s="39"/>
    </row>
    <row r="656">
      <c r="E656" s="39"/>
      <c r="J656" s="39"/>
      <c r="O656" s="39"/>
      <c r="T656" s="39"/>
      <c r="Y656" s="39"/>
      <c r="AD656" s="39"/>
      <c r="AI656" s="39"/>
      <c r="AN656" s="39"/>
      <c r="AS656" s="39"/>
    </row>
    <row r="657">
      <c r="E657" s="39"/>
      <c r="J657" s="39"/>
      <c r="O657" s="39"/>
      <c r="T657" s="39"/>
      <c r="Y657" s="39"/>
      <c r="AD657" s="39"/>
      <c r="AI657" s="39"/>
      <c r="AN657" s="39"/>
      <c r="AS657" s="39"/>
    </row>
    <row r="658">
      <c r="E658" s="39"/>
      <c r="J658" s="39"/>
      <c r="O658" s="39"/>
      <c r="T658" s="39"/>
      <c r="Y658" s="39"/>
      <c r="AD658" s="39"/>
      <c r="AI658" s="39"/>
      <c r="AN658" s="39"/>
      <c r="AS658" s="39"/>
    </row>
    <row r="659">
      <c r="E659" s="39"/>
      <c r="J659" s="39"/>
      <c r="O659" s="39"/>
      <c r="T659" s="39"/>
      <c r="Y659" s="39"/>
      <c r="AD659" s="39"/>
      <c r="AI659" s="39"/>
      <c r="AN659" s="39"/>
      <c r="AS659" s="39"/>
    </row>
    <row r="660">
      <c r="E660" s="39"/>
      <c r="J660" s="39"/>
      <c r="O660" s="39"/>
      <c r="T660" s="39"/>
      <c r="Y660" s="39"/>
      <c r="AD660" s="39"/>
      <c r="AI660" s="39"/>
      <c r="AN660" s="39"/>
      <c r="AS660" s="39"/>
    </row>
    <row r="661">
      <c r="E661" s="39"/>
      <c r="J661" s="39"/>
      <c r="O661" s="39"/>
      <c r="T661" s="39"/>
      <c r="Y661" s="39"/>
      <c r="AD661" s="39"/>
      <c r="AI661" s="39"/>
      <c r="AN661" s="39"/>
      <c r="AS661" s="39"/>
    </row>
    <row r="662">
      <c r="E662" s="39"/>
      <c r="J662" s="39"/>
      <c r="O662" s="39"/>
      <c r="T662" s="39"/>
      <c r="Y662" s="39"/>
      <c r="AD662" s="39"/>
      <c r="AI662" s="39"/>
      <c r="AN662" s="39"/>
      <c r="AS662" s="39"/>
    </row>
    <row r="663">
      <c r="E663" s="39"/>
      <c r="J663" s="39"/>
      <c r="O663" s="39"/>
      <c r="T663" s="39"/>
      <c r="Y663" s="39"/>
      <c r="AD663" s="39"/>
      <c r="AI663" s="39"/>
      <c r="AN663" s="39"/>
      <c r="AS663" s="39"/>
    </row>
    <row r="664">
      <c r="E664" s="39"/>
      <c r="J664" s="39"/>
      <c r="O664" s="39"/>
      <c r="T664" s="39"/>
      <c r="Y664" s="39"/>
      <c r="AD664" s="39"/>
      <c r="AI664" s="39"/>
      <c r="AN664" s="39"/>
      <c r="AS664" s="39"/>
    </row>
    <row r="665">
      <c r="E665" s="39"/>
      <c r="J665" s="39"/>
      <c r="O665" s="39"/>
      <c r="T665" s="39"/>
      <c r="Y665" s="39"/>
      <c r="AD665" s="39"/>
      <c r="AI665" s="39"/>
      <c r="AN665" s="39"/>
      <c r="AS665" s="39"/>
    </row>
    <row r="666">
      <c r="E666" s="39"/>
      <c r="J666" s="39"/>
      <c r="O666" s="39"/>
      <c r="T666" s="39"/>
      <c r="Y666" s="39"/>
      <c r="AD666" s="39"/>
      <c r="AI666" s="39"/>
      <c r="AN666" s="39"/>
      <c r="AS666" s="39"/>
    </row>
    <row r="667">
      <c r="E667" s="39"/>
      <c r="J667" s="39"/>
      <c r="O667" s="39"/>
      <c r="T667" s="39"/>
      <c r="Y667" s="39"/>
      <c r="AD667" s="39"/>
      <c r="AI667" s="39"/>
      <c r="AN667" s="39"/>
      <c r="AS667" s="39"/>
    </row>
    <row r="668">
      <c r="E668" s="39"/>
      <c r="J668" s="39"/>
      <c r="O668" s="39"/>
      <c r="T668" s="39"/>
      <c r="Y668" s="39"/>
      <c r="AD668" s="39"/>
      <c r="AI668" s="39"/>
      <c r="AN668" s="39"/>
      <c r="AS668" s="39"/>
    </row>
    <row r="669">
      <c r="E669" s="39"/>
      <c r="J669" s="39"/>
      <c r="O669" s="39"/>
      <c r="T669" s="39"/>
      <c r="Y669" s="39"/>
      <c r="AD669" s="39"/>
      <c r="AI669" s="39"/>
      <c r="AN669" s="39"/>
      <c r="AS669" s="39"/>
    </row>
    <row r="670">
      <c r="E670" s="39"/>
      <c r="J670" s="39"/>
      <c r="O670" s="39"/>
      <c r="T670" s="39"/>
      <c r="Y670" s="39"/>
      <c r="AD670" s="39"/>
      <c r="AI670" s="39"/>
      <c r="AN670" s="39"/>
      <c r="AS670" s="39"/>
    </row>
    <row r="671">
      <c r="E671" s="39"/>
      <c r="J671" s="39"/>
      <c r="O671" s="39"/>
      <c r="T671" s="39"/>
      <c r="Y671" s="39"/>
      <c r="AD671" s="39"/>
      <c r="AI671" s="39"/>
      <c r="AN671" s="39"/>
      <c r="AS671" s="39"/>
    </row>
    <row r="672">
      <c r="E672" s="39"/>
      <c r="J672" s="39"/>
      <c r="O672" s="39"/>
      <c r="T672" s="39"/>
      <c r="Y672" s="39"/>
      <c r="AD672" s="39"/>
      <c r="AI672" s="39"/>
      <c r="AN672" s="39"/>
      <c r="AS672" s="39"/>
    </row>
    <row r="673">
      <c r="E673" s="39"/>
      <c r="J673" s="39"/>
      <c r="O673" s="39"/>
      <c r="T673" s="39"/>
      <c r="Y673" s="39"/>
      <c r="AD673" s="39"/>
      <c r="AI673" s="39"/>
      <c r="AN673" s="39"/>
      <c r="AS673" s="39"/>
    </row>
    <row r="674">
      <c r="E674" s="39"/>
      <c r="J674" s="39"/>
      <c r="O674" s="39"/>
      <c r="T674" s="39"/>
      <c r="Y674" s="39"/>
      <c r="AD674" s="39"/>
      <c r="AI674" s="39"/>
      <c r="AN674" s="39"/>
      <c r="AS674" s="39"/>
    </row>
    <row r="675">
      <c r="E675" s="39"/>
      <c r="J675" s="39"/>
      <c r="O675" s="39"/>
      <c r="T675" s="39"/>
      <c r="Y675" s="39"/>
      <c r="AD675" s="39"/>
      <c r="AI675" s="39"/>
      <c r="AN675" s="39"/>
      <c r="AS675" s="39"/>
    </row>
    <row r="676">
      <c r="E676" s="39"/>
      <c r="J676" s="39"/>
      <c r="O676" s="39"/>
      <c r="T676" s="39"/>
      <c r="Y676" s="39"/>
      <c r="AD676" s="39"/>
      <c r="AI676" s="39"/>
      <c r="AN676" s="39"/>
      <c r="AS676" s="39"/>
    </row>
    <row r="677">
      <c r="E677" s="39"/>
      <c r="J677" s="39"/>
      <c r="O677" s="39"/>
      <c r="T677" s="39"/>
      <c r="Y677" s="39"/>
      <c r="AD677" s="39"/>
      <c r="AI677" s="39"/>
      <c r="AN677" s="39"/>
      <c r="AS677" s="39"/>
    </row>
    <row r="678">
      <c r="E678" s="39"/>
      <c r="J678" s="39"/>
      <c r="O678" s="39"/>
      <c r="T678" s="39"/>
      <c r="Y678" s="39"/>
      <c r="AD678" s="39"/>
      <c r="AI678" s="39"/>
      <c r="AN678" s="39"/>
      <c r="AS678" s="39"/>
    </row>
    <row r="679">
      <c r="E679" s="39"/>
      <c r="J679" s="39"/>
      <c r="O679" s="39"/>
      <c r="T679" s="39"/>
      <c r="Y679" s="39"/>
      <c r="AD679" s="39"/>
      <c r="AI679" s="39"/>
      <c r="AN679" s="39"/>
      <c r="AS679" s="39"/>
    </row>
    <row r="680">
      <c r="E680" s="39"/>
      <c r="J680" s="39"/>
      <c r="O680" s="39"/>
      <c r="T680" s="39"/>
      <c r="Y680" s="39"/>
      <c r="AD680" s="39"/>
      <c r="AI680" s="39"/>
      <c r="AN680" s="39"/>
      <c r="AS680" s="39"/>
    </row>
    <row r="681">
      <c r="E681" s="39"/>
      <c r="J681" s="39"/>
      <c r="O681" s="39"/>
      <c r="T681" s="39"/>
      <c r="Y681" s="39"/>
      <c r="AD681" s="39"/>
      <c r="AI681" s="39"/>
      <c r="AN681" s="39"/>
      <c r="AS681" s="39"/>
    </row>
    <row r="682">
      <c r="E682" s="39"/>
      <c r="J682" s="39"/>
      <c r="O682" s="39"/>
      <c r="T682" s="39"/>
      <c r="Y682" s="39"/>
      <c r="AD682" s="39"/>
      <c r="AI682" s="39"/>
      <c r="AN682" s="39"/>
      <c r="AS682" s="39"/>
    </row>
    <row r="683">
      <c r="E683" s="39"/>
      <c r="J683" s="39"/>
      <c r="O683" s="39"/>
      <c r="T683" s="39"/>
      <c r="Y683" s="39"/>
      <c r="AD683" s="39"/>
      <c r="AI683" s="39"/>
      <c r="AN683" s="39"/>
      <c r="AS683" s="39"/>
    </row>
    <row r="684">
      <c r="E684" s="39"/>
      <c r="J684" s="39"/>
      <c r="O684" s="39"/>
      <c r="T684" s="39"/>
      <c r="Y684" s="39"/>
      <c r="AD684" s="39"/>
      <c r="AI684" s="39"/>
      <c r="AN684" s="39"/>
      <c r="AS684" s="39"/>
    </row>
    <row r="685">
      <c r="E685" s="39"/>
      <c r="J685" s="39"/>
      <c r="O685" s="39"/>
      <c r="T685" s="39"/>
      <c r="Y685" s="39"/>
      <c r="AD685" s="39"/>
      <c r="AI685" s="39"/>
      <c r="AN685" s="39"/>
      <c r="AS685" s="39"/>
    </row>
    <row r="686">
      <c r="E686" s="39"/>
      <c r="J686" s="39"/>
      <c r="O686" s="39"/>
      <c r="T686" s="39"/>
      <c r="Y686" s="39"/>
      <c r="AD686" s="39"/>
      <c r="AI686" s="39"/>
      <c r="AN686" s="39"/>
      <c r="AS686" s="39"/>
    </row>
    <row r="687">
      <c r="E687" s="39"/>
      <c r="J687" s="39"/>
      <c r="O687" s="39"/>
      <c r="T687" s="39"/>
      <c r="Y687" s="39"/>
      <c r="AD687" s="39"/>
      <c r="AI687" s="39"/>
      <c r="AN687" s="39"/>
      <c r="AS687" s="39"/>
    </row>
    <row r="688">
      <c r="E688" s="39"/>
      <c r="J688" s="39"/>
      <c r="O688" s="39"/>
      <c r="T688" s="39"/>
      <c r="Y688" s="39"/>
      <c r="AD688" s="39"/>
      <c r="AI688" s="39"/>
      <c r="AN688" s="39"/>
      <c r="AS688" s="39"/>
    </row>
    <row r="689">
      <c r="E689" s="39"/>
      <c r="J689" s="39"/>
      <c r="O689" s="39"/>
      <c r="T689" s="39"/>
      <c r="Y689" s="39"/>
      <c r="AD689" s="39"/>
      <c r="AI689" s="39"/>
      <c r="AN689" s="39"/>
      <c r="AS689" s="39"/>
    </row>
    <row r="690">
      <c r="E690" s="39"/>
      <c r="J690" s="39"/>
      <c r="O690" s="39"/>
      <c r="T690" s="39"/>
      <c r="Y690" s="39"/>
      <c r="AD690" s="39"/>
      <c r="AI690" s="39"/>
      <c r="AN690" s="39"/>
      <c r="AS690" s="39"/>
    </row>
    <row r="691">
      <c r="E691" s="39"/>
      <c r="J691" s="39"/>
      <c r="O691" s="39"/>
      <c r="T691" s="39"/>
      <c r="Y691" s="39"/>
      <c r="AD691" s="39"/>
      <c r="AI691" s="39"/>
      <c r="AN691" s="39"/>
      <c r="AS691" s="39"/>
    </row>
    <row r="692">
      <c r="E692" s="39"/>
      <c r="J692" s="39"/>
      <c r="O692" s="39"/>
      <c r="T692" s="39"/>
      <c r="Y692" s="39"/>
      <c r="AD692" s="39"/>
      <c r="AI692" s="39"/>
      <c r="AN692" s="39"/>
      <c r="AS692" s="39"/>
    </row>
    <row r="693">
      <c r="E693" s="39"/>
      <c r="J693" s="39"/>
      <c r="O693" s="39"/>
      <c r="T693" s="39"/>
      <c r="Y693" s="39"/>
      <c r="AD693" s="39"/>
      <c r="AI693" s="39"/>
      <c r="AN693" s="39"/>
      <c r="AS693" s="39"/>
    </row>
    <row r="694">
      <c r="E694" s="39"/>
      <c r="J694" s="39"/>
      <c r="O694" s="39"/>
      <c r="T694" s="39"/>
      <c r="Y694" s="39"/>
      <c r="AD694" s="39"/>
      <c r="AI694" s="39"/>
      <c r="AN694" s="39"/>
      <c r="AS694" s="39"/>
    </row>
    <row r="695">
      <c r="E695" s="39"/>
      <c r="J695" s="39"/>
      <c r="O695" s="39"/>
      <c r="T695" s="39"/>
      <c r="Y695" s="39"/>
      <c r="AD695" s="39"/>
      <c r="AI695" s="39"/>
      <c r="AN695" s="39"/>
      <c r="AS695" s="39"/>
    </row>
    <row r="696">
      <c r="E696" s="39"/>
      <c r="J696" s="39"/>
      <c r="O696" s="39"/>
      <c r="T696" s="39"/>
      <c r="Y696" s="39"/>
      <c r="AD696" s="39"/>
      <c r="AI696" s="39"/>
      <c r="AN696" s="39"/>
      <c r="AS696" s="39"/>
    </row>
    <row r="697">
      <c r="E697" s="39"/>
      <c r="J697" s="39"/>
      <c r="O697" s="39"/>
      <c r="T697" s="39"/>
      <c r="Y697" s="39"/>
      <c r="AD697" s="39"/>
      <c r="AI697" s="39"/>
      <c r="AN697" s="39"/>
      <c r="AS697" s="39"/>
    </row>
    <row r="698">
      <c r="E698" s="39"/>
      <c r="J698" s="39"/>
      <c r="O698" s="39"/>
      <c r="T698" s="39"/>
      <c r="Y698" s="39"/>
      <c r="AD698" s="39"/>
      <c r="AI698" s="39"/>
      <c r="AN698" s="39"/>
      <c r="AS698" s="39"/>
    </row>
    <row r="699">
      <c r="E699" s="39"/>
      <c r="J699" s="39"/>
      <c r="O699" s="39"/>
      <c r="T699" s="39"/>
      <c r="Y699" s="39"/>
      <c r="AD699" s="39"/>
      <c r="AI699" s="39"/>
      <c r="AN699" s="39"/>
      <c r="AS699" s="39"/>
    </row>
    <row r="700">
      <c r="E700" s="39"/>
      <c r="J700" s="39"/>
      <c r="O700" s="39"/>
      <c r="T700" s="39"/>
      <c r="Y700" s="39"/>
      <c r="AD700" s="39"/>
      <c r="AI700" s="39"/>
      <c r="AN700" s="39"/>
      <c r="AS700" s="39"/>
    </row>
    <row r="701">
      <c r="E701" s="39"/>
      <c r="J701" s="39"/>
      <c r="O701" s="39"/>
      <c r="T701" s="39"/>
      <c r="Y701" s="39"/>
      <c r="AD701" s="39"/>
      <c r="AI701" s="39"/>
      <c r="AN701" s="39"/>
      <c r="AS701" s="39"/>
    </row>
    <row r="702">
      <c r="E702" s="39"/>
      <c r="J702" s="39"/>
      <c r="O702" s="39"/>
      <c r="T702" s="39"/>
      <c r="Y702" s="39"/>
      <c r="AD702" s="39"/>
      <c r="AI702" s="39"/>
      <c r="AN702" s="39"/>
      <c r="AS702" s="39"/>
    </row>
    <row r="703">
      <c r="E703" s="39"/>
      <c r="J703" s="39"/>
      <c r="O703" s="39"/>
      <c r="T703" s="39"/>
      <c r="Y703" s="39"/>
      <c r="AD703" s="39"/>
      <c r="AI703" s="39"/>
      <c r="AN703" s="39"/>
      <c r="AS703" s="39"/>
    </row>
    <row r="704">
      <c r="E704" s="39"/>
      <c r="J704" s="39"/>
      <c r="O704" s="39"/>
      <c r="T704" s="39"/>
      <c r="Y704" s="39"/>
      <c r="AD704" s="39"/>
      <c r="AI704" s="39"/>
      <c r="AN704" s="39"/>
      <c r="AS704" s="39"/>
    </row>
    <row r="705">
      <c r="E705" s="39"/>
      <c r="J705" s="39"/>
      <c r="O705" s="39"/>
      <c r="T705" s="39"/>
      <c r="Y705" s="39"/>
      <c r="AD705" s="39"/>
      <c r="AI705" s="39"/>
      <c r="AN705" s="39"/>
      <c r="AS705" s="39"/>
    </row>
    <row r="706">
      <c r="E706" s="39"/>
      <c r="J706" s="39"/>
      <c r="O706" s="39"/>
      <c r="T706" s="39"/>
      <c r="Y706" s="39"/>
      <c r="AD706" s="39"/>
      <c r="AI706" s="39"/>
      <c r="AN706" s="39"/>
      <c r="AS706" s="39"/>
    </row>
    <row r="707">
      <c r="E707" s="39"/>
      <c r="J707" s="39"/>
      <c r="O707" s="39"/>
      <c r="T707" s="39"/>
      <c r="Y707" s="39"/>
      <c r="AD707" s="39"/>
      <c r="AI707" s="39"/>
      <c r="AN707" s="39"/>
      <c r="AS707" s="39"/>
    </row>
    <row r="708">
      <c r="E708" s="39"/>
      <c r="J708" s="39"/>
      <c r="O708" s="39"/>
      <c r="T708" s="39"/>
      <c r="Y708" s="39"/>
      <c r="AD708" s="39"/>
      <c r="AI708" s="39"/>
      <c r="AN708" s="39"/>
      <c r="AS708" s="39"/>
    </row>
    <row r="709">
      <c r="E709" s="39"/>
      <c r="J709" s="39"/>
      <c r="O709" s="39"/>
      <c r="T709" s="39"/>
      <c r="Y709" s="39"/>
      <c r="AD709" s="39"/>
      <c r="AI709" s="39"/>
      <c r="AN709" s="39"/>
      <c r="AS709" s="39"/>
    </row>
    <row r="710">
      <c r="E710" s="39"/>
      <c r="J710" s="39"/>
      <c r="O710" s="39"/>
      <c r="T710" s="39"/>
      <c r="Y710" s="39"/>
      <c r="AD710" s="39"/>
      <c r="AI710" s="39"/>
      <c r="AN710" s="39"/>
      <c r="AS710" s="39"/>
    </row>
    <row r="711">
      <c r="E711" s="39"/>
      <c r="J711" s="39"/>
      <c r="O711" s="39"/>
      <c r="T711" s="39"/>
      <c r="Y711" s="39"/>
      <c r="AD711" s="39"/>
      <c r="AI711" s="39"/>
      <c r="AN711" s="39"/>
      <c r="AS711" s="39"/>
    </row>
    <row r="712">
      <c r="E712" s="39"/>
      <c r="J712" s="39"/>
      <c r="O712" s="39"/>
      <c r="T712" s="39"/>
      <c r="Y712" s="39"/>
      <c r="AD712" s="39"/>
      <c r="AI712" s="39"/>
      <c r="AN712" s="39"/>
      <c r="AS712" s="39"/>
    </row>
    <row r="713">
      <c r="E713" s="39"/>
      <c r="J713" s="39"/>
      <c r="O713" s="39"/>
      <c r="T713" s="39"/>
      <c r="Y713" s="39"/>
      <c r="AD713" s="39"/>
      <c r="AI713" s="39"/>
      <c r="AN713" s="39"/>
      <c r="AS713" s="39"/>
    </row>
    <row r="714">
      <c r="E714" s="39"/>
      <c r="J714" s="39"/>
      <c r="O714" s="39"/>
      <c r="T714" s="39"/>
      <c r="Y714" s="39"/>
      <c r="AD714" s="39"/>
      <c r="AI714" s="39"/>
      <c r="AN714" s="39"/>
      <c r="AS714" s="39"/>
    </row>
    <row r="715">
      <c r="E715" s="39"/>
      <c r="J715" s="39"/>
      <c r="O715" s="39"/>
      <c r="T715" s="39"/>
      <c r="Y715" s="39"/>
      <c r="AD715" s="39"/>
      <c r="AI715" s="39"/>
      <c r="AN715" s="39"/>
      <c r="AS715" s="39"/>
    </row>
    <row r="716">
      <c r="E716" s="39"/>
      <c r="J716" s="39"/>
      <c r="O716" s="39"/>
      <c r="T716" s="39"/>
      <c r="Y716" s="39"/>
      <c r="AD716" s="39"/>
      <c r="AI716" s="39"/>
      <c r="AN716" s="39"/>
      <c r="AS716" s="39"/>
    </row>
    <row r="717">
      <c r="E717" s="39"/>
      <c r="J717" s="39"/>
      <c r="O717" s="39"/>
      <c r="T717" s="39"/>
      <c r="Y717" s="39"/>
      <c r="AD717" s="39"/>
      <c r="AI717" s="39"/>
      <c r="AN717" s="39"/>
      <c r="AS717" s="39"/>
    </row>
    <row r="718">
      <c r="E718" s="39"/>
      <c r="J718" s="39"/>
      <c r="O718" s="39"/>
      <c r="T718" s="39"/>
      <c r="Y718" s="39"/>
      <c r="AD718" s="39"/>
      <c r="AI718" s="39"/>
      <c r="AN718" s="39"/>
      <c r="AS718" s="39"/>
    </row>
    <row r="719">
      <c r="E719" s="39"/>
      <c r="J719" s="39"/>
      <c r="O719" s="39"/>
      <c r="T719" s="39"/>
      <c r="Y719" s="39"/>
      <c r="AD719" s="39"/>
      <c r="AI719" s="39"/>
      <c r="AN719" s="39"/>
      <c r="AS719" s="39"/>
    </row>
    <row r="720">
      <c r="E720" s="39"/>
      <c r="J720" s="39"/>
      <c r="O720" s="39"/>
      <c r="T720" s="39"/>
      <c r="Y720" s="39"/>
      <c r="AD720" s="39"/>
      <c r="AI720" s="39"/>
      <c r="AN720" s="39"/>
      <c r="AS720" s="39"/>
    </row>
    <row r="721">
      <c r="E721" s="39"/>
      <c r="J721" s="39"/>
      <c r="O721" s="39"/>
      <c r="T721" s="39"/>
      <c r="Y721" s="39"/>
      <c r="AD721" s="39"/>
      <c r="AI721" s="39"/>
      <c r="AN721" s="39"/>
      <c r="AS721" s="39"/>
    </row>
    <row r="722">
      <c r="E722" s="39"/>
      <c r="J722" s="39"/>
      <c r="O722" s="39"/>
      <c r="T722" s="39"/>
      <c r="Y722" s="39"/>
      <c r="AD722" s="39"/>
      <c r="AI722" s="39"/>
      <c r="AN722" s="39"/>
      <c r="AS722" s="39"/>
    </row>
    <row r="723">
      <c r="E723" s="39"/>
      <c r="J723" s="39"/>
      <c r="O723" s="39"/>
      <c r="T723" s="39"/>
      <c r="Y723" s="39"/>
      <c r="AD723" s="39"/>
      <c r="AI723" s="39"/>
      <c r="AN723" s="39"/>
      <c r="AS723" s="39"/>
    </row>
    <row r="724">
      <c r="E724" s="39"/>
      <c r="J724" s="39"/>
      <c r="O724" s="39"/>
      <c r="T724" s="39"/>
      <c r="Y724" s="39"/>
      <c r="AD724" s="39"/>
      <c r="AI724" s="39"/>
      <c r="AN724" s="39"/>
      <c r="AS724" s="39"/>
    </row>
    <row r="725">
      <c r="E725" s="39"/>
      <c r="J725" s="39"/>
      <c r="O725" s="39"/>
      <c r="T725" s="39"/>
      <c r="Y725" s="39"/>
      <c r="AD725" s="39"/>
      <c r="AI725" s="39"/>
      <c r="AN725" s="39"/>
      <c r="AS725" s="39"/>
    </row>
    <row r="726">
      <c r="E726" s="39"/>
      <c r="J726" s="39"/>
      <c r="O726" s="39"/>
      <c r="T726" s="39"/>
      <c r="Y726" s="39"/>
      <c r="AD726" s="39"/>
      <c r="AI726" s="39"/>
      <c r="AN726" s="39"/>
      <c r="AS726" s="39"/>
    </row>
    <row r="727">
      <c r="E727" s="39"/>
      <c r="J727" s="39"/>
      <c r="O727" s="39"/>
      <c r="T727" s="39"/>
      <c r="Y727" s="39"/>
      <c r="AD727" s="39"/>
      <c r="AI727" s="39"/>
      <c r="AN727" s="39"/>
      <c r="AS727" s="39"/>
    </row>
    <row r="728">
      <c r="E728" s="39"/>
      <c r="J728" s="39"/>
      <c r="O728" s="39"/>
      <c r="T728" s="39"/>
      <c r="Y728" s="39"/>
      <c r="AD728" s="39"/>
      <c r="AI728" s="39"/>
      <c r="AN728" s="39"/>
      <c r="AS728" s="39"/>
    </row>
    <row r="729">
      <c r="E729" s="39"/>
      <c r="J729" s="39"/>
      <c r="O729" s="39"/>
      <c r="T729" s="39"/>
      <c r="Y729" s="39"/>
      <c r="AD729" s="39"/>
      <c r="AI729" s="39"/>
      <c r="AN729" s="39"/>
      <c r="AS729" s="39"/>
    </row>
    <row r="730">
      <c r="E730" s="39"/>
      <c r="J730" s="39"/>
      <c r="O730" s="39"/>
      <c r="T730" s="39"/>
      <c r="Y730" s="39"/>
      <c r="AD730" s="39"/>
      <c r="AI730" s="39"/>
      <c r="AN730" s="39"/>
      <c r="AS730" s="39"/>
    </row>
    <row r="731">
      <c r="E731" s="39"/>
      <c r="J731" s="39"/>
      <c r="O731" s="39"/>
      <c r="T731" s="39"/>
      <c r="Y731" s="39"/>
      <c r="AD731" s="39"/>
      <c r="AI731" s="39"/>
      <c r="AN731" s="39"/>
      <c r="AS731" s="39"/>
    </row>
    <row r="732">
      <c r="E732" s="39"/>
      <c r="J732" s="39"/>
      <c r="O732" s="39"/>
      <c r="T732" s="39"/>
      <c r="Y732" s="39"/>
      <c r="AD732" s="39"/>
      <c r="AI732" s="39"/>
      <c r="AN732" s="39"/>
      <c r="AS732" s="39"/>
    </row>
    <row r="733">
      <c r="E733" s="39"/>
      <c r="J733" s="39"/>
      <c r="O733" s="39"/>
      <c r="T733" s="39"/>
      <c r="Y733" s="39"/>
      <c r="AD733" s="39"/>
      <c r="AI733" s="39"/>
      <c r="AN733" s="39"/>
      <c r="AS733" s="39"/>
    </row>
    <row r="734">
      <c r="E734" s="39"/>
      <c r="J734" s="39"/>
      <c r="O734" s="39"/>
      <c r="T734" s="39"/>
      <c r="Y734" s="39"/>
      <c r="AD734" s="39"/>
      <c r="AI734" s="39"/>
      <c r="AN734" s="39"/>
      <c r="AS734" s="39"/>
    </row>
    <row r="735">
      <c r="E735" s="39"/>
      <c r="J735" s="39"/>
      <c r="O735" s="39"/>
      <c r="T735" s="39"/>
      <c r="Y735" s="39"/>
      <c r="AD735" s="39"/>
      <c r="AI735" s="39"/>
      <c r="AN735" s="39"/>
      <c r="AS735" s="39"/>
    </row>
    <row r="736">
      <c r="E736" s="39"/>
      <c r="J736" s="39"/>
      <c r="O736" s="39"/>
      <c r="T736" s="39"/>
      <c r="Y736" s="39"/>
      <c r="AD736" s="39"/>
      <c r="AI736" s="39"/>
      <c r="AN736" s="39"/>
      <c r="AS736" s="39"/>
    </row>
    <row r="737">
      <c r="E737" s="39"/>
      <c r="J737" s="39"/>
      <c r="O737" s="39"/>
      <c r="T737" s="39"/>
      <c r="Y737" s="39"/>
      <c r="AD737" s="39"/>
      <c r="AI737" s="39"/>
      <c r="AN737" s="39"/>
      <c r="AS737" s="39"/>
    </row>
    <row r="738">
      <c r="E738" s="39"/>
      <c r="J738" s="39"/>
      <c r="O738" s="39"/>
      <c r="T738" s="39"/>
      <c r="Y738" s="39"/>
      <c r="AD738" s="39"/>
      <c r="AI738" s="39"/>
      <c r="AN738" s="39"/>
      <c r="AS738" s="39"/>
    </row>
    <row r="739">
      <c r="E739" s="39"/>
      <c r="J739" s="39"/>
      <c r="O739" s="39"/>
      <c r="T739" s="39"/>
      <c r="Y739" s="39"/>
      <c r="AD739" s="39"/>
      <c r="AI739" s="39"/>
      <c r="AN739" s="39"/>
      <c r="AS739" s="39"/>
    </row>
    <row r="740">
      <c r="E740" s="39"/>
      <c r="J740" s="39"/>
      <c r="O740" s="39"/>
      <c r="T740" s="39"/>
      <c r="Y740" s="39"/>
      <c r="AD740" s="39"/>
      <c r="AI740" s="39"/>
      <c r="AN740" s="39"/>
      <c r="AS740" s="39"/>
    </row>
    <row r="741">
      <c r="E741" s="39"/>
      <c r="J741" s="39"/>
      <c r="O741" s="39"/>
      <c r="T741" s="39"/>
      <c r="Y741" s="39"/>
      <c r="AD741" s="39"/>
      <c r="AI741" s="39"/>
      <c r="AN741" s="39"/>
      <c r="AS741" s="39"/>
    </row>
    <row r="742">
      <c r="E742" s="39"/>
      <c r="J742" s="39"/>
      <c r="O742" s="39"/>
      <c r="T742" s="39"/>
      <c r="Y742" s="39"/>
      <c r="AD742" s="39"/>
      <c r="AI742" s="39"/>
      <c r="AN742" s="39"/>
      <c r="AS742" s="39"/>
    </row>
    <row r="743">
      <c r="E743" s="39"/>
      <c r="J743" s="39"/>
      <c r="O743" s="39"/>
      <c r="T743" s="39"/>
      <c r="Y743" s="39"/>
      <c r="AD743" s="39"/>
      <c r="AI743" s="39"/>
      <c r="AN743" s="39"/>
      <c r="AS743" s="39"/>
    </row>
    <row r="744">
      <c r="E744" s="39"/>
      <c r="J744" s="39"/>
      <c r="O744" s="39"/>
      <c r="T744" s="39"/>
      <c r="Y744" s="39"/>
      <c r="AD744" s="39"/>
      <c r="AI744" s="39"/>
      <c r="AN744" s="39"/>
      <c r="AS744" s="39"/>
    </row>
    <row r="745">
      <c r="E745" s="39"/>
      <c r="J745" s="39"/>
      <c r="O745" s="39"/>
      <c r="T745" s="39"/>
      <c r="Y745" s="39"/>
      <c r="AD745" s="39"/>
      <c r="AI745" s="39"/>
      <c r="AN745" s="39"/>
      <c r="AS745" s="39"/>
    </row>
    <row r="746">
      <c r="E746" s="39"/>
      <c r="J746" s="39"/>
      <c r="O746" s="39"/>
      <c r="T746" s="39"/>
      <c r="Y746" s="39"/>
      <c r="AD746" s="39"/>
      <c r="AI746" s="39"/>
      <c r="AN746" s="39"/>
      <c r="AS746" s="39"/>
    </row>
    <row r="747">
      <c r="E747" s="39"/>
      <c r="J747" s="39"/>
      <c r="O747" s="39"/>
      <c r="T747" s="39"/>
      <c r="Y747" s="39"/>
      <c r="AD747" s="39"/>
      <c r="AI747" s="39"/>
      <c r="AN747" s="39"/>
      <c r="AS747" s="39"/>
    </row>
    <row r="748">
      <c r="E748" s="39"/>
      <c r="J748" s="39"/>
      <c r="O748" s="39"/>
      <c r="T748" s="39"/>
      <c r="Y748" s="39"/>
      <c r="AD748" s="39"/>
      <c r="AI748" s="39"/>
      <c r="AN748" s="39"/>
      <c r="AS748" s="39"/>
    </row>
    <row r="749">
      <c r="E749" s="39"/>
      <c r="J749" s="39"/>
      <c r="O749" s="39"/>
      <c r="T749" s="39"/>
      <c r="Y749" s="39"/>
      <c r="AD749" s="39"/>
      <c r="AI749" s="39"/>
      <c r="AN749" s="39"/>
      <c r="AS749" s="39"/>
    </row>
    <row r="750">
      <c r="E750" s="39"/>
      <c r="J750" s="39"/>
      <c r="O750" s="39"/>
      <c r="T750" s="39"/>
      <c r="Y750" s="39"/>
      <c r="AD750" s="39"/>
      <c r="AI750" s="39"/>
      <c r="AN750" s="39"/>
      <c r="AS750" s="39"/>
    </row>
    <row r="751">
      <c r="E751" s="39"/>
      <c r="J751" s="39"/>
      <c r="O751" s="39"/>
      <c r="T751" s="39"/>
      <c r="Y751" s="39"/>
      <c r="AD751" s="39"/>
      <c r="AI751" s="39"/>
      <c r="AN751" s="39"/>
      <c r="AS751" s="39"/>
    </row>
    <row r="752">
      <c r="E752" s="39"/>
      <c r="J752" s="39"/>
      <c r="O752" s="39"/>
      <c r="T752" s="39"/>
      <c r="Y752" s="39"/>
      <c r="AD752" s="39"/>
      <c r="AI752" s="39"/>
      <c r="AN752" s="39"/>
      <c r="AS752" s="39"/>
    </row>
    <row r="753">
      <c r="E753" s="39"/>
      <c r="J753" s="39"/>
      <c r="O753" s="39"/>
      <c r="T753" s="39"/>
      <c r="Y753" s="39"/>
      <c r="AD753" s="39"/>
      <c r="AI753" s="39"/>
      <c r="AN753" s="39"/>
      <c r="AS753" s="39"/>
    </row>
    <row r="754">
      <c r="E754" s="39"/>
      <c r="J754" s="39"/>
      <c r="O754" s="39"/>
      <c r="T754" s="39"/>
      <c r="Y754" s="39"/>
      <c r="AD754" s="39"/>
      <c r="AI754" s="39"/>
      <c r="AN754" s="39"/>
      <c r="AS754" s="39"/>
    </row>
    <row r="755">
      <c r="E755" s="39"/>
      <c r="J755" s="39"/>
      <c r="O755" s="39"/>
      <c r="T755" s="39"/>
      <c r="Y755" s="39"/>
      <c r="AD755" s="39"/>
      <c r="AI755" s="39"/>
      <c r="AN755" s="39"/>
      <c r="AS755" s="39"/>
    </row>
    <row r="756">
      <c r="E756" s="39"/>
      <c r="J756" s="39"/>
      <c r="O756" s="39"/>
      <c r="T756" s="39"/>
      <c r="Y756" s="39"/>
      <c r="AD756" s="39"/>
      <c r="AI756" s="39"/>
      <c r="AN756" s="39"/>
      <c r="AS756" s="39"/>
    </row>
    <row r="757">
      <c r="E757" s="39"/>
      <c r="J757" s="39"/>
      <c r="O757" s="39"/>
      <c r="T757" s="39"/>
      <c r="Y757" s="39"/>
      <c r="AD757" s="39"/>
      <c r="AI757" s="39"/>
      <c r="AN757" s="39"/>
      <c r="AS757" s="39"/>
    </row>
    <row r="758">
      <c r="E758" s="39"/>
      <c r="J758" s="39"/>
      <c r="O758" s="39"/>
      <c r="T758" s="39"/>
      <c r="Y758" s="39"/>
      <c r="AD758" s="39"/>
      <c r="AI758" s="39"/>
      <c r="AN758" s="39"/>
      <c r="AS758" s="39"/>
    </row>
    <row r="759">
      <c r="E759" s="39"/>
      <c r="J759" s="39"/>
      <c r="O759" s="39"/>
      <c r="T759" s="39"/>
      <c r="Y759" s="39"/>
      <c r="AD759" s="39"/>
      <c r="AI759" s="39"/>
      <c r="AN759" s="39"/>
      <c r="AS759" s="39"/>
    </row>
    <row r="760">
      <c r="E760" s="39"/>
      <c r="J760" s="39"/>
      <c r="O760" s="39"/>
      <c r="T760" s="39"/>
      <c r="Y760" s="39"/>
      <c r="AD760" s="39"/>
      <c r="AI760" s="39"/>
      <c r="AN760" s="39"/>
      <c r="AS760" s="39"/>
    </row>
    <row r="761">
      <c r="E761" s="39"/>
      <c r="J761" s="39"/>
      <c r="O761" s="39"/>
      <c r="T761" s="39"/>
      <c r="Y761" s="39"/>
      <c r="AD761" s="39"/>
      <c r="AI761" s="39"/>
      <c r="AN761" s="39"/>
      <c r="AS761" s="39"/>
    </row>
    <row r="762">
      <c r="E762" s="39"/>
      <c r="J762" s="39"/>
      <c r="O762" s="39"/>
      <c r="T762" s="39"/>
      <c r="Y762" s="39"/>
      <c r="AD762" s="39"/>
      <c r="AI762" s="39"/>
      <c r="AN762" s="39"/>
      <c r="AS762" s="39"/>
    </row>
    <row r="763">
      <c r="E763" s="39"/>
      <c r="J763" s="39"/>
      <c r="O763" s="39"/>
      <c r="T763" s="39"/>
      <c r="Y763" s="39"/>
      <c r="AD763" s="39"/>
      <c r="AI763" s="39"/>
      <c r="AN763" s="39"/>
      <c r="AS763" s="39"/>
    </row>
    <row r="764">
      <c r="E764" s="39"/>
      <c r="J764" s="39"/>
      <c r="O764" s="39"/>
      <c r="T764" s="39"/>
      <c r="Y764" s="39"/>
      <c r="AD764" s="39"/>
      <c r="AI764" s="39"/>
      <c r="AN764" s="39"/>
      <c r="AS764" s="39"/>
    </row>
    <row r="765">
      <c r="E765" s="39"/>
      <c r="J765" s="39"/>
      <c r="O765" s="39"/>
      <c r="T765" s="39"/>
      <c r="Y765" s="39"/>
      <c r="AD765" s="39"/>
      <c r="AI765" s="39"/>
      <c r="AN765" s="39"/>
      <c r="AS765" s="39"/>
    </row>
    <row r="766">
      <c r="E766" s="39"/>
      <c r="J766" s="39"/>
      <c r="O766" s="39"/>
      <c r="T766" s="39"/>
      <c r="Y766" s="39"/>
      <c r="AD766" s="39"/>
      <c r="AI766" s="39"/>
      <c r="AN766" s="39"/>
      <c r="AS766" s="39"/>
    </row>
    <row r="767">
      <c r="E767" s="39"/>
      <c r="J767" s="39"/>
      <c r="O767" s="39"/>
      <c r="T767" s="39"/>
      <c r="Y767" s="39"/>
      <c r="AD767" s="39"/>
      <c r="AI767" s="39"/>
      <c r="AN767" s="39"/>
      <c r="AS767" s="39"/>
    </row>
    <row r="768">
      <c r="E768" s="39"/>
      <c r="J768" s="39"/>
      <c r="O768" s="39"/>
      <c r="T768" s="39"/>
      <c r="Y768" s="39"/>
      <c r="AD768" s="39"/>
      <c r="AI768" s="39"/>
      <c r="AN768" s="39"/>
      <c r="AS768" s="39"/>
    </row>
    <row r="769">
      <c r="E769" s="39"/>
      <c r="J769" s="39"/>
      <c r="O769" s="39"/>
      <c r="T769" s="39"/>
      <c r="Y769" s="39"/>
      <c r="AD769" s="39"/>
      <c r="AI769" s="39"/>
      <c r="AN769" s="39"/>
      <c r="AS769" s="39"/>
    </row>
    <row r="770">
      <c r="E770" s="39"/>
      <c r="J770" s="39"/>
      <c r="O770" s="39"/>
      <c r="T770" s="39"/>
      <c r="Y770" s="39"/>
      <c r="AD770" s="39"/>
      <c r="AI770" s="39"/>
      <c r="AN770" s="39"/>
      <c r="AS770" s="39"/>
    </row>
    <row r="771">
      <c r="E771" s="39"/>
      <c r="J771" s="39"/>
      <c r="O771" s="39"/>
      <c r="T771" s="39"/>
      <c r="Y771" s="39"/>
      <c r="AD771" s="39"/>
      <c r="AI771" s="39"/>
      <c r="AN771" s="39"/>
      <c r="AS771" s="39"/>
    </row>
    <row r="772">
      <c r="E772" s="39"/>
      <c r="J772" s="39"/>
      <c r="O772" s="39"/>
      <c r="T772" s="39"/>
      <c r="Y772" s="39"/>
      <c r="AD772" s="39"/>
      <c r="AI772" s="39"/>
      <c r="AN772" s="39"/>
      <c r="AS772" s="39"/>
    </row>
    <row r="773">
      <c r="E773" s="39"/>
      <c r="J773" s="39"/>
      <c r="O773" s="39"/>
      <c r="T773" s="39"/>
      <c r="Y773" s="39"/>
      <c r="AD773" s="39"/>
      <c r="AI773" s="39"/>
      <c r="AN773" s="39"/>
      <c r="AS773" s="39"/>
    </row>
    <row r="774">
      <c r="E774" s="39"/>
      <c r="J774" s="39"/>
      <c r="O774" s="39"/>
      <c r="T774" s="39"/>
      <c r="Y774" s="39"/>
      <c r="AD774" s="39"/>
      <c r="AI774" s="39"/>
      <c r="AN774" s="39"/>
      <c r="AS774" s="39"/>
    </row>
    <row r="775">
      <c r="E775" s="39"/>
      <c r="J775" s="39"/>
      <c r="O775" s="39"/>
      <c r="T775" s="39"/>
      <c r="Y775" s="39"/>
      <c r="AD775" s="39"/>
      <c r="AI775" s="39"/>
      <c r="AN775" s="39"/>
      <c r="AS775" s="39"/>
    </row>
    <row r="776">
      <c r="E776" s="39"/>
      <c r="J776" s="39"/>
      <c r="O776" s="39"/>
      <c r="T776" s="39"/>
      <c r="Y776" s="39"/>
      <c r="AD776" s="39"/>
      <c r="AI776" s="39"/>
      <c r="AN776" s="39"/>
      <c r="AS776" s="39"/>
    </row>
    <row r="777">
      <c r="E777" s="39"/>
      <c r="J777" s="39"/>
      <c r="O777" s="39"/>
      <c r="T777" s="39"/>
      <c r="Y777" s="39"/>
      <c r="AD777" s="39"/>
      <c r="AI777" s="39"/>
      <c r="AN777" s="39"/>
      <c r="AS777" s="39"/>
    </row>
    <row r="778">
      <c r="E778" s="39"/>
      <c r="J778" s="39"/>
      <c r="O778" s="39"/>
      <c r="T778" s="39"/>
      <c r="Y778" s="39"/>
      <c r="AD778" s="39"/>
      <c r="AI778" s="39"/>
      <c r="AN778" s="39"/>
      <c r="AS778" s="39"/>
    </row>
    <row r="779">
      <c r="E779" s="39"/>
      <c r="J779" s="39"/>
      <c r="O779" s="39"/>
      <c r="T779" s="39"/>
      <c r="Y779" s="39"/>
      <c r="AD779" s="39"/>
      <c r="AI779" s="39"/>
      <c r="AN779" s="39"/>
      <c r="AS779" s="39"/>
    </row>
    <row r="780">
      <c r="E780" s="39"/>
      <c r="J780" s="39"/>
      <c r="O780" s="39"/>
      <c r="T780" s="39"/>
      <c r="Y780" s="39"/>
      <c r="AD780" s="39"/>
      <c r="AI780" s="39"/>
      <c r="AN780" s="39"/>
      <c r="AS780" s="39"/>
    </row>
    <row r="781">
      <c r="E781" s="39"/>
      <c r="J781" s="39"/>
      <c r="O781" s="39"/>
      <c r="T781" s="39"/>
      <c r="Y781" s="39"/>
      <c r="AD781" s="39"/>
      <c r="AI781" s="39"/>
      <c r="AN781" s="39"/>
      <c r="AS781" s="39"/>
    </row>
    <row r="782">
      <c r="E782" s="39"/>
      <c r="J782" s="39"/>
      <c r="O782" s="39"/>
      <c r="T782" s="39"/>
      <c r="Y782" s="39"/>
      <c r="AD782" s="39"/>
      <c r="AI782" s="39"/>
      <c r="AN782" s="39"/>
      <c r="AS782" s="39"/>
    </row>
    <row r="783">
      <c r="E783" s="39"/>
      <c r="J783" s="39"/>
      <c r="O783" s="39"/>
      <c r="T783" s="39"/>
      <c r="Y783" s="39"/>
      <c r="AD783" s="39"/>
      <c r="AI783" s="39"/>
      <c r="AN783" s="39"/>
      <c r="AS783" s="39"/>
    </row>
    <row r="784">
      <c r="E784" s="39"/>
      <c r="J784" s="39"/>
      <c r="O784" s="39"/>
      <c r="T784" s="39"/>
      <c r="Y784" s="39"/>
      <c r="AD784" s="39"/>
      <c r="AI784" s="39"/>
      <c r="AN784" s="39"/>
      <c r="AS784" s="39"/>
    </row>
    <row r="785">
      <c r="E785" s="39"/>
      <c r="J785" s="39"/>
      <c r="O785" s="39"/>
      <c r="T785" s="39"/>
      <c r="Y785" s="39"/>
      <c r="AD785" s="39"/>
      <c r="AI785" s="39"/>
      <c r="AN785" s="39"/>
      <c r="AS785" s="39"/>
    </row>
    <row r="786">
      <c r="E786" s="39"/>
      <c r="J786" s="39"/>
      <c r="O786" s="39"/>
      <c r="T786" s="39"/>
      <c r="Y786" s="39"/>
      <c r="AD786" s="39"/>
      <c r="AI786" s="39"/>
      <c r="AN786" s="39"/>
      <c r="AS786" s="39"/>
    </row>
    <row r="787">
      <c r="E787" s="39"/>
      <c r="J787" s="39"/>
      <c r="O787" s="39"/>
      <c r="T787" s="39"/>
      <c r="Y787" s="39"/>
      <c r="AD787" s="39"/>
      <c r="AI787" s="39"/>
      <c r="AN787" s="39"/>
      <c r="AS787" s="39"/>
    </row>
    <row r="788">
      <c r="E788" s="39"/>
      <c r="J788" s="39"/>
      <c r="O788" s="39"/>
      <c r="T788" s="39"/>
      <c r="Y788" s="39"/>
      <c r="AD788" s="39"/>
      <c r="AI788" s="39"/>
      <c r="AN788" s="39"/>
      <c r="AS788" s="39"/>
    </row>
    <row r="789">
      <c r="E789" s="39"/>
      <c r="J789" s="39"/>
      <c r="O789" s="39"/>
      <c r="T789" s="39"/>
      <c r="Y789" s="39"/>
      <c r="AD789" s="39"/>
      <c r="AI789" s="39"/>
      <c r="AN789" s="39"/>
      <c r="AS789" s="39"/>
    </row>
    <row r="790">
      <c r="E790" s="39"/>
      <c r="J790" s="39"/>
      <c r="O790" s="39"/>
      <c r="T790" s="39"/>
      <c r="Y790" s="39"/>
      <c r="AD790" s="39"/>
      <c r="AI790" s="39"/>
      <c r="AN790" s="39"/>
      <c r="AS790" s="39"/>
    </row>
    <row r="791">
      <c r="E791" s="39"/>
      <c r="J791" s="39"/>
      <c r="O791" s="39"/>
      <c r="T791" s="39"/>
      <c r="Y791" s="39"/>
      <c r="AD791" s="39"/>
      <c r="AI791" s="39"/>
      <c r="AN791" s="39"/>
      <c r="AS791" s="39"/>
    </row>
    <row r="792">
      <c r="E792" s="39"/>
      <c r="J792" s="39"/>
      <c r="O792" s="39"/>
      <c r="T792" s="39"/>
      <c r="Y792" s="39"/>
      <c r="AD792" s="39"/>
      <c r="AI792" s="39"/>
      <c r="AN792" s="39"/>
      <c r="AS792" s="39"/>
    </row>
    <row r="793">
      <c r="E793" s="39"/>
      <c r="J793" s="39"/>
      <c r="O793" s="39"/>
      <c r="T793" s="39"/>
      <c r="Y793" s="39"/>
      <c r="AD793" s="39"/>
      <c r="AI793" s="39"/>
      <c r="AN793" s="39"/>
      <c r="AS793" s="39"/>
    </row>
    <row r="794">
      <c r="E794" s="39"/>
      <c r="J794" s="39"/>
      <c r="O794" s="39"/>
      <c r="T794" s="39"/>
      <c r="Y794" s="39"/>
      <c r="AD794" s="39"/>
      <c r="AI794" s="39"/>
      <c r="AN794" s="39"/>
      <c r="AS794" s="39"/>
    </row>
    <row r="795">
      <c r="E795" s="39"/>
      <c r="J795" s="39"/>
      <c r="O795" s="39"/>
      <c r="T795" s="39"/>
      <c r="Y795" s="39"/>
      <c r="AD795" s="39"/>
      <c r="AI795" s="39"/>
      <c r="AN795" s="39"/>
      <c r="AS795" s="39"/>
    </row>
    <row r="796">
      <c r="E796" s="39"/>
      <c r="J796" s="39"/>
      <c r="O796" s="39"/>
      <c r="T796" s="39"/>
      <c r="Y796" s="39"/>
      <c r="AD796" s="39"/>
      <c r="AI796" s="39"/>
      <c r="AN796" s="39"/>
      <c r="AS796" s="39"/>
    </row>
    <row r="797">
      <c r="E797" s="39"/>
      <c r="J797" s="39"/>
      <c r="O797" s="39"/>
      <c r="T797" s="39"/>
      <c r="Y797" s="39"/>
      <c r="AD797" s="39"/>
      <c r="AI797" s="39"/>
      <c r="AN797" s="39"/>
      <c r="AS797" s="39"/>
    </row>
    <row r="798">
      <c r="E798" s="39"/>
      <c r="J798" s="39"/>
      <c r="O798" s="39"/>
      <c r="T798" s="39"/>
      <c r="Y798" s="39"/>
      <c r="AD798" s="39"/>
      <c r="AI798" s="39"/>
      <c r="AN798" s="39"/>
      <c r="AS798" s="39"/>
    </row>
    <row r="799">
      <c r="E799" s="39"/>
      <c r="J799" s="39"/>
      <c r="O799" s="39"/>
      <c r="T799" s="39"/>
      <c r="Y799" s="39"/>
      <c r="AD799" s="39"/>
      <c r="AI799" s="39"/>
      <c r="AN799" s="39"/>
      <c r="AS799" s="39"/>
    </row>
    <row r="800">
      <c r="E800" s="39"/>
      <c r="J800" s="39"/>
      <c r="O800" s="39"/>
      <c r="T800" s="39"/>
      <c r="Y800" s="39"/>
      <c r="AD800" s="39"/>
      <c r="AI800" s="39"/>
      <c r="AN800" s="39"/>
      <c r="AS800" s="39"/>
    </row>
    <row r="801">
      <c r="E801" s="39"/>
      <c r="J801" s="39"/>
      <c r="O801" s="39"/>
      <c r="T801" s="39"/>
      <c r="Y801" s="39"/>
      <c r="AD801" s="39"/>
      <c r="AI801" s="39"/>
      <c r="AN801" s="39"/>
      <c r="AS801" s="39"/>
    </row>
    <row r="802">
      <c r="E802" s="39"/>
      <c r="J802" s="39"/>
      <c r="O802" s="39"/>
      <c r="T802" s="39"/>
      <c r="Y802" s="39"/>
      <c r="AD802" s="39"/>
      <c r="AI802" s="39"/>
      <c r="AN802" s="39"/>
      <c r="AS802" s="39"/>
    </row>
    <row r="803">
      <c r="E803" s="39"/>
      <c r="J803" s="39"/>
      <c r="O803" s="39"/>
      <c r="T803" s="39"/>
      <c r="Y803" s="39"/>
      <c r="AD803" s="39"/>
      <c r="AI803" s="39"/>
      <c r="AN803" s="39"/>
      <c r="AS803" s="39"/>
    </row>
    <row r="804">
      <c r="E804" s="39"/>
      <c r="J804" s="39"/>
      <c r="O804" s="39"/>
      <c r="T804" s="39"/>
      <c r="Y804" s="39"/>
      <c r="AD804" s="39"/>
      <c r="AI804" s="39"/>
      <c r="AN804" s="39"/>
      <c r="AS804" s="39"/>
    </row>
    <row r="805">
      <c r="E805" s="39"/>
      <c r="J805" s="39"/>
      <c r="O805" s="39"/>
      <c r="T805" s="39"/>
      <c r="Y805" s="39"/>
      <c r="AD805" s="39"/>
      <c r="AI805" s="39"/>
      <c r="AN805" s="39"/>
      <c r="AS805" s="39"/>
    </row>
    <row r="806">
      <c r="E806" s="39"/>
      <c r="J806" s="39"/>
      <c r="O806" s="39"/>
      <c r="T806" s="39"/>
      <c r="Y806" s="39"/>
      <c r="AD806" s="39"/>
      <c r="AI806" s="39"/>
      <c r="AN806" s="39"/>
      <c r="AS806" s="39"/>
    </row>
    <row r="807">
      <c r="E807" s="39"/>
      <c r="J807" s="39"/>
      <c r="O807" s="39"/>
      <c r="T807" s="39"/>
      <c r="Y807" s="39"/>
      <c r="AD807" s="39"/>
      <c r="AI807" s="39"/>
      <c r="AN807" s="39"/>
      <c r="AS807" s="39"/>
    </row>
    <row r="808">
      <c r="E808" s="39"/>
      <c r="J808" s="39"/>
      <c r="O808" s="39"/>
      <c r="T808" s="39"/>
      <c r="Y808" s="39"/>
      <c r="AD808" s="39"/>
      <c r="AI808" s="39"/>
      <c r="AN808" s="39"/>
      <c r="AS808" s="39"/>
    </row>
    <row r="809">
      <c r="E809" s="39"/>
      <c r="J809" s="39"/>
      <c r="O809" s="39"/>
      <c r="T809" s="39"/>
      <c r="Y809" s="39"/>
      <c r="AD809" s="39"/>
      <c r="AI809" s="39"/>
      <c r="AN809" s="39"/>
      <c r="AS809" s="39"/>
    </row>
    <row r="810">
      <c r="E810" s="39"/>
      <c r="J810" s="39"/>
      <c r="O810" s="39"/>
      <c r="T810" s="39"/>
      <c r="Y810" s="39"/>
      <c r="AD810" s="39"/>
      <c r="AI810" s="39"/>
      <c r="AN810" s="39"/>
      <c r="AS810" s="39"/>
    </row>
    <row r="811">
      <c r="E811" s="39"/>
      <c r="J811" s="39"/>
      <c r="O811" s="39"/>
      <c r="T811" s="39"/>
      <c r="Y811" s="39"/>
      <c r="AD811" s="39"/>
      <c r="AI811" s="39"/>
      <c r="AN811" s="39"/>
      <c r="AS811" s="39"/>
    </row>
    <row r="812">
      <c r="E812" s="39"/>
      <c r="J812" s="39"/>
      <c r="O812" s="39"/>
      <c r="T812" s="39"/>
      <c r="Y812" s="39"/>
      <c r="AD812" s="39"/>
      <c r="AI812" s="39"/>
      <c r="AN812" s="39"/>
      <c r="AS812" s="39"/>
    </row>
    <row r="813">
      <c r="E813" s="39"/>
      <c r="J813" s="39"/>
      <c r="O813" s="39"/>
      <c r="T813" s="39"/>
      <c r="Y813" s="39"/>
      <c r="AD813" s="39"/>
      <c r="AI813" s="39"/>
      <c r="AN813" s="39"/>
      <c r="AS813" s="39"/>
    </row>
    <row r="814">
      <c r="E814" s="39"/>
      <c r="J814" s="39"/>
      <c r="O814" s="39"/>
      <c r="T814" s="39"/>
      <c r="Y814" s="39"/>
      <c r="AD814" s="39"/>
      <c r="AI814" s="39"/>
      <c r="AN814" s="39"/>
      <c r="AS814" s="39"/>
    </row>
    <row r="815">
      <c r="E815" s="39"/>
      <c r="J815" s="39"/>
      <c r="O815" s="39"/>
      <c r="T815" s="39"/>
      <c r="Y815" s="39"/>
      <c r="AD815" s="39"/>
      <c r="AI815" s="39"/>
      <c r="AN815" s="39"/>
      <c r="AS815" s="39"/>
    </row>
    <row r="816">
      <c r="E816" s="39"/>
      <c r="J816" s="39"/>
      <c r="O816" s="39"/>
      <c r="T816" s="39"/>
      <c r="Y816" s="39"/>
      <c r="AD816" s="39"/>
      <c r="AI816" s="39"/>
      <c r="AN816" s="39"/>
      <c r="AS816" s="39"/>
    </row>
    <row r="817">
      <c r="E817" s="39"/>
      <c r="J817" s="39"/>
      <c r="O817" s="39"/>
      <c r="T817" s="39"/>
      <c r="Y817" s="39"/>
      <c r="AD817" s="39"/>
      <c r="AI817" s="39"/>
      <c r="AN817" s="39"/>
      <c r="AS817" s="39"/>
    </row>
    <row r="818">
      <c r="E818" s="39"/>
      <c r="J818" s="39"/>
      <c r="O818" s="39"/>
      <c r="T818" s="39"/>
      <c r="Y818" s="39"/>
      <c r="AD818" s="39"/>
      <c r="AI818" s="39"/>
      <c r="AN818" s="39"/>
      <c r="AS818" s="39"/>
    </row>
    <row r="819">
      <c r="E819" s="39"/>
      <c r="J819" s="39"/>
      <c r="O819" s="39"/>
      <c r="T819" s="39"/>
      <c r="Y819" s="39"/>
      <c r="AD819" s="39"/>
      <c r="AI819" s="39"/>
      <c r="AN819" s="39"/>
      <c r="AS819" s="39"/>
    </row>
    <row r="820">
      <c r="E820" s="39"/>
      <c r="J820" s="39"/>
      <c r="O820" s="39"/>
      <c r="T820" s="39"/>
      <c r="Y820" s="39"/>
      <c r="AD820" s="39"/>
      <c r="AI820" s="39"/>
      <c r="AN820" s="39"/>
      <c r="AS820" s="39"/>
    </row>
    <row r="821">
      <c r="E821" s="39"/>
      <c r="J821" s="39"/>
      <c r="O821" s="39"/>
      <c r="T821" s="39"/>
      <c r="Y821" s="39"/>
      <c r="AD821" s="39"/>
      <c r="AI821" s="39"/>
      <c r="AN821" s="39"/>
      <c r="AS821" s="39"/>
    </row>
    <row r="822">
      <c r="E822" s="39"/>
      <c r="J822" s="39"/>
      <c r="O822" s="39"/>
      <c r="T822" s="39"/>
      <c r="Y822" s="39"/>
      <c r="AD822" s="39"/>
      <c r="AI822" s="39"/>
      <c r="AN822" s="39"/>
      <c r="AS822" s="39"/>
    </row>
    <row r="823">
      <c r="E823" s="39"/>
      <c r="J823" s="39"/>
      <c r="O823" s="39"/>
      <c r="T823" s="39"/>
      <c r="Y823" s="39"/>
      <c r="AD823" s="39"/>
      <c r="AI823" s="39"/>
      <c r="AN823" s="39"/>
      <c r="AS823" s="39"/>
    </row>
    <row r="824">
      <c r="E824" s="39"/>
      <c r="J824" s="39"/>
      <c r="O824" s="39"/>
      <c r="T824" s="39"/>
      <c r="Y824" s="39"/>
      <c r="AD824" s="39"/>
      <c r="AI824" s="39"/>
      <c r="AN824" s="39"/>
      <c r="AS824" s="39"/>
    </row>
    <row r="825">
      <c r="E825" s="39"/>
      <c r="J825" s="39"/>
      <c r="O825" s="39"/>
      <c r="T825" s="39"/>
      <c r="Y825" s="39"/>
      <c r="AD825" s="39"/>
      <c r="AI825" s="39"/>
      <c r="AN825" s="39"/>
      <c r="AS825" s="39"/>
    </row>
    <row r="826">
      <c r="E826" s="39"/>
      <c r="J826" s="39"/>
      <c r="O826" s="39"/>
      <c r="T826" s="39"/>
      <c r="Y826" s="39"/>
      <c r="AD826" s="39"/>
      <c r="AI826" s="39"/>
      <c r="AN826" s="39"/>
      <c r="AS826" s="39"/>
    </row>
    <row r="827">
      <c r="E827" s="39"/>
      <c r="J827" s="39"/>
      <c r="O827" s="39"/>
      <c r="T827" s="39"/>
      <c r="Y827" s="39"/>
      <c r="AD827" s="39"/>
      <c r="AI827" s="39"/>
      <c r="AN827" s="39"/>
      <c r="AS827" s="39"/>
    </row>
    <row r="828">
      <c r="E828" s="39"/>
      <c r="J828" s="39"/>
      <c r="O828" s="39"/>
      <c r="T828" s="39"/>
      <c r="Y828" s="39"/>
      <c r="AD828" s="39"/>
      <c r="AI828" s="39"/>
      <c r="AN828" s="39"/>
      <c r="AS828" s="39"/>
    </row>
    <row r="829">
      <c r="E829" s="39"/>
      <c r="J829" s="39"/>
      <c r="O829" s="39"/>
      <c r="T829" s="39"/>
      <c r="Y829" s="39"/>
      <c r="AD829" s="39"/>
      <c r="AI829" s="39"/>
      <c r="AN829" s="39"/>
      <c r="AS829" s="39"/>
    </row>
    <row r="830">
      <c r="E830" s="39"/>
      <c r="J830" s="39"/>
      <c r="O830" s="39"/>
      <c r="T830" s="39"/>
      <c r="Y830" s="39"/>
      <c r="AD830" s="39"/>
      <c r="AI830" s="39"/>
      <c r="AN830" s="39"/>
      <c r="AS830" s="39"/>
    </row>
    <row r="831">
      <c r="E831" s="39"/>
      <c r="J831" s="39"/>
      <c r="O831" s="39"/>
      <c r="T831" s="39"/>
      <c r="Y831" s="39"/>
      <c r="AD831" s="39"/>
      <c r="AI831" s="39"/>
      <c r="AN831" s="39"/>
      <c r="AS831" s="39"/>
    </row>
    <row r="832">
      <c r="E832" s="39"/>
      <c r="J832" s="39"/>
      <c r="O832" s="39"/>
      <c r="T832" s="39"/>
      <c r="Y832" s="39"/>
      <c r="AD832" s="39"/>
      <c r="AI832" s="39"/>
      <c r="AN832" s="39"/>
      <c r="AS832" s="39"/>
    </row>
    <row r="833">
      <c r="E833" s="39"/>
      <c r="J833" s="39"/>
      <c r="O833" s="39"/>
      <c r="T833" s="39"/>
      <c r="Y833" s="39"/>
      <c r="AD833" s="39"/>
      <c r="AI833" s="39"/>
      <c r="AN833" s="39"/>
      <c r="AS833" s="39"/>
    </row>
    <row r="834">
      <c r="E834" s="39"/>
      <c r="J834" s="39"/>
      <c r="O834" s="39"/>
      <c r="T834" s="39"/>
      <c r="Y834" s="39"/>
      <c r="AD834" s="39"/>
      <c r="AI834" s="39"/>
      <c r="AN834" s="39"/>
      <c r="AS834" s="39"/>
    </row>
    <row r="835">
      <c r="E835" s="39"/>
      <c r="J835" s="39"/>
      <c r="O835" s="39"/>
      <c r="T835" s="39"/>
      <c r="Y835" s="39"/>
      <c r="AD835" s="39"/>
      <c r="AI835" s="39"/>
      <c r="AN835" s="39"/>
      <c r="AS835" s="39"/>
    </row>
    <row r="836">
      <c r="E836" s="39"/>
      <c r="J836" s="39"/>
      <c r="O836" s="39"/>
      <c r="T836" s="39"/>
      <c r="Y836" s="39"/>
      <c r="AD836" s="39"/>
      <c r="AI836" s="39"/>
      <c r="AN836" s="39"/>
      <c r="AS836" s="39"/>
    </row>
    <row r="837">
      <c r="E837" s="39"/>
      <c r="J837" s="39"/>
      <c r="O837" s="39"/>
      <c r="T837" s="39"/>
      <c r="Y837" s="39"/>
      <c r="AD837" s="39"/>
      <c r="AI837" s="39"/>
      <c r="AN837" s="39"/>
      <c r="AS837" s="39"/>
    </row>
    <row r="838">
      <c r="E838" s="39"/>
      <c r="J838" s="39"/>
      <c r="O838" s="39"/>
      <c r="T838" s="39"/>
      <c r="Y838" s="39"/>
      <c r="AD838" s="39"/>
      <c r="AI838" s="39"/>
      <c r="AN838" s="39"/>
      <c r="AS838" s="39"/>
    </row>
    <row r="839">
      <c r="E839" s="39"/>
      <c r="J839" s="39"/>
      <c r="O839" s="39"/>
      <c r="T839" s="39"/>
      <c r="Y839" s="39"/>
      <c r="AD839" s="39"/>
      <c r="AI839" s="39"/>
      <c r="AN839" s="39"/>
      <c r="AS839" s="39"/>
    </row>
    <row r="840">
      <c r="E840" s="39"/>
      <c r="J840" s="39"/>
      <c r="O840" s="39"/>
      <c r="T840" s="39"/>
      <c r="Y840" s="39"/>
      <c r="AD840" s="39"/>
      <c r="AI840" s="39"/>
      <c r="AN840" s="39"/>
      <c r="AS840" s="39"/>
    </row>
    <row r="841">
      <c r="E841" s="39"/>
      <c r="J841" s="39"/>
      <c r="O841" s="39"/>
      <c r="T841" s="39"/>
      <c r="Y841" s="39"/>
      <c r="AD841" s="39"/>
      <c r="AI841" s="39"/>
      <c r="AN841" s="39"/>
      <c r="AS841" s="39"/>
    </row>
    <row r="842">
      <c r="E842" s="39"/>
      <c r="J842" s="39"/>
      <c r="O842" s="39"/>
      <c r="T842" s="39"/>
      <c r="Y842" s="39"/>
      <c r="AD842" s="39"/>
      <c r="AI842" s="39"/>
      <c r="AN842" s="39"/>
      <c r="AS842" s="39"/>
    </row>
    <row r="843">
      <c r="E843" s="39"/>
      <c r="J843" s="39"/>
      <c r="O843" s="39"/>
      <c r="T843" s="39"/>
      <c r="Y843" s="39"/>
      <c r="AD843" s="39"/>
      <c r="AI843" s="39"/>
      <c r="AN843" s="39"/>
      <c r="AS843" s="39"/>
    </row>
    <row r="844">
      <c r="E844" s="39"/>
      <c r="J844" s="39"/>
      <c r="O844" s="39"/>
      <c r="T844" s="39"/>
      <c r="Y844" s="39"/>
      <c r="AD844" s="39"/>
      <c r="AI844" s="39"/>
      <c r="AN844" s="39"/>
      <c r="AS844" s="39"/>
    </row>
    <row r="845">
      <c r="E845" s="39"/>
      <c r="J845" s="39"/>
      <c r="O845" s="39"/>
      <c r="T845" s="39"/>
      <c r="Y845" s="39"/>
      <c r="AD845" s="39"/>
      <c r="AI845" s="39"/>
      <c r="AN845" s="39"/>
      <c r="AS845" s="39"/>
    </row>
    <row r="846">
      <c r="E846" s="39"/>
      <c r="J846" s="39"/>
      <c r="O846" s="39"/>
      <c r="T846" s="39"/>
      <c r="Y846" s="39"/>
      <c r="AD846" s="39"/>
      <c r="AI846" s="39"/>
      <c r="AN846" s="39"/>
      <c r="AS846" s="39"/>
    </row>
    <row r="847">
      <c r="E847" s="39"/>
      <c r="J847" s="39"/>
      <c r="O847" s="39"/>
      <c r="T847" s="39"/>
      <c r="Y847" s="39"/>
      <c r="AD847" s="39"/>
      <c r="AI847" s="39"/>
      <c r="AN847" s="39"/>
      <c r="AS847" s="39"/>
    </row>
    <row r="848">
      <c r="E848" s="39"/>
      <c r="J848" s="39"/>
      <c r="O848" s="39"/>
      <c r="T848" s="39"/>
      <c r="Y848" s="39"/>
      <c r="AD848" s="39"/>
      <c r="AI848" s="39"/>
      <c r="AN848" s="39"/>
      <c r="AS848" s="39"/>
    </row>
    <row r="849">
      <c r="E849" s="39"/>
      <c r="J849" s="39"/>
      <c r="O849" s="39"/>
      <c r="T849" s="39"/>
      <c r="Y849" s="39"/>
      <c r="AD849" s="39"/>
      <c r="AI849" s="39"/>
      <c r="AN849" s="39"/>
      <c r="AS849" s="39"/>
    </row>
    <row r="850">
      <c r="E850" s="39"/>
      <c r="J850" s="39"/>
      <c r="O850" s="39"/>
      <c r="T850" s="39"/>
      <c r="Y850" s="39"/>
      <c r="AD850" s="39"/>
      <c r="AI850" s="39"/>
      <c r="AN850" s="39"/>
      <c r="AS850" s="39"/>
    </row>
    <row r="851">
      <c r="E851" s="39"/>
      <c r="J851" s="39"/>
      <c r="O851" s="39"/>
      <c r="T851" s="39"/>
      <c r="Y851" s="39"/>
      <c r="AD851" s="39"/>
      <c r="AI851" s="39"/>
      <c r="AN851" s="39"/>
      <c r="AS851" s="39"/>
    </row>
    <row r="852">
      <c r="E852" s="39"/>
      <c r="J852" s="39"/>
      <c r="O852" s="39"/>
      <c r="T852" s="39"/>
      <c r="Y852" s="39"/>
      <c r="AD852" s="39"/>
      <c r="AI852" s="39"/>
      <c r="AN852" s="39"/>
      <c r="AS852" s="39"/>
    </row>
    <row r="853">
      <c r="E853" s="39"/>
      <c r="J853" s="39"/>
      <c r="O853" s="39"/>
      <c r="T853" s="39"/>
      <c r="Y853" s="39"/>
      <c r="AD853" s="39"/>
      <c r="AI853" s="39"/>
      <c r="AN853" s="39"/>
      <c r="AS853" s="39"/>
    </row>
    <row r="854">
      <c r="E854" s="39"/>
      <c r="J854" s="39"/>
      <c r="O854" s="39"/>
      <c r="T854" s="39"/>
      <c r="Y854" s="39"/>
      <c r="AD854" s="39"/>
      <c r="AI854" s="39"/>
      <c r="AN854" s="39"/>
      <c r="AS854" s="39"/>
    </row>
    <row r="855">
      <c r="E855" s="39"/>
      <c r="J855" s="39"/>
      <c r="O855" s="39"/>
      <c r="T855" s="39"/>
      <c r="Y855" s="39"/>
      <c r="AD855" s="39"/>
      <c r="AI855" s="39"/>
      <c r="AN855" s="39"/>
      <c r="AS855" s="39"/>
    </row>
    <row r="856">
      <c r="E856" s="39"/>
      <c r="J856" s="39"/>
      <c r="O856" s="39"/>
      <c r="T856" s="39"/>
      <c r="Y856" s="39"/>
      <c r="AD856" s="39"/>
      <c r="AI856" s="39"/>
      <c r="AN856" s="39"/>
      <c r="AS856" s="39"/>
    </row>
    <row r="857">
      <c r="E857" s="39"/>
      <c r="J857" s="39"/>
      <c r="O857" s="39"/>
      <c r="T857" s="39"/>
      <c r="Y857" s="39"/>
      <c r="AD857" s="39"/>
      <c r="AI857" s="39"/>
      <c r="AN857" s="39"/>
      <c r="AS857" s="39"/>
    </row>
    <row r="858">
      <c r="E858" s="39"/>
      <c r="J858" s="39"/>
      <c r="O858" s="39"/>
      <c r="T858" s="39"/>
      <c r="Y858" s="39"/>
      <c r="AD858" s="39"/>
      <c r="AI858" s="39"/>
      <c r="AN858" s="39"/>
      <c r="AS858" s="39"/>
    </row>
    <row r="859">
      <c r="E859" s="39"/>
      <c r="J859" s="39"/>
      <c r="O859" s="39"/>
      <c r="T859" s="39"/>
      <c r="Y859" s="39"/>
      <c r="AD859" s="39"/>
      <c r="AI859" s="39"/>
      <c r="AN859" s="39"/>
      <c r="AS859" s="39"/>
    </row>
    <row r="860">
      <c r="E860" s="39"/>
      <c r="J860" s="39"/>
      <c r="O860" s="39"/>
      <c r="T860" s="39"/>
      <c r="Y860" s="39"/>
      <c r="AD860" s="39"/>
      <c r="AI860" s="39"/>
      <c r="AN860" s="39"/>
      <c r="AS860" s="39"/>
    </row>
    <row r="861">
      <c r="E861" s="39"/>
      <c r="J861" s="39"/>
      <c r="O861" s="39"/>
      <c r="T861" s="39"/>
      <c r="Y861" s="39"/>
      <c r="AD861" s="39"/>
      <c r="AI861" s="39"/>
      <c r="AN861" s="39"/>
      <c r="AS861" s="39"/>
    </row>
    <row r="862">
      <c r="E862" s="39"/>
      <c r="J862" s="39"/>
      <c r="O862" s="39"/>
      <c r="T862" s="39"/>
      <c r="Y862" s="39"/>
      <c r="AD862" s="39"/>
      <c r="AI862" s="39"/>
      <c r="AN862" s="39"/>
      <c r="AS862" s="39"/>
    </row>
    <row r="863">
      <c r="E863" s="39"/>
      <c r="J863" s="39"/>
      <c r="O863" s="39"/>
      <c r="T863" s="39"/>
      <c r="Y863" s="39"/>
      <c r="AD863" s="39"/>
      <c r="AI863" s="39"/>
      <c r="AN863" s="39"/>
      <c r="AS863" s="39"/>
    </row>
    <row r="864">
      <c r="E864" s="39"/>
      <c r="J864" s="39"/>
      <c r="O864" s="39"/>
      <c r="T864" s="39"/>
      <c r="Y864" s="39"/>
      <c r="AD864" s="39"/>
      <c r="AI864" s="39"/>
      <c r="AN864" s="39"/>
      <c r="AS864" s="39"/>
    </row>
    <row r="865">
      <c r="E865" s="39"/>
      <c r="J865" s="39"/>
      <c r="O865" s="39"/>
      <c r="T865" s="39"/>
      <c r="Y865" s="39"/>
      <c r="AD865" s="39"/>
      <c r="AI865" s="39"/>
      <c r="AN865" s="39"/>
      <c r="AS865" s="39"/>
    </row>
    <row r="866">
      <c r="E866" s="39"/>
      <c r="J866" s="39"/>
      <c r="O866" s="39"/>
      <c r="T866" s="39"/>
      <c r="Y866" s="39"/>
      <c r="AD866" s="39"/>
      <c r="AI866" s="39"/>
      <c r="AN866" s="39"/>
      <c r="AS866" s="39"/>
    </row>
    <row r="867">
      <c r="E867" s="39"/>
      <c r="J867" s="39"/>
      <c r="O867" s="39"/>
      <c r="T867" s="39"/>
      <c r="Y867" s="39"/>
      <c r="AD867" s="39"/>
      <c r="AI867" s="39"/>
      <c r="AN867" s="39"/>
      <c r="AS867" s="39"/>
    </row>
    <row r="868">
      <c r="E868" s="39"/>
      <c r="J868" s="39"/>
      <c r="O868" s="39"/>
      <c r="T868" s="39"/>
      <c r="Y868" s="39"/>
      <c r="AD868" s="39"/>
      <c r="AI868" s="39"/>
      <c r="AN868" s="39"/>
      <c r="AS868" s="39"/>
    </row>
    <row r="869">
      <c r="E869" s="39"/>
      <c r="J869" s="39"/>
      <c r="O869" s="39"/>
      <c r="T869" s="39"/>
      <c r="Y869" s="39"/>
      <c r="AD869" s="39"/>
      <c r="AI869" s="39"/>
      <c r="AN869" s="39"/>
      <c r="AS869" s="39"/>
    </row>
    <row r="870">
      <c r="E870" s="39"/>
      <c r="J870" s="39"/>
      <c r="O870" s="39"/>
      <c r="T870" s="39"/>
      <c r="Y870" s="39"/>
      <c r="AD870" s="39"/>
      <c r="AI870" s="39"/>
      <c r="AN870" s="39"/>
      <c r="AS870" s="39"/>
    </row>
    <row r="871">
      <c r="E871" s="39"/>
      <c r="J871" s="39"/>
      <c r="O871" s="39"/>
      <c r="T871" s="39"/>
      <c r="Y871" s="39"/>
      <c r="AD871" s="39"/>
      <c r="AI871" s="39"/>
      <c r="AN871" s="39"/>
      <c r="AS871" s="39"/>
    </row>
    <row r="872">
      <c r="E872" s="39"/>
      <c r="J872" s="39"/>
      <c r="O872" s="39"/>
      <c r="T872" s="39"/>
      <c r="Y872" s="39"/>
      <c r="AD872" s="39"/>
      <c r="AI872" s="39"/>
      <c r="AN872" s="39"/>
      <c r="AS872" s="39"/>
    </row>
    <row r="873">
      <c r="E873" s="39"/>
      <c r="J873" s="39"/>
      <c r="O873" s="39"/>
      <c r="T873" s="39"/>
      <c r="Y873" s="39"/>
      <c r="AD873" s="39"/>
      <c r="AI873" s="39"/>
      <c r="AN873" s="39"/>
      <c r="AS873" s="39"/>
    </row>
    <row r="874">
      <c r="E874" s="39"/>
      <c r="J874" s="39"/>
      <c r="O874" s="39"/>
      <c r="T874" s="39"/>
      <c r="Y874" s="39"/>
      <c r="AD874" s="39"/>
      <c r="AI874" s="39"/>
      <c r="AN874" s="39"/>
      <c r="AS874" s="39"/>
    </row>
    <row r="875">
      <c r="E875" s="39"/>
      <c r="J875" s="39"/>
      <c r="O875" s="39"/>
      <c r="T875" s="39"/>
      <c r="Y875" s="39"/>
      <c r="AD875" s="39"/>
      <c r="AI875" s="39"/>
      <c r="AN875" s="39"/>
      <c r="AS875" s="39"/>
    </row>
    <row r="876">
      <c r="E876" s="39"/>
      <c r="J876" s="39"/>
      <c r="O876" s="39"/>
      <c r="T876" s="39"/>
      <c r="Y876" s="39"/>
      <c r="AD876" s="39"/>
      <c r="AI876" s="39"/>
      <c r="AN876" s="39"/>
      <c r="AS876" s="39"/>
    </row>
    <row r="877">
      <c r="E877" s="39"/>
      <c r="J877" s="39"/>
      <c r="O877" s="39"/>
      <c r="T877" s="39"/>
      <c r="Y877" s="39"/>
      <c r="AD877" s="39"/>
      <c r="AI877" s="39"/>
      <c r="AN877" s="39"/>
      <c r="AS877" s="39"/>
    </row>
    <row r="878">
      <c r="E878" s="39"/>
      <c r="J878" s="39"/>
      <c r="O878" s="39"/>
      <c r="T878" s="39"/>
      <c r="Y878" s="39"/>
      <c r="AD878" s="39"/>
      <c r="AI878" s="39"/>
      <c r="AN878" s="39"/>
      <c r="AS878" s="39"/>
    </row>
    <row r="879">
      <c r="E879" s="39"/>
      <c r="J879" s="39"/>
      <c r="O879" s="39"/>
      <c r="T879" s="39"/>
      <c r="Y879" s="39"/>
      <c r="AD879" s="39"/>
      <c r="AI879" s="39"/>
      <c r="AN879" s="39"/>
      <c r="AS879" s="39"/>
    </row>
    <row r="880">
      <c r="E880" s="39"/>
      <c r="J880" s="39"/>
      <c r="O880" s="39"/>
      <c r="T880" s="39"/>
      <c r="Y880" s="39"/>
      <c r="AD880" s="39"/>
      <c r="AI880" s="39"/>
      <c r="AN880" s="39"/>
      <c r="AS880" s="39"/>
    </row>
    <row r="881">
      <c r="E881" s="39"/>
      <c r="J881" s="39"/>
      <c r="O881" s="39"/>
      <c r="T881" s="39"/>
      <c r="Y881" s="39"/>
      <c r="AD881" s="39"/>
      <c r="AI881" s="39"/>
      <c r="AN881" s="39"/>
      <c r="AS881" s="39"/>
    </row>
    <row r="882">
      <c r="E882" s="39"/>
      <c r="J882" s="39"/>
      <c r="O882" s="39"/>
      <c r="T882" s="39"/>
      <c r="Y882" s="39"/>
      <c r="AD882" s="39"/>
      <c r="AI882" s="39"/>
      <c r="AN882" s="39"/>
      <c r="AS882" s="39"/>
    </row>
    <row r="883">
      <c r="E883" s="39"/>
      <c r="J883" s="39"/>
      <c r="O883" s="39"/>
      <c r="T883" s="39"/>
      <c r="Y883" s="39"/>
      <c r="AD883" s="39"/>
      <c r="AI883" s="39"/>
      <c r="AN883" s="39"/>
      <c r="AS883" s="39"/>
    </row>
    <row r="884">
      <c r="E884" s="39"/>
      <c r="J884" s="39"/>
      <c r="O884" s="39"/>
      <c r="T884" s="39"/>
      <c r="Y884" s="39"/>
      <c r="AD884" s="39"/>
      <c r="AI884" s="39"/>
      <c r="AN884" s="39"/>
      <c r="AS884" s="39"/>
    </row>
    <row r="885">
      <c r="E885" s="39"/>
      <c r="J885" s="39"/>
      <c r="O885" s="39"/>
      <c r="T885" s="39"/>
      <c r="Y885" s="39"/>
      <c r="AD885" s="39"/>
      <c r="AI885" s="39"/>
      <c r="AN885" s="39"/>
      <c r="AS885" s="39"/>
    </row>
    <row r="886">
      <c r="E886" s="39"/>
      <c r="J886" s="39"/>
      <c r="O886" s="39"/>
      <c r="T886" s="39"/>
      <c r="Y886" s="39"/>
      <c r="AD886" s="39"/>
      <c r="AI886" s="39"/>
      <c r="AN886" s="39"/>
      <c r="AS886" s="39"/>
    </row>
    <row r="887">
      <c r="E887" s="39"/>
      <c r="J887" s="39"/>
      <c r="O887" s="39"/>
      <c r="T887" s="39"/>
      <c r="Y887" s="39"/>
      <c r="AD887" s="39"/>
      <c r="AI887" s="39"/>
      <c r="AN887" s="39"/>
      <c r="AS887" s="39"/>
    </row>
    <row r="888">
      <c r="E888" s="39"/>
      <c r="J888" s="39"/>
      <c r="O888" s="39"/>
      <c r="T888" s="39"/>
      <c r="Y888" s="39"/>
      <c r="AD888" s="39"/>
      <c r="AI888" s="39"/>
      <c r="AN888" s="39"/>
      <c r="AS888" s="39"/>
    </row>
    <row r="889">
      <c r="E889" s="39"/>
      <c r="J889" s="39"/>
      <c r="O889" s="39"/>
      <c r="T889" s="39"/>
      <c r="Y889" s="39"/>
      <c r="AD889" s="39"/>
      <c r="AI889" s="39"/>
      <c r="AN889" s="39"/>
      <c r="AS889" s="39"/>
    </row>
    <row r="890">
      <c r="E890" s="39"/>
      <c r="J890" s="39"/>
      <c r="O890" s="39"/>
      <c r="T890" s="39"/>
      <c r="Y890" s="39"/>
      <c r="AD890" s="39"/>
      <c r="AI890" s="39"/>
      <c r="AN890" s="39"/>
      <c r="AS890" s="39"/>
    </row>
    <row r="891">
      <c r="E891" s="39"/>
      <c r="J891" s="39"/>
      <c r="O891" s="39"/>
      <c r="T891" s="39"/>
      <c r="Y891" s="39"/>
      <c r="AD891" s="39"/>
      <c r="AI891" s="39"/>
      <c r="AN891" s="39"/>
      <c r="AS891" s="39"/>
    </row>
    <row r="892">
      <c r="E892" s="39"/>
      <c r="J892" s="39"/>
      <c r="O892" s="39"/>
      <c r="T892" s="39"/>
      <c r="Y892" s="39"/>
      <c r="AD892" s="39"/>
      <c r="AI892" s="39"/>
      <c r="AN892" s="39"/>
      <c r="AS892" s="39"/>
    </row>
    <row r="893">
      <c r="E893" s="39"/>
      <c r="J893" s="39"/>
      <c r="O893" s="39"/>
      <c r="T893" s="39"/>
      <c r="Y893" s="39"/>
      <c r="AD893" s="39"/>
      <c r="AI893" s="39"/>
      <c r="AN893" s="39"/>
      <c r="AS893" s="39"/>
    </row>
    <row r="894">
      <c r="E894" s="39"/>
      <c r="J894" s="39"/>
      <c r="O894" s="39"/>
      <c r="T894" s="39"/>
      <c r="Y894" s="39"/>
      <c r="AD894" s="39"/>
      <c r="AI894" s="39"/>
      <c r="AN894" s="39"/>
      <c r="AS894" s="39"/>
    </row>
    <row r="895">
      <c r="E895" s="39"/>
      <c r="J895" s="39"/>
      <c r="O895" s="39"/>
      <c r="T895" s="39"/>
      <c r="Y895" s="39"/>
      <c r="AD895" s="39"/>
      <c r="AI895" s="39"/>
      <c r="AN895" s="39"/>
      <c r="AS895" s="39"/>
    </row>
    <row r="896">
      <c r="E896" s="39"/>
      <c r="J896" s="39"/>
      <c r="O896" s="39"/>
      <c r="T896" s="39"/>
      <c r="Y896" s="39"/>
      <c r="AD896" s="39"/>
      <c r="AI896" s="39"/>
      <c r="AN896" s="39"/>
      <c r="AS896" s="39"/>
    </row>
    <row r="897">
      <c r="E897" s="39"/>
      <c r="J897" s="39"/>
      <c r="O897" s="39"/>
      <c r="T897" s="39"/>
      <c r="Y897" s="39"/>
      <c r="AD897" s="39"/>
      <c r="AI897" s="39"/>
      <c r="AN897" s="39"/>
      <c r="AS897" s="39"/>
    </row>
    <row r="898">
      <c r="E898" s="39"/>
      <c r="J898" s="39"/>
      <c r="O898" s="39"/>
      <c r="T898" s="39"/>
      <c r="Y898" s="39"/>
      <c r="AD898" s="39"/>
      <c r="AI898" s="39"/>
      <c r="AN898" s="39"/>
      <c r="AS898" s="39"/>
    </row>
    <row r="899">
      <c r="E899" s="39"/>
      <c r="J899" s="39"/>
      <c r="O899" s="39"/>
      <c r="T899" s="39"/>
      <c r="Y899" s="39"/>
      <c r="AD899" s="39"/>
      <c r="AI899" s="39"/>
      <c r="AN899" s="39"/>
      <c r="AS899" s="39"/>
    </row>
    <row r="900">
      <c r="E900" s="39"/>
      <c r="J900" s="39"/>
      <c r="O900" s="39"/>
      <c r="T900" s="39"/>
      <c r="Y900" s="39"/>
      <c r="AD900" s="39"/>
      <c r="AI900" s="39"/>
      <c r="AN900" s="39"/>
      <c r="AS900" s="39"/>
    </row>
    <row r="901">
      <c r="E901" s="39"/>
      <c r="J901" s="39"/>
      <c r="O901" s="39"/>
      <c r="T901" s="39"/>
      <c r="Y901" s="39"/>
      <c r="AD901" s="39"/>
      <c r="AI901" s="39"/>
      <c r="AN901" s="39"/>
      <c r="AS901" s="39"/>
    </row>
    <row r="902">
      <c r="E902" s="39"/>
      <c r="J902" s="39"/>
      <c r="O902" s="39"/>
      <c r="T902" s="39"/>
      <c r="Y902" s="39"/>
      <c r="AD902" s="39"/>
      <c r="AI902" s="39"/>
      <c r="AN902" s="39"/>
      <c r="AS902" s="39"/>
    </row>
    <row r="903">
      <c r="E903" s="39"/>
      <c r="J903" s="39"/>
      <c r="O903" s="39"/>
      <c r="T903" s="39"/>
      <c r="Y903" s="39"/>
      <c r="AD903" s="39"/>
      <c r="AI903" s="39"/>
      <c r="AN903" s="39"/>
      <c r="AS903" s="39"/>
    </row>
    <row r="904">
      <c r="E904" s="39"/>
      <c r="J904" s="39"/>
      <c r="O904" s="39"/>
      <c r="T904" s="39"/>
      <c r="Y904" s="39"/>
      <c r="AD904" s="39"/>
      <c r="AI904" s="39"/>
      <c r="AN904" s="39"/>
      <c r="AS904" s="39"/>
    </row>
    <row r="905">
      <c r="E905" s="39"/>
      <c r="J905" s="39"/>
      <c r="O905" s="39"/>
      <c r="T905" s="39"/>
      <c r="Y905" s="39"/>
      <c r="AD905" s="39"/>
      <c r="AI905" s="39"/>
      <c r="AN905" s="39"/>
      <c r="AS905" s="39"/>
    </row>
    <row r="906">
      <c r="E906" s="39"/>
      <c r="J906" s="39"/>
      <c r="O906" s="39"/>
      <c r="T906" s="39"/>
      <c r="Y906" s="39"/>
      <c r="AD906" s="39"/>
      <c r="AI906" s="39"/>
      <c r="AN906" s="39"/>
      <c r="AS906" s="39"/>
    </row>
    <row r="907">
      <c r="E907" s="39"/>
      <c r="J907" s="39"/>
      <c r="O907" s="39"/>
      <c r="T907" s="39"/>
      <c r="Y907" s="39"/>
      <c r="AD907" s="39"/>
      <c r="AI907" s="39"/>
      <c r="AN907" s="39"/>
      <c r="AS907" s="39"/>
    </row>
    <row r="908">
      <c r="E908" s="39"/>
      <c r="J908" s="39"/>
      <c r="O908" s="39"/>
      <c r="T908" s="39"/>
      <c r="Y908" s="39"/>
      <c r="AD908" s="39"/>
      <c r="AI908" s="39"/>
      <c r="AN908" s="39"/>
      <c r="AS908" s="39"/>
    </row>
    <row r="909">
      <c r="E909" s="39"/>
      <c r="J909" s="39"/>
      <c r="O909" s="39"/>
      <c r="T909" s="39"/>
      <c r="Y909" s="39"/>
      <c r="AD909" s="39"/>
      <c r="AI909" s="39"/>
      <c r="AN909" s="39"/>
      <c r="AS909" s="39"/>
    </row>
    <row r="910">
      <c r="E910" s="39"/>
      <c r="J910" s="39"/>
      <c r="O910" s="39"/>
      <c r="T910" s="39"/>
      <c r="Y910" s="39"/>
      <c r="AD910" s="39"/>
      <c r="AI910" s="39"/>
      <c r="AN910" s="39"/>
      <c r="AS910" s="39"/>
    </row>
    <row r="911">
      <c r="E911" s="39"/>
      <c r="J911" s="39"/>
      <c r="O911" s="39"/>
      <c r="T911" s="39"/>
      <c r="Y911" s="39"/>
      <c r="AD911" s="39"/>
      <c r="AI911" s="39"/>
      <c r="AN911" s="39"/>
      <c r="AS911" s="39"/>
    </row>
    <row r="912">
      <c r="E912" s="39"/>
      <c r="J912" s="39"/>
      <c r="O912" s="39"/>
      <c r="T912" s="39"/>
      <c r="Y912" s="39"/>
      <c r="AD912" s="39"/>
      <c r="AI912" s="39"/>
      <c r="AN912" s="39"/>
      <c r="AS912" s="39"/>
    </row>
    <row r="913">
      <c r="E913" s="39"/>
      <c r="J913" s="39"/>
      <c r="O913" s="39"/>
      <c r="T913" s="39"/>
      <c r="Y913" s="39"/>
      <c r="AD913" s="39"/>
      <c r="AI913" s="39"/>
      <c r="AN913" s="39"/>
      <c r="AS913" s="39"/>
    </row>
    <row r="914">
      <c r="E914" s="39"/>
      <c r="J914" s="39"/>
      <c r="O914" s="39"/>
      <c r="T914" s="39"/>
      <c r="Y914" s="39"/>
      <c r="AD914" s="39"/>
      <c r="AI914" s="39"/>
      <c r="AN914" s="39"/>
      <c r="AS914" s="39"/>
    </row>
    <row r="915">
      <c r="E915" s="39"/>
      <c r="J915" s="39"/>
      <c r="O915" s="39"/>
      <c r="T915" s="39"/>
      <c r="Y915" s="39"/>
      <c r="AD915" s="39"/>
      <c r="AI915" s="39"/>
      <c r="AN915" s="39"/>
      <c r="AS915" s="39"/>
    </row>
    <row r="916">
      <c r="E916" s="39"/>
      <c r="J916" s="39"/>
      <c r="O916" s="39"/>
      <c r="T916" s="39"/>
      <c r="Y916" s="39"/>
      <c r="AD916" s="39"/>
      <c r="AI916" s="39"/>
      <c r="AN916" s="39"/>
      <c r="AS916" s="39"/>
    </row>
    <row r="917">
      <c r="E917" s="39"/>
      <c r="J917" s="39"/>
      <c r="O917" s="39"/>
      <c r="T917" s="39"/>
      <c r="Y917" s="39"/>
      <c r="AD917" s="39"/>
      <c r="AI917" s="39"/>
      <c r="AN917" s="39"/>
      <c r="AS917" s="39"/>
    </row>
    <row r="918">
      <c r="E918" s="39"/>
      <c r="J918" s="39"/>
      <c r="O918" s="39"/>
      <c r="T918" s="39"/>
      <c r="Y918" s="39"/>
      <c r="AD918" s="39"/>
      <c r="AI918" s="39"/>
      <c r="AN918" s="39"/>
      <c r="AS918" s="39"/>
    </row>
    <row r="919">
      <c r="E919" s="39"/>
      <c r="J919" s="39"/>
      <c r="O919" s="39"/>
      <c r="T919" s="39"/>
      <c r="Y919" s="39"/>
      <c r="AD919" s="39"/>
      <c r="AI919" s="39"/>
      <c r="AN919" s="39"/>
      <c r="AS919" s="39"/>
    </row>
    <row r="920">
      <c r="E920" s="39"/>
      <c r="J920" s="39"/>
      <c r="O920" s="39"/>
      <c r="T920" s="39"/>
      <c r="Y920" s="39"/>
      <c r="AD920" s="39"/>
      <c r="AI920" s="39"/>
      <c r="AN920" s="39"/>
      <c r="AS920" s="39"/>
    </row>
    <row r="921">
      <c r="E921" s="39"/>
      <c r="J921" s="39"/>
      <c r="O921" s="39"/>
      <c r="T921" s="39"/>
      <c r="Y921" s="39"/>
      <c r="AD921" s="39"/>
      <c r="AI921" s="39"/>
      <c r="AN921" s="39"/>
      <c r="AS921" s="39"/>
    </row>
    <row r="922">
      <c r="E922" s="39"/>
      <c r="J922" s="39"/>
      <c r="O922" s="39"/>
      <c r="T922" s="39"/>
      <c r="Y922" s="39"/>
      <c r="AD922" s="39"/>
      <c r="AI922" s="39"/>
      <c r="AN922" s="39"/>
      <c r="AS922" s="39"/>
    </row>
    <row r="923">
      <c r="E923" s="39"/>
      <c r="J923" s="39"/>
      <c r="O923" s="39"/>
      <c r="T923" s="39"/>
      <c r="Y923" s="39"/>
      <c r="AD923" s="39"/>
      <c r="AI923" s="39"/>
      <c r="AN923" s="39"/>
      <c r="AS923" s="39"/>
    </row>
    <row r="924">
      <c r="E924" s="39"/>
      <c r="J924" s="39"/>
      <c r="O924" s="39"/>
      <c r="T924" s="39"/>
      <c r="Y924" s="39"/>
      <c r="AD924" s="39"/>
      <c r="AI924" s="39"/>
      <c r="AN924" s="39"/>
      <c r="AS924" s="39"/>
    </row>
    <row r="925">
      <c r="E925" s="39"/>
      <c r="J925" s="39"/>
      <c r="O925" s="39"/>
      <c r="T925" s="39"/>
      <c r="Y925" s="39"/>
      <c r="AD925" s="39"/>
      <c r="AI925" s="39"/>
      <c r="AN925" s="39"/>
      <c r="AS925" s="39"/>
    </row>
    <row r="926">
      <c r="E926" s="39"/>
      <c r="J926" s="39"/>
      <c r="O926" s="39"/>
      <c r="T926" s="39"/>
      <c r="Y926" s="39"/>
      <c r="AD926" s="39"/>
      <c r="AI926" s="39"/>
      <c r="AN926" s="39"/>
      <c r="AS926" s="39"/>
    </row>
    <row r="927">
      <c r="E927" s="39"/>
      <c r="J927" s="39"/>
      <c r="O927" s="39"/>
      <c r="T927" s="39"/>
      <c r="Y927" s="39"/>
      <c r="AD927" s="39"/>
      <c r="AI927" s="39"/>
      <c r="AN927" s="39"/>
      <c r="AS927" s="39"/>
    </row>
    <row r="928">
      <c r="E928" s="39"/>
      <c r="J928" s="39"/>
      <c r="O928" s="39"/>
      <c r="T928" s="39"/>
      <c r="Y928" s="39"/>
      <c r="AD928" s="39"/>
      <c r="AI928" s="39"/>
      <c r="AN928" s="39"/>
      <c r="AS928" s="39"/>
    </row>
    <row r="929">
      <c r="E929" s="39"/>
      <c r="J929" s="39"/>
      <c r="O929" s="39"/>
      <c r="T929" s="39"/>
      <c r="Y929" s="39"/>
      <c r="AD929" s="39"/>
      <c r="AI929" s="39"/>
      <c r="AN929" s="39"/>
      <c r="AS929" s="39"/>
    </row>
    <row r="930">
      <c r="E930" s="39"/>
      <c r="J930" s="39"/>
      <c r="O930" s="39"/>
      <c r="T930" s="39"/>
      <c r="Y930" s="39"/>
      <c r="AD930" s="39"/>
      <c r="AI930" s="39"/>
      <c r="AN930" s="39"/>
      <c r="AS930" s="39"/>
    </row>
    <row r="931">
      <c r="E931" s="39"/>
      <c r="J931" s="39"/>
      <c r="O931" s="39"/>
      <c r="T931" s="39"/>
      <c r="Y931" s="39"/>
      <c r="AD931" s="39"/>
      <c r="AI931" s="39"/>
      <c r="AN931" s="39"/>
      <c r="AS931" s="39"/>
    </row>
    <row r="932">
      <c r="E932" s="39"/>
      <c r="J932" s="39"/>
      <c r="O932" s="39"/>
      <c r="T932" s="39"/>
      <c r="Y932" s="39"/>
      <c r="AD932" s="39"/>
      <c r="AI932" s="39"/>
      <c r="AN932" s="39"/>
      <c r="AS932" s="39"/>
    </row>
    <row r="933">
      <c r="E933" s="39"/>
      <c r="J933" s="39"/>
      <c r="O933" s="39"/>
      <c r="T933" s="39"/>
      <c r="Y933" s="39"/>
      <c r="AD933" s="39"/>
      <c r="AI933" s="39"/>
      <c r="AN933" s="39"/>
      <c r="AS933" s="39"/>
    </row>
    <row r="934">
      <c r="E934" s="39"/>
      <c r="J934" s="39"/>
      <c r="O934" s="39"/>
      <c r="T934" s="39"/>
      <c r="Y934" s="39"/>
      <c r="AD934" s="39"/>
      <c r="AI934" s="39"/>
      <c r="AN934" s="39"/>
      <c r="AS934" s="39"/>
    </row>
    <row r="935">
      <c r="E935" s="39"/>
      <c r="J935" s="39"/>
      <c r="O935" s="39"/>
      <c r="T935" s="39"/>
      <c r="Y935" s="39"/>
      <c r="AD935" s="39"/>
      <c r="AI935" s="39"/>
      <c r="AN935" s="39"/>
      <c r="AS935" s="39"/>
    </row>
    <row r="936">
      <c r="E936" s="39"/>
      <c r="J936" s="39"/>
      <c r="O936" s="39"/>
      <c r="T936" s="39"/>
      <c r="Y936" s="39"/>
      <c r="AD936" s="39"/>
      <c r="AI936" s="39"/>
      <c r="AN936" s="39"/>
      <c r="AS936" s="39"/>
    </row>
    <row r="937">
      <c r="E937" s="39"/>
      <c r="J937" s="39"/>
      <c r="O937" s="39"/>
      <c r="T937" s="39"/>
      <c r="Y937" s="39"/>
      <c r="AD937" s="39"/>
      <c r="AI937" s="39"/>
      <c r="AN937" s="39"/>
      <c r="AS937" s="39"/>
    </row>
    <row r="938">
      <c r="E938" s="39"/>
      <c r="J938" s="39"/>
      <c r="O938" s="39"/>
      <c r="T938" s="39"/>
      <c r="Y938" s="39"/>
      <c r="AD938" s="39"/>
      <c r="AI938" s="39"/>
      <c r="AN938" s="39"/>
      <c r="AS938" s="39"/>
    </row>
    <row r="939">
      <c r="E939" s="39"/>
      <c r="J939" s="39"/>
      <c r="O939" s="39"/>
      <c r="T939" s="39"/>
      <c r="Y939" s="39"/>
      <c r="AD939" s="39"/>
      <c r="AI939" s="39"/>
      <c r="AN939" s="39"/>
      <c r="AS939" s="39"/>
    </row>
    <row r="940">
      <c r="E940" s="39"/>
      <c r="J940" s="39"/>
      <c r="O940" s="39"/>
      <c r="T940" s="39"/>
      <c r="Y940" s="39"/>
      <c r="AD940" s="39"/>
      <c r="AI940" s="39"/>
      <c r="AN940" s="39"/>
      <c r="AS940" s="39"/>
    </row>
    <row r="941">
      <c r="E941" s="39"/>
      <c r="J941" s="39"/>
      <c r="O941" s="39"/>
      <c r="T941" s="39"/>
      <c r="Y941" s="39"/>
      <c r="AD941" s="39"/>
      <c r="AI941" s="39"/>
      <c r="AN941" s="39"/>
      <c r="AS941" s="39"/>
    </row>
    <row r="942">
      <c r="E942" s="39"/>
      <c r="J942" s="39"/>
      <c r="O942" s="39"/>
      <c r="T942" s="39"/>
      <c r="Y942" s="39"/>
      <c r="AD942" s="39"/>
      <c r="AI942" s="39"/>
      <c r="AN942" s="39"/>
      <c r="AS942" s="39"/>
    </row>
    <row r="943">
      <c r="E943" s="39"/>
      <c r="J943" s="39"/>
      <c r="O943" s="39"/>
      <c r="T943" s="39"/>
      <c r="Y943" s="39"/>
      <c r="AD943" s="39"/>
      <c r="AI943" s="39"/>
      <c r="AN943" s="39"/>
      <c r="AS943" s="39"/>
    </row>
    <row r="944">
      <c r="E944" s="39"/>
      <c r="J944" s="39"/>
      <c r="O944" s="39"/>
      <c r="T944" s="39"/>
      <c r="Y944" s="39"/>
      <c r="AD944" s="39"/>
      <c r="AI944" s="39"/>
      <c r="AN944" s="39"/>
      <c r="AS944" s="39"/>
    </row>
    <row r="945">
      <c r="E945" s="39"/>
      <c r="J945" s="39"/>
      <c r="O945" s="39"/>
      <c r="T945" s="39"/>
      <c r="Y945" s="39"/>
      <c r="AD945" s="39"/>
      <c r="AI945" s="39"/>
      <c r="AN945" s="39"/>
      <c r="AS945" s="39"/>
    </row>
    <row r="946">
      <c r="E946" s="39"/>
      <c r="J946" s="39"/>
      <c r="O946" s="39"/>
      <c r="T946" s="39"/>
      <c r="Y946" s="39"/>
      <c r="AD946" s="39"/>
      <c r="AI946" s="39"/>
      <c r="AN946" s="39"/>
      <c r="AS946" s="39"/>
    </row>
    <row r="947">
      <c r="E947" s="39"/>
      <c r="J947" s="39"/>
      <c r="O947" s="39"/>
      <c r="T947" s="39"/>
      <c r="Y947" s="39"/>
      <c r="AD947" s="39"/>
      <c r="AI947" s="39"/>
      <c r="AN947" s="39"/>
      <c r="AS947" s="39"/>
    </row>
    <row r="948">
      <c r="E948" s="39"/>
      <c r="J948" s="39"/>
      <c r="O948" s="39"/>
      <c r="T948" s="39"/>
      <c r="Y948" s="39"/>
      <c r="AD948" s="39"/>
      <c r="AI948" s="39"/>
      <c r="AN948" s="39"/>
      <c r="AS948" s="39"/>
    </row>
    <row r="949">
      <c r="E949" s="39"/>
      <c r="J949" s="39"/>
      <c r="O949" s="39"/>
      <c r="T949" s="39"/>
      <c r="Y949" s="39"/>
      <c r="AD949" s="39"/>
      <c r="AI949" s="39"/>
      <c r="AN949" s="39"/>
      <c r="AS949" s="39"/>
    </row>
    <row r="950">
      <c r="E950" s="39"/>
      <c r="J950" s="39"/>
      <c r="O950" s="39"/>
      <c r="T950" s="39"/>
      <c r="Y950" s="39"/>
      <c r="AD950" s="39"/>
      <c r="AI950" s="39"/>
      <c r="AN950" s="39"/>
      <c r="AS950" s="39"/>
    </row>
    <row r="951">
      <c r="E951" s="39"/>
      <c r="J951" s="39"/>
      <c r="O951" s="39"/>
      <c r="T951" s="39"/>
      <c r="Y951" s="39"/>
      <c r="AD951" s="39"/>
      <c r="AI951" s="39"/>
      <c r="AN951" s="39"/>
      <c r="AS951" s="39"/>
    </row>
    <row r="952">
      <c r="E952" s="39"/>
      <c r="J952" s="39"/>
      <c r="O952" s="39"/>
      <c r="T952" s="39"/>
      <c r="Y952" s="39"/>
      <c r="AD952" s="39"/>
      <c r="AI952" s="39"/>
      <c r="AN952" s="39"/>
      <c r="AS952" s="39"/>
    </row>
    <row r="953">
      <c r="E953" s="39"/>
      <c r="J953" s="39"/>
      <c r="O953" s="39"/>
      <c r="T953" s="39"/>
      <c r="Y953" s="39"/>
      <c r="AD953" s="39"/>
      <c r="AI953" s="39"/>
      <c r="AN953" s="39"/>
      <c r="AS953" s="39"/>
    </row>
    <row r="954">
      <c r="E954" s="39"/>
      <c r="J954" s="39"/>
      <c r="O954" s="39"/>
      <c r="T954" s="39"/>
      <c r="Y954" s="39"/>
      <c r="AD954" s="39"/>
      <c r="AI954" s="39"/>
      <c r="AN954" s="39"/>
      <c r="AS954" s="39"/>
    </row>
    <row r="955">
      <c r="E955" s="39"/>
      <c r="J955" s="39"/>
      <c r="O955" s="39"/>
      <c r="T955" s="39"/>
      <c r="Y955" s="39"/>
      <c r="AD955" s="39"/>
      <c r="AI955" s="39"/>
      <c r="AN955" s="39"/>
      <c r="AS955" s="39"/>
    </row>
    <row r="956">
      <c r="E956" s="39"/>
      <c r="J956" s="39"/>
      <c r="O956" s="39"/>
      <c r="T956" s="39"/>
      <c r="Y956" s="39"/>
      <c r="AD956" s="39"/>
      <c r="AI956" s="39"/>
      <c r="AN956" s="39"/>
      <c r="AS956" s="39"/>
    </row>
    <row r="957">
      <c r="E957" s="39"/>
      <c r="J957" s="39"/>
      <c r="O957" s="39"/>
      <c r="T957" s="39"/>
      <c r="Y957" s="39"/>
      <c r="AD957" s="39"/>
      <c r="AI957" s="39"/>
      <c r="AN957" s="39"/>
      <c r="AS957" s="39"/>
    </row>
    <row r="958">
      <c r="E958" s="39"/>
      <c r="J958" s="39"/>
      <c r="O958" s="39"/>
      <c r="T958" s="39"/>
      <c r="Y958" s="39"/>
      <c r="AD958" s="39"/>
      <c r="AI958" s="39"/>
      <c r="AN958" s="39"/>
      <c r="AS958" s="39"/>
    </row>
    <row r="959">
      <c r="E959" s="39"/>
      <c r="J959" s="39"/>
      <c r="O959" s="39"/>
      <c r="T959" s="39"/>
      <c r="Y959" s="39"/>
      <c r="AD959" s="39"/>
      <c r="AI959" s="39"/>
      <c r="AN959" s="39"/>
      <c r="AS959" s="39"/>
    </row>
    <row r="960">
      <c r="E960" s="39"/>
      <c r="J960" s="39"/>
      <c r="O960" s="39"/>
      <c r="T960" s="39"/>
      <c r="Y960" s="39"/>
      <c r="AD960" s="39"/>
      <c r="AI960" s="39"/>
      <c r="AN960" s="39"/>
      <c r="AS960" s="39"/>
    </row>
    <row r="961">
      <c r="E961" s="39"/>
      <c r="J961" s="39"/>
      <c r="O961" s="39"/>
      <c r="T961" s="39"/>
      <c r="Y961" s="39"/>
      <c r="AD961" s="39"/>
      <c r="AI961" s="39"/>
      <c r="AN961" s="39"/>
      <c r="AS961" s="39"/>
    </row>
    <row r="962">
      <c r="E962" s="39"/>
      <c r="J962" s="39"/>
      <c r="O962" s="39"/>
      <c r="T962" s="39"/>
      <c r="Y962" s="39"/>
      <c r="AD962" s="39"/>
      <c r="AI962" s="39"/>
      <c r="AN962" s="39"/>
      <c r="AS962" s="39"/>
    </row>
    <row r="963">
      <c r="E963" s="39"/>
      <c r="J963" s="39"/>
      <c r="O963" s="39"/>
      <c r="T963" s="39"/>
      <c r="Y963" s="39"/>
      <c r="AD963" s="39"/>
      <c r="AI963" s="39"/>
      <c r="AN963" s="39"/>
      <c r="AS963" s="39"/>
    </row>
    <row r="964">
      <c r="E964" s="39"/>
      <c r="J964" s="39"/>
      <c r="O964" s="39"/>
      <c r="T964" s="39"/>
      <c r="Y964" s="39"/>
      <c r="AD964" s="39"/>
      <c r="AI964" s="39"/>
      <c r="AN964" s="39"/>
      <c r="AS964" s="39"/>
    </row>
    <row r="965">
      <c r="E965" s="39"/>
      <c r="J965" s="39"/>
      <c r="O965" s="39"/>
      <c r="T965" s="39"/>
      <c r="Y965" s="39"/>
      <c r="AD965" s="39"/>
      <c r="AI965" s="39"/>
      <c r="AN965" s="39"/>
      <c r="AS965" s="39"/>
    </row>
    <row r="966">
      <c r="E966" s="39"/>
      <c r="J966" s="39"/>
      <c r="O966" s="39"/>
      <c r="T966" s="39"/>
      <c r="Y966" s="39"/>
      <c r="AD966" s="39"/>
      <c r="AI966" s="39"/>
      <c r="AN966" s="39"/>
      <c r="AS966" s="39"/>
    </row>
    <row r="967">
      <c r="E967" s="39"/>
      <c r="J967" s="39"/>
      <c r="O967" s="39"/>
      <c r="T967" s="39"/>
      <c r="Y967" s="39"/>
      <c r="AD967" s="39"/>
      <c r="AI967" s="39"/>
      <c r="AN967" s="39"/>
      <c r="AS967" s="39"/>
    </row>
    <row r="968">
      <c r="E968" s="39"/>
      <c r="J968" s="39"/>
      <c r="O968" s="39"/>
      <c r="T968" s="39"/>
      <c r="Y968" s="39"/>
      <c r="AD968" s="39"/>
      <c r="AI968" s="39"/>
      <c r="AN968" s="39"/>
      <c r="AS968" s="39"/>
    </row>
    <row r="969">
      <c r="E969" s="39"/>
      <c r="J969" s="39"/>
      <c r="O969" s="39"/>
      <c r="T969" s="39"/>
      <c r="Y969" s="39"/>
      <c r="AD969" s="39"/>
      <c r="AI969" s="39"/>
      <c r="AN969" s="39"/>
      <c r="AS969" s="39"/>
    </row>
    <row r="970">
      <c r="E970" s="39"/>
      <c r="J970" s="39"/>
      <c r="O970" s="39"/>
      <c r="T970" s="39"/>
      <c r="Y970" s="39"/>
      <c r="AD970" s="39"/>
      <c r="AI970" s="39"/>
      <c r="AN970" s="39"/>
      <c r="AS970" s="39"/>
    </row>
    <row r="971">
      <c r="E971" s="39"/>
      <c r="J971" s="39"/>
      <c r="O971" s="39"/>
      <c r="T971" s="39"/>
      <c r="Y971" s="39"/>
      <c r="AD971" s="39"/>
      <c r="AI971" s="39"/>
      <c r="AN971" s="39"/>
      <c r="AS971" s="39"/>
    </row>
    <row r="972">
      <c r="E972" s="39"/>
      <c r="J972" s="39"/>
      <c r="O972" s="39"/>
      <c r="T972" s="39"/>
      <c r="Y972" s="39"/>
      <c r="AD972" s="39"/>
      <c r="AI972" s="39"/>
      <c r="AN972" s="39"/>
      <c r="AS972" s="39"/>
    </row>
    <row r="973">
      <c r="E973" s="39"/>
      <c r="J973" s="39"/>
      <c r="O973" s="39"/>
      <c r="T973" s="39"/>
      <c r="Y973" s="39"/>
      <c r="AD973" s="39"/>
      <c r="AI973" s="39"/>
      <c r="AN973" s="39"/>
      <c r="AS973" s="39"/>
    </row>
    <row r="974">
      <c r="E974" s="39"/>
      <c r="J974" s="39"/>
      <c r="O974" s="39"/>
      <c r="T974" s="39"/>
      <c r="Y974" s="39"/>
      <c r="AD974" s="39"/>
      <c r="AI974" s="39"/>
      <c r="AN974" s="39"/>
      <c r="AS974" s="39"/>
    </row>
    <row r="975">
      <c r="E975" s="39"/>
      <c r="J975" s="39"/>
      <c r="O975" s="39"/>
      <c r="T975" s="39"/>
      <c r="Y975" s="39"/>
      <c r="AD975" s="39"/>
      <c r="AI975" s="39"/>
      <c r="AN975" s="39"/>
      <c r="AS975" s="39"/>
    </row>
    <row r="976">
      <c r="E976" s="39"/>
      <c r="J976" s="39"/>
      <c r="O976" s="39"/>
      <c r="T976" s="39"/>
      <c r="Y976" s="39"/>
      <c r="AD976" s="39"/>
      <c r="AI976" s="39"/>
      <c r="AN976" s="39"/>
      <c r="AS976" s="39"/>
    </row>
    <row r="977">
      <c r="E977" s="39"/>
      <c r="J977" s="39"/>
      <c r="O977" s="39"/>
      <c r="T977" s="39"/>
      <c r="Y977" s="39"/>
      <c r="AD977" s="39"/>
      <c r="AI977" s="39"/>
      <c r="AN977" s="39"/>
      <c r="AS977" s="39"/>
    </row>
    <row r="978">
      <c r="E978" s="39"/>
      <c r="J978" s="39"/>
      <c r="O978" s="39"/>
      <c r="T978" s="39"/>
      <c r="Y978" s="39"/>
      <c r="AD978" s="39"/>
      <c r="AI978" s="39"/>
      <c r="AN978" s="39"/>
      <c r="AS978" s="39"/>
    </row>
    <row r="979">
      <c r="E979" s="39"/>
      <c r="J979" s="39"/>
      <c r="O979" s="39"/>
      <c r="T979" s="39"/>
      <c r="Y979" s="39"/>
      <c r="AD979" s="39"/>
      <c r="AI979" s="39"/>
      <c r="AN979" s="39"/>
      <c r="AS979" s="39"/>
    </row>
    <row r="980">
      <c r="E980" s="39"/>
      <c r="J980" s="39"/>
      <c r="O980" s="39"/>
      <c r="T980" s="39"/>
      <c r="Y980" s="39"/>
      <c r="AD980" s="39"/>
      <c r="AI980" s="39"/>
      <c r="AN980" s="39"/>
      <c r="AS980" s="39"/>
    </row>
    <row r="981">
      <c r="E981" s="39"/>
      <c r="J981" s="39"/>
      <c r="O981" s="39"/>
      <c r="T981" s="39"/>
      <c r="Y981" s="39"/>
      <c r="AD981" s="39"/>
      <c r="AI981" s="39"/>
      <c r="AN981" s="39"/>
      <c r="AS981" s="39"/>
    </row>
    <row r="982">
      <c r="E982" s="39"/>
      <c r="J982" s="39"/>
      <c r="O982" s="39"/>
      <c r="T982" s="39"/>
      <c r="Y982" s="39"/>
      <c r="AD982" s="39"/>
      <c r="AI982" s="39"/>
      <c r="AN982" s="39"/>
      <c r="AS982" s="39"/>
    </row>
    <row r="983">
      <c r="E983" s="39"/>
      <c r="J983" s="39"/>
      <c r="O983" s="39"/>
      <c r="T983" s="39"/>
      <c r="Y983" s="39"/>
      <c r="AD983" s="39"/>
      <c r="AI983" s="39"/>
      <c r="AN983" s="39"/>
      <c r="AS983" s="39"/>
    </row>
    <row r="984">
      <c r="E984" s="39"/>
      <c r="J984" s="39"/>
      <c r="O984" s="39"/>
      <c r="T984" s="39"/>
      <c r="Y984" s="39"/>
      <c r="AD984" s="39"/>
      <c r="AI984" s="39"/>
      <c r="AN984" s="39"/>
      <c r="AS984" s="39"/>
    </row>
    <row r="985">
      <c r="E985" s="39"/>
      <c r="J985" s="39"/>
      <c r="O985" s="39"/>
      <c r="T985" s="39"/>
      <c r="Y985" s="39"/>
      <c r="AD985" s="39"/>
      <c r="AI985" s="39"/>
      <c r="AN985" s="39"/>
      <c r="AS985" s="39"/>
    </row>
    <row r="986">
      <c r="E986" s="39"/>
      <c r="J986" s="39"/>
      <c r="O986" s="39"/>
      <c r="T986" s="39"/>
      <c r="Y986" s="39"/>
      <c r="AD986" s="39"/>
      <c r="AI986" s="39"/>
      <c r="AN986" s="39"/>
      <c r="AS986" s="39"/>
    </row>
    <row r="987">
      <c r="E987" s="39"/>
      <c r="J987" s="39"/>
      <c r="O987" s="39"/>
      <c r="T987" s="39"/>
      <c r="Y987" s="39"/>
      <c r="AD987" s="39"/>
      <c r="AI987" s="39"/>
      <c r="AN987" s="39"/>
      <c r="AS987" s="39"/>
    </row>
    <row r="988">
      <c r="E988" s="39"/>
      <c r="J988" s="39"/>
      <c r="O988" s="39"/>
      <c r="T988" s="39"/>
      <c r="Y988" s="39"/>
      <c r="AD988" s="39"/>
      <c r="AI988" s="39"/>
      <c r="AN988" s="39"/>
      <c r="AS988" s="39"/>
    </row>
    <row r="989">
      <c r="E989" s="39"/>
      <c r="J989" s="39"/>
      <c r="O989" s="39"/>
      <c r="T989" s="39"/>
      <c r="Y989" s="39"/>
      <c r="AD989" s="39"/>
      <c r="AI989" s="39"/>
      <c r="AN989" s="39"/>
      <c r="AS989" s="39"/>
    </row>
    <row r="990">
      <c r="E990" s="39"/>
      <c r="J990" s="39"/>
      <c r="O990" s="39"/>
      <c r="T990" s="39"/>
      <c r="Y990" s="39"/>
      <c r="AD990" s="39"/>
      <c r="AI990" s="39"/>
      <c r="AN990" s="39"/>
      <c r="AS990" s="39"/>
    </row>
    <row r="991">
      <c r="E991" s="39"/>
      <c r="J991" s="39"/>
      <c r="O991" s="39"/>
      <c r="T991" s="39"/>
      <c r="Y991" s="39"/>
      <c r="AD991" s="39"/>
      <c r="AI991" s="39"/>
      <c r="AN991" s="39"/>
      <c r="AS991" s="39"/>
    </row>
    <row r="992">
      <c r="E992" s="39"/>
      <c r="J992" s="39"/>
      <c r="O992" s="39"/>
      <c r="T992" s="39"/>
      <c r="Y992" s="39"/>
      <c r="AD992" s="39"/>
      <c r="AI992" s="39"/>
      <c r="AN992" s="39"/>
      <c r="AS992" s="39"/>
    </row>
    <row r="993">
      <c r="E993" s="39"/>
      <c r="J993" s="39"/>
      <c r="O993" s="39"/>
      <c r="T993" s="39"/>
      <c r="Y993" s="39"/>
      <c r="AD993" s="39"/>
      <c r="AI993" s="39"/>
      <c r="AN993" s="39"/>
      <c r="AS993" s="39"/>
    </row>
    <row r="994">
      <c r="E994" s="39"/>
      <c r="J994" s="39"/>
      <c r="O994" s="39"/>
      <c r="T994" s="39"/>
      <c r="Y994" s="39"/>
      <c r="AD994" s="39"/>
      <c r="AI994" s="39"/>
      <c r="AN994" s="39"/>
      <c r="AS994" s="39"/>
    </row>
    <row r="995">
      <c r="E995" s="39"/>
      <c r="J995" s="39"/>
      <c r="O995" s="39"/>
      <c r="T995" s="39"/>
      <c r="Y995" s="39"/>
      <c r="AD995" s="39"/>
      <c r="AI995" s="39"/>
      <c r="AN995" s="39"/>
      <c r="AS995" s="39"/>
    </row>
    <row r="996">
      <c r="E996" s="39"/>
      <c r="J996" s="39"/>
      <c r="O996" s="39"/>
      <c r="T996" s="39"/>
      <c r="Y996" s="39"/>
      <c r="AD996" s="39"/>
      <c r="AI996" s="39"/>
      <c r="AN996" s="39"/>
      <c r="AS996" s="39"/>
    </row>
    <row r="997">
      <c r="E997" s="39"/>
      <c r="J997" s="39"/>
      <c r="O997" s="39"/>
      <c r="T997" s="39"/>
      <c r="Y997" s="39"/>
      <c r="AD997" s="39"/>
      <c r="AI997" s="39"/>
      <c r="AN997" s="39"/>
      <c r="AS997" s="39"/>
    </row>
    <row r="998">
      <c r="E998" s="39"/>
      <c r="J998" s="39"/>
      <c r="O998" s="39"/>
      <c r="T998" s="39"/>
      <c r="Y998" s="39"/>
      <c r="AD998" s="39"/>
      <c r="AI998" s="39"/>
      <c r="AN998" s="39"/>
      <c r="AS998" s="39"/>
    </row>
    <row r="999">
      <c r="E999" s="39"/>
      <c r="J999" s="39"/>
      <c r="O999" s="39"/>
      <c r="T999" s="39"/>
      <c r="Y999" s="39"/>
      <c r="AD999" s="39"/>
      <c r="AI999" s="39"/>
      <c r="AN999" s="39"/>
      <c r="AS999" s="39"/>
    </row>
    <row r="1000">
      <c r="E1000" s="39"/>
      <c r="J1000" s="39"/>
      <c r="O1000" s="39"/>
      <c r="T1000" s="39"/>
      <c r="Y1000" s="39"/>
      <c r="AD1000" s="39"/>
      <c r="AI1000" s="39"/>
      <c r="AN1000" s="39"/>
      <c r="AS1000" s="39"/>
    </row>
    <row r="1001">
      <c r="E1001" s="39"/>
      <c r="J1001" s="39"/>
      <c r="O1001" s="39"/>
      <c r="T1001" s="39"/>
      <c r="Y1001" s="39"/>
      <c r="AD1001" s="39"/>
      <c r="AI1001" s="39"/>
      <c r="AN1001" s="39"/>
      <c r="AS1001" s="39"/>
    </row>
  </sheetData>
  <mergeCells count="9">
    <mergeCell ref="AK1:AN1"/>
    <mergeCell ref="AP1:AS1"/>
    <mergeCell ref="B1:E1"/>
    <mergeCell ref="G1:J1"/>
    <mergeCell ref="L1:O1"/>
    <mergeCell ref="Q1:T1"/>
    <mergeCell ref="V1:Y1"/>
    <mergeCell ref="AA1:AD1"/>
    <mergeCell ref="AF1:AI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0"/>
      <c r="B1" s="30" t="s">
        <v>203</v>
      </c>
      <c r="F1" s="30"/>
      <c r="G1" s="30" t="s">
        <v>130</v>
      </c>
      <c r="J1" s="31"/>
      <c r="K1" s="32"/>
      <c r="L1" s="30" t="s">
        <v>131</v>
      </c>
      <c r="O1" s="31"/>
      <c r="P1" s="32"/>
      <c r="Q1" s="30" t="s">
        <v>139</v>
      </c>
      <c r="T1" s="31"/>
      <c r="U1" s="32"/>
      <c r="V1" s="30" t="s">
        <v>140</v>
      </c>
      <c r="Y1" s="31"/>
      <c r="Z1" s="32"/>
      <c r="AA1" s="30" t="s">
        <v>141</v>
      </c>
      <c r="AD1" s="31"/>
      <c r="AE1" s="30"/>
      <c r="AF1" s="30" t="s">
        <v>142</v>
      </c>
      <c r="AJ1" s="30"/>
      <c r="AK1" s="30" t="s">
        <v>143</v>
      </c>
      <c r="AN1" s="31"/>
      <c r="AO1" s="32"/>
      <c r="AP1" s="30" t="s">
        <v>144</v>
      </c>
      <c r="AS1" s="31"/>
      <c r="AT1" s="11"/>
      <c r="AU1" s="11"/>
      <c r="AV1" s="11"/>
      <c r="AW1" s="11"/>
      <c r="AX1" s="11"/>
      <c r="AY1" s="11"/>
      <c r="AZ1" s="11"/>
      <c r="BA1" s="11"/>
    </row>
    <row r="2">
      <c r="A2" s="33"/>
      <c r="B2" s="33" t="s">
        <v>204</v>
      </c>
      <c r="C2" s="33" t="s">
        <v>205</v>
      </c>
      <c r="D2" s="33" t="s">
        <v>206</v>
      </c>
      <c r="E2" s="34" t="s">
        <v>207</v>
      </c>
      <c r="F2" s="33"/>
      <c r="G2" s="33" t="s">
        <v>204</v>
      </c>
      <c r="H2" s="33" t="s">
        <v>205</v>
      </c>
      <c r="I2" s="35" t="s">
        <v>206</v>
      </c>
      <c r="J2" s="34" t="s">
        <v>207</v>
      </c>
      <c r="K2" s="33"/>
      <c r="L2" s="33" t="s">
        <v>204</v>
      </c>
      <c r="M2" s="33" t="s">
        <v>205</v>
      </c>
      <c r="N2" s="35" t="s">
        <v>206</v>
      </c>
      <c r="O2" s="34" t="s">
        <v>207</v>
      </c>
      <c r="P2" s="33"/>
      <c r="Q2" s="33" t="s">
        <v>204</v>
      </c>
      <c r="R2" s="33" t="s">
        <v>205</v>
      </c>
      <c r="S2" s="35" t="s">
        <v>206</v>
      </c>
      <c r="T2" s="34" t="s">
        <v>207</v>
      </c>
      <c r="U2" s="33"/>
      <c r="V2" s="33" t="s">
        <v>204</v>
      </c>
      <c r="W2" s="33" t="s">
        <v>205</v>
      </c>
      <c r="X2" s="35" t="s">
        <v>206</v>
      </c>
      <c r="Y2" s="34" t="s">
        <v>207</v>
      </c>
      <c r="Z2" s="33"/>
      <c r="AA2" s="33" t="s">
        <v>204</v>
      </c>
      <c r="AB2" s="33" t="s">
        <v>205</v>
      </c>
      <c r="AC2" s="35" t="s">
        <v>206</v>
      </c>
      <c r="AD2" s="34" t="s">
        <v>207</v>
      </c>
      <c r="AE2" s="33"/>
      <c r="AF2" s="33" t="s">
        <v>204</v>
      </c>
      <c r="AG2" s="33" t="s">
        <v>205</v>
      </c>
      <c r="AH2" s="35" t="s">
        <v>206</v>
      </c>
      <c r="AI2" s="34" t="s">
        <v>207</v>
      </c>
      <c r="AJ2" s="33"/>
      <c r="AK2" s="33" t="s">
        <v>204</v>
      </c>
      <c r="AL2" s="33" t="s">
        <v>205</v>
      </c>
      <c r="AM2" s="35" t="s">
        <v>206</v>
      </c>
      <c r="AN2" s="34" t="s">
        <v>207</v>
      </c>
      <c r="AO2" s="33"/>
      <c r="AP2" s="33" t="s">
        <v>204</v>
      </c>
      <c r="AQ2" s="33" t="s">
        <v>205</v>
      </c>
      <c r="AR2" s="35" t="s">
        <v>206</v>
      </c>
      <c r="AS2" s="34" t="s">
        <v>207</v>
      </c>
      <c r="AT2" s="11"/>
      <c r="AU2" s="11"/>
      <c r="AV2" s="11"/>
      <c r="AW2" s="11"/>
      <c r="AX2" s="11"/>
      <c r="AY2" s="11"/>
      <c r="AZ2" s="11"/>
      <c r="BA2" s="11"/>
    </row>
    <row r="3">
      <c r="A3" s="2" t="b">
        <f t="shared" ref="A3:A72" si="1"> EXACT(B3, LOWER(B3))</f>
        <v>0</v>
      </c>
      <c r="B3" s="2" t="s">
        <v>208</v>
      </c>
      <c r="C3" s="2">
        <v>13177.0</v>
      </c>
      <c r="D3" s="2" t="s">
        <v>1231</v>
      </c>
      <c r="E3" s="36">
        <v>1.629718598805E12</v>
      </c>
      <c r="F3" s="2" t="b">
        <f t="shared" ref="F3:F74" si="2"> EXACT(G3, LOWER(G3))</f>
        <v>0</v>
      </c>
      <c r="G3" s="2" t="s">
        <v>208</v>
      </c>
      <c r="H3" s="2">
        <v>12788.0</v>
      </c>
      <c r="I3" s="2" t="s">
        <v>1232</v>
      </c>
      <c r="J3" s="36">
        <v>1.62971920983E12</v>
      </c>
      <c r="K3" s="2" t="b">
        <f t="shared" ref="K3:K62" si="3"> EXACT(L3, LOWER(L3))</f>
        <v>0</v>
      </c>
      <c r="L3" s="3" t="s">
        <v>208</v>
      </c>
      <c r="M3" s="2">
        <v>15923.0</v>
      </c>
      <c r="N3" s="2" t="s">
        <v>1233</v>
      </c>
      <c r="O3" s="36">
        <v>1.629719673294E12</v>
      </c>
      <c r="P3" s="2" t="b">
        <f t="shared" ref="P3:P70" si="4"> EXACT(Q3, LOWER(Q3))</f>
        <v>0</v>
      </c>
      <c r="Q3" s="3" t="s">
        <v>208</v>
      </c>
      <c r="R3" s="2">
        <v>16133.0</v>
      </c>
      <c r="S3" s="2" t="s">
        <v>1234</v>
      </c>
      <c r="T3" s="36">
        <v>1.629724218446E12</v>
      </c>
      <c r="U3" s="2" t="b">
        <f t="shared" ref="U3:U68" si="5"> EXACT(V3, LOWER(V3))</f>
        <v>0</v>
      </c>
      <c r="V3" s="3" t="s">
        <v>208</v>
      </c>
      <c r="W3" s="2">
        <v>47226.0</v>
      </c>
      <c r="X3" s="2" t="s">
        <v>1235</v>
      </c>
      <c r="Y3" s="36">
        <v>1.629724684231E12</v>
      </c>
      <c r="Z3" s="2" t="b">
        <f t="shared" ref="Z3:Z64" si="6"> EXACT(AA3, LOWER(AA3))</f>
        <v>0</v>
      </c>
      <c r="AA3" s="3" t="s">
        <v>208</v>
      </c>
      <c r="AB3" s="2">
        <v>12900.0</v>
      </c>
      <c r="AC3" s="2" t="s">
        <v>1236</v>
      </c>
      <c r="AD3" s="36">
        <v>1.629725111121E12</v>
      </c>
      <c r="AE3" s="2" t="b">
        <f t="shared" ref="AE3:AE70" si="7"> EXACT(AF3, LOWER(AF3))</f>
        <v>0</v>
      </c>
      <c r="AF3" s="3" t="s">
        <v>208</v>
      </c>
      <c r="AG3" s="2">
        <v>13826.0</v>
      </c>
      <c r="AH3" s="2" t="s">
        <v>1237</v>
      </c>
      <c r="AI3" s="36">
        <v>1.629729222079E12</v>
      </c>
      <c r="AJ3" s="2" t="b">
        <f t="shared" ref="AJ3:AJ66" si="8"> EXACT(AK3, LOWER(AK3))</f>
        <v>0</v>
      </c>
      <c r="AK3" s="3" t="s">
        <v>208</v>
      </c>
      <c r="AL3" s="2">
        <v>17258.0</v>
      </c>
      <c r="AM3" s="2" t="s">
        <v>1238</v>
      </c>
      <c r="AN3" s="36">
        <v>1.629729695783E12</v>
      </c>
      <c r="AO3" s="2" t="b">
        <f t="shared" ref="AO3:AO68" si="9"> EXACT(AP3, LOWER(AP3))</f>
        <v>0</v>
      </c>
      <c r="AP3" s="3" t="s">
        <v>208</v>
      </c>
      <c r="AQ3" s="2">
        <v>12259.0</v>
      </c>
      <c r="AR3" s="2" t="s">
        <v>1239</v>
      </c>
      <c r="AS3" s="36">
        <v>1.629730166928E12</v>
      </c>
    </row>
    <row r="4">
      <c r="A4" s="2" t="b">
        <f t="shared" si="1"/>
        <v>1</v>
      </c>
      <c r="B4" s="2" t="s">
        <v>218</v>
      </c>
      <c r="C4" s="2">
        <v>95.0</v>
      </c>
      <c r="D4" s="2" t="s">
        <v>1231</v>
      </c>
      <c r="E4" s="36">
        <v>1.62971859891E12</v>
      </c>
      <c r="F4" s="2" t="b">
        <f t="shared" si="2"/>
        <v>1</v>
      </c>
      <c r="G4" s="2" t="s">
        <v>218</v>
      </c>
      <c r="H4" s="2">
        <v>90.0</v>
      </c>
      <c r="I4" s="2" t="s">
        <v>1232</v>
      </c>
      <c r="J4" s="36">
        <v>1.629719209929E12</v>
      </c>
      <c r="K4" s="2" t="b">
        <f t="shared" si="3"/>
        <v>1</v>
      </c>
      <c r="L4" s="3" t="s">
        <v>218</v>
      </c>
      <c r="M4" s="2">
        <v>88.0</v>
      </c>
      <c r="N4" s="2" t="s">
        <v>1233</v>
      </c>
      <c r="O4" s="36">
        <v>1.629719673394E12</v>
      </c>
      <c r="P4" s="2" t="b">
        <f t="shared" si="4"/>
        <v>1</v>
      </c>
      <c r="Q4" s="3" t="s">
        <v>218</v>
      </c>
      <c r="R4" s="2">
        <v>139.0</v>
      </c>
      <c r="S4" s="2" t="s">
        <v>1234</v>
      </c>
      <c r="T4" s="36">
        <v>1.629724218581E12</v>
      </c>
      <c r="U4" s="2" t="b">
        <f t="shared" si="5"/>
        <v>1</v>
      </c>
      <c r="V4" s="3" t="s">
        <v>218</v>
      </c>
      <c r="W4" s="2">
        <v>179.0</v>
      </c>
      <c r="X4" s="2" t="s">
        <v>1235</v>
      </c>
      <c r="Y4" s="36">
        <v>1.62972468441E12</v>
      </c>
      <c r="Z4" s="2" t="b">
        <f t="shared" si="6"/>
        <v>1</v>
      </c>
      <c r="AA4" s="3" t="s">
        <v>218</v>
      </c>
      <c r="AB4" s="2">
        <v>201.0</v>
      </c>
      <c r="AC4" s="2" t="s">
        <v>1236</v>
      </c>
      <c r="AD4" s="36">
        <v>1.629725111317E12</v>
      </c>
      <c r="AE4" s="2" t="b">
        <f t="shared" si="7"/>
        <v>1</v>
      </c>
      <c r="AF4" s="3" t="s">
        <v>218</v>
      </c>
      <c r="AG4" s="2">
        <v>197.0</v>
      </c>
      <c r="AH4" s="2" t="s">
        <v>1237</v>
      </c>
      <c r="AI4" s="36">
        <v>1.629729222273E12</v>
      </c>
      <c r="AJ4" s="2" t="b">
        <f t="shared" si="8"/>
        <v>1</v>
      </c>
      <c r="AK4" s="3" t="s">
        <v>218</v>
      </c>
      <c r="AL4" s="2">
        <v>105.0</v>
      </c>
      <c r="AM4" s="2" t="s">
        <v>1238</v>
      </c>
      <c r="AN4" s="36">
        <v>1.629729695897E12</v>
      </c>
      <c r="AO4" s="2" t="b">
        <f t="shared" si="9"/>
        <v>1</v>
      </c>
      <c r="AP4" s="3" t="s">
        <v>218</v>
      </c>
      <c r="AQ4" s="2">
        <v>129.0</v>
      </c>
      <c r="AR4" s="2" t="s">
        <v>1240</v>
      </c>
      <c r="AS4" s="36">
        <v>1.629730167054E12</v>
      </c>
    </row>
    <row r="5">
      <c r="A5" s="2" t="b">
        <f t="shared" si="1"/>
        <v>1</v>
      </c>
      <c r="B5" s="2" t="s">
        <v>219</v>
      </c>
      <c r="C5" s="2">
        <v>201.0</v>
      </c>
      <c r="D5" s="2" t="s">
        <v>1241</v>
      </c>
      <c r="E5" s="36">
        <v>1.629718599098E12</v>
      </c>
      <c r="F5" s="2" t="b">
        <f t="shared" si="2"/>
        <v>1</v>
      </c>
      <c r="G5" s="2" t="s">
        <v>219</v>
      </c>
      <c r="H5" s="2">
        <v>200.0</v>
      </c>
      <c r="I5" s="2" t="s">
        <v>1242</v>
      </c>
      <c r="J5" s="36">
        <v>1.629719210116E12</v>
      </c>
      <c r="K5" s="2" t="b">
        <f t="shared" si="3"/>
        <v>1</v>
      </c>
      <c r="L5" s="3" t="s">
        <v>219</v>
      </c>
      <c r="M5" s="2">
        <v>144.0</v>
      </c>
      <c r="N5" s="2" t="s">
        <v>1233</v>
      </c>
      <c r="O5" s="36">
        <v>1.629719673522E12</v>
      </c>
      <c r="P5" s="2" t="b">
        <f t="shared" si="4"/>
        <v>1</v>
      </c>
      <c r="Q5" s="3" t="s">
        <v>219</v>
      </c>
      <c r="R5" s="2">
        <v>578.0</v>
      </c>
      <c r="S5" s="2" t="s">
        <v>1243</v>
      </c>
      <c r="T5" s="36">
        <v>1.629724219157E12</v>
      </c>
      <c r="U5" s="2" t="b">
        <f t="shared" si="5"/>
        <v>1</v>
      </c>
      <c r="V5" s="3" t="s">
        <v>219</v>
      </c>
      <c r="W5" s="2">
        <v>260.0</v>
      </c>
      <c r="X5" s="2" t="s">
        <v>1235</v>
      </c>
      <c r="Y5" s="36">
        <v>1.629724684667E12</v>
      </c>
      <c r="Z5" s="2" t="b">
        <f t="shared" si="6"/>
        <v>1</v>
      </c>
      <c r="AA5" s="3" t="s">
        <v>219</v>
      </c>
      <c r="AB5" s="2">
        <v>284.0</v>
      </c>
      <c r="AC5" s="2" t="s">
        <v>1236</v>
      </c>
      <c r="AD5" s="36">
        <v>1.629725111601E12</v>
      </c>
      <c r="AE5" s="2" t="b">
        <f t="shared" si="7"/>
        <v>1</v>
      </c>
      <c r="AF5" s="3" t="s">
        <v>219</v>
      </c>
      <c r="AG5" s="2">
        <v>243.0</v>
      </c>
      <c r="AH5" s="2" t="s">
        <v>1237</v>
      </c>
      <c r="AI5" s="36">
        <v>1.629729222516E12</v>
      </c>
      <c r="AJ5" s="2" t="b">
        <f t="shared" si="8"/>
        <v>1</v>
      </c>
      <c r="AK5" s="3" t="s">
        <v>219</v>
      </c>
      <c r="AL5" s="2">
        <v>168.0</v>
      </c>
      <c r="AM5" s="2" t="s">
        <v>1244</v>
      </c>
      <c r="AN5" s="36">
        <v>1.629729696054E12</v>
      </c>
      <c r="AO5" s="2" t="b">
        <f t="shared" si="9"/>
        <v>1</v>
      </c>
      <c r="AP5" s="3" t="s">
        <v>219</v>
      </c>
      <c r="AQ5" s="2">
        <v>252.0</v>
      </c>
      <c r="AR5" s="2" t="s">
        <v>1240</v>
      </c>
      <c r="AS5" s="36">
        <v>1.629730167312E12</v>
      </c>
    </row>
    <row r="6">
      <c r="A6" s="2" t="b">
        <f t="shared" si="1"/>
        <v>1</v>
      </c>
      <c r="B6" s="2" t="s">
        <v>292</v>
      </c>
      <c r="C6" s="2">
        <v>127.0</v>
      </c>
      <c r="D6" s="2" t="s">
        <v>1241</v>
      </c>
      <c r="E6" s="36">
        <v>1.629718599225E12</v>
      </c>
      <c r="F6" s="2" t="b">
        <f t="shared" si="2"/>
        <v>1</v>
      </c>
      <c r="G6" s="2" t="s">
        <v>224</v>
      </c>
      <c r="H6" s="2">
        <v>108.0</v>
      </c>
      <c r="I6" s="2" t="s">
        <v>1242</v>
      </c>
      <c r="J6" s="36">
        <v>1.629719210223E12</v>
      </c>
      <c r="K6" s="2" t="b">
        <f t="shared" si="3"/>
        <v>1</v>
      </c>
      <c r="L6" s="3" t="s">
        <v>224</v>
      </c>
      <c r="M6" s="2">
        <v>134.0</v>
      </c>
      <c r="N6" s="2" t="s">
        <v>1233</v>
      </c>
      <c r="O6" s="36">
        <v>1.629719673655E12</v>
      </c>
      <c r="P6" s="2" t="b">
        <f t="shared" si="4"/>
        <v>1</v>
      </c>
      <c r="Q6" s="3" t="s">
        <v>224</v>
      </c>
      <c r="R6" s="2">
        <v>370.0</v>
      </c>
      <c r="S6" s="2" t="s">
        <v>1243</v>
      </c>
      <c r="T6" s="36">
        <v>1.629724219527E12</v>
      </c>
      <c r="U6" s="2" t="b">
        <f t="shared" si="5"/>
        <v>1</v>
      </c>
      <c r="V6" s="3" t="s">
        <v>224</v>
      </c>
      <c r="W6" s="2">
        <v>267.0</v>
      </c>
      <c r="X6" s="2" t="s">
        <v>1235</v>
      </c>
      <c r="Y6" s="36">
        <v>1.629724684932E12</v>
      </c>
      <c r="Z6" s="2" t="b">
        <f t="shared" si="6"/>
        <v>1</v>
      </c>
      <c r="AA6" s="3" t="s">
        <v>224</v>
      </c>
      <c r="AB6" s="2">
        <v>251.0</v>
      </c>
      <c r="AC6" s="2" t="s">
        <v>1236</v>
      </c>
      <c r="AD6" s="36">
        <v>1.629725111851E12</v>
      </c>
      <c r="AE6" s="2" t="b">
        <f t="shared" si="7"/>
        <v>1</v>
      </c>
      <c r="AF6" s="3" t="s">
        <v>224</v>
      </c>
      <c r="AG6" s="2">
        <v>436.0</v>
      </c>
      <c r="AH6" s="2" t="s">
        <v>1237</v>
      </c>
      <c r="AI6" s="36">
        <v>1.629729222953E12</v>
      </c>
      <c r="AJ6" s="2" t="b">
        <f t="shared" si="8"/>
        <v>1</v>
      </c>
      <c r="AK6" s="3" t="s">
        <v>224</v>
      </c>
      <c r="AL6" s="2">
        <v>167.0</v>
      </c>
      <c r="AM6" s="2" t="s">
        <v>1244</v>
      </c>
      <c r="AN6" s="36">
        <v>1.62972969622E12</v>
      </c>
      <c r="AO6" s="2" t="b">
        <f t="shared" si="9"/>
        <v>1</v>
      </c>
      <c r="AP6" s="3" t="s">
        <v>224</v>
      </c>
      <c r="AQ6" s="2">
        <v>375.0</v>
      </c>
      <c r="AR6" s="2" t="s">
        <v>1240</v>
      </c>
      <c r="AS6" s="36">
        <v>1.629730167682E12</v>
      </c>
    </row>
    <row r="7">
      <c r="A7" s="2" t="b">
        <f t="shared" si="1"/>
        <v>1</v>
      </c>
      <c r="B7" s="2" t="s">
        <v>226</v>
      </c>
      <c r="C7" s="2">
        <v>91.0</v>
      </c>
      <c r="D7" s="2" t="s">
        <v>1241</v>
      </c>
      <c r="E7" s="36">
        <v>1.62971859932E12</v>
      </c>
      <c r="F7" s="2" t="b">
        <f t="shared" si="2"/>
        <v>1</v>
      </c>
      <c r="G7" s="2" t="s">
        <v>227</v>
      </c>
      <c r="H7" s="2">
        <v>101.0</v>
      </c>
      <c r="I7" s="2" t="s">
        <v>1242</v>
      </c>
      <c r="J7" s="36">
        <v>1.629719210324E12</v>
      </c>
      <c r="K7" s="2" t="b">
        <f t="shared" si="3"/>
        <v>1</v>
      </c>
      <c r="L7" s="3" t="s">
        <v>226</v>
      </c>
      <c r="M7" s="2">
        <v>99.0</v>
      </c>
      <c r="N7" s="2" t="s">
        <v>1233</v>
      </c>
      <c r="O7" s="36">
        <v>1.629719673757E12</v>
      </c>
      <c r="P7" s="2" t="b">
        <f t="shared" si="4"/>
        <v>1</v>
      </c>
      <c r="Q7" s="3" t="s">
        <v>226</v>
      </c>
      <c r="R7" s="2">
        <v>315.0</v>
      </c>
      <c r="S7" s="2" t="s">
        <v>1243</v>
      </c>
      <c r="T7" s="36">
        <v>1.629724219842E12</v>
      </c>
      <c r="U7" s="2" t="b">
        <f t="shared" si="5"/>
        <v>1</v>
      </c>
      <c r="V7" s="3" t="s">
        <v>226</v>
      </c>
      <c r="W7" s="2">
        <v>151.0</v>
      </c>
      <c r="X7" s="2" t="s">
        <v>1245</v>
      </c>
      <c r="Y7" s="36">
        <v>1.629724685084E12</v>
      </c>
      <c r="Z7" s="2" t="b">
        <f t="shared" si="6"/>
        <v>1</v>
      </c>
      <c r="AA7" s="3" t="s">
        <v>226</v>
      </c>
      <c r="AB7" s="2">
        <v>184.0</v>
      </c>
      <c r="AC7" s="2" t="s">
        <v>1246</v>
      </c>
      <c r="AD7" s="36">
        <v>1.629725112035E12</v>
      </c>
      <c r="AE7" s="2" t="b">
        <f t="shared" si="7"/>
        <v>1</v>
      </c>
      <c r="AF7" s="3" t="s">
        <v>226</v>
      </c>
      <c r="AG7" s="2">
        <v>217.0</v>
      </c>
      <c r="AH7" s="2" t="s">
        <v>1247</v>
      </c>
      <c r="AI7" s="36">
        <v>1.62972922317E12</v>
      </c>
      <c r="AJ7" s="2" t="b">
        <f t="shared" si="8"/>
        <v>1</v>
      </c>
      <c r="AK7" s="3" t="s">
        <v>226</v>
      </c>
      <c r="AL7" s="2">
        <v>109.0</v>
      </c>
      <c r="AM7" s="2" t="s">
        <v>1244</v>
      </c>
      <c r="AN7" s="36">
        <v>1.629729696325E12</v>
      </c>
      <c r="AO7" s="2" t="b">
        <f t="shared" si="9"/>
        <v>1</v>
      </c>
      <c r="AP7" s="3" t="s">
        <v>226</v>
      </c>
      <c r="AQ7" s="2">
        <v>212.0</v>
      </c>
      <c r="AR7" s="2" t="s">
        <v>1240</v>
      </c>
      <c r="AS7" s="36">
        <v>1.629730167895E12</v>
      </c>
    </row>
    <row r="8">
      <c r="A8" s="2" t="b">
        <f t="shared" si="1"/>
        <v>1</v>
      </c>
      <c r="B8" s="2" t="s">
        <v>230</v>
      </c>
      <c r="C8" s="2">
        <v>100.0</v>
      </c>
      <c r="D8" s="2" t="s">
        <v>1241</v>
      </c>
      <c r="E8" s="36">
        <v>1.629718599418E12</v>
      </c>
      <c r="F8" s="2" t="b">
        <f t="shared" si="2"/>
        <v>1</v>
      </c>
      <c r="G8" s="2" t="s">
        <v>230</v>
      </c>
      <c r="H8" s="2">
        <v>108.0</v>
      </c>
      <c r="I8" s="2" t="s">
        <v>1242</v>
      </c>
      <c r="J8" s="36">
        <v>1.629719210433E12</v>
      </c>
      <c r="K8" s="2" t="b">
        <f t="shared" si="3"/>
        <v>1</v>
      </c>
      <c r="L8" s="3" t="s">
        <v>230</v>
      </c>
      <c r="M8" s="2">
        <v>143.0</v>
      </c>
      <c r="N8" s="2" t="s">
        <v>1233</v>
      </c>
      <c r="O8" s="36">
        <v>1.629719673899E12</v>
      </c>
      <c r="P8" s="2" t="b">
        <f t="shared" si="4"/>
        <v>1</v>
      </c>
      <c r="Q8" s="3" t="s">
        <v>230</v>
      </c>
      <c r="R8" s="2">
        <v>214.0</v>
      </c>
      <c r="S8" s="2" t="s">
        <v>1248</v>
      </c>
      <c r="T8" s="36">
        <v>1.629724220067E12</v>
      </c>
      <c r="U8" s="2" t="b">
        <f t="shared" si="5"/>
        <v>1</v>
      </c>
      <c r="V8" s="3" t="s">
        <v>230</v>
      </c>
      <c r="W8" s="2">
        <v>167.0</v>
      </c>
      <c r="X8" s="2" t="s">
        <v>1245</v>
      </c>
      <c r="Y8" s="36">
        <v>1.629724685253E12</v>
      </c>
      <c r="Z8" s="2" t="b">
        <f t="shared" si="6"/>
        <v>1</v>
      </c>
      <c r="AA8" s="3" t="s">
        <v>230</v>
      </c>
      <c r="AB8" s="2">
        <v>209.0</v>
      </c>
      <c r="AC8" s="2" t="s">
        <v>1246</v>
      </c>
      <c r="AD8" s="36">
        <v>1.629725112245E12</v>
      </c>
      <c r="AE8" s="2" t="b">
        <f t="shared" si="7"/>
        <v>1</v>
      </c>
      <c r="AF8" s="3" t="s">
        <v>230</v>
      </c>
      <c r="AG8" s="2">
        <v>225.0</v>
      </c>
      <c r="AH8" s="2" t="s">
        <v>1247</v>
      </c>
      <c r="AI8" s="36">
        <v>1.629729223396E12</v>
      </c>
      <c r="AJ8" s="2" t="b">
        <f t="shared" si="8"/>
        <v>1</v>
      </c>
      <c r="AK8" s="3" t="s">
        <v>230</v>
      </c>
      <c r="AL8" s="2">
        <v>142.0</v>
      </c>
      <c r="AM8" s="2" t="s">
        <v>1244</v>
      </c>
      <c r="AN8" s="36">
        <v>1.629729696471E12</v>
      </c>
      <c r="AO8" s="2" t="b">
        <f t="shared" si="9"/>
        <v>1</v>
      </c>
      <c r="AP8" s="3" t="s">
        <v>230</v>
      </c>
      <c r="AQ8" s="2">
        <v>181.0</v>
      </c>
      <c r="AR8" s="2" t="s">
        <v>1249</v>
      </c>
      <c r="AS8" s="36">
        <v>1.629730168076E12</v>
      </c>
    </row>
    <row r="9">
      <c r="A9" s="2" t="b">
        <f t="shared" si="1"/>
        <v>1</v>
      </c>
      <c r="B9" s="2" t="s">
        <v>232</v>
      </c>
      <c r="C9" s="2">
        <v>142.0</v>
      </c>
      <c r="D9" s="2" t="s">
        <v>1241</v>
      </c>
      <c r="E9" s="36">
        <v>1.629718599559E12</v>
      </c>
      <c r="F9" s="2" t="b">
        <f t="shared" si="2"/>
        <v>1</v>
      </c>
      <c r="G9" s="2" t="s">
        <v>232</v>
      </c>
      <c r="H9" s="2">
        <v>151.0</v>
      </c>
      <c r="I9" s="2" t="s">
        <v>1242</v>
      </c>
      <c r="J9" s="36">
        <v>1.629719210585E12</v>
      </c>
      <c r="K9" s="2" t="b">
        <f t="shared" si="3"/>
        <v>1</v>
      </c>
      <c r="L9" s="3" t="s">
        <v>232</v>
      </c>
      <c r="M9" s="2">
        <v>168.0</v>
      </c>
      <c r="N9" s="2" t="s">
        <v>1250</v>
      </c>
      <c r="O9" s="36">
        <v>1.629719674064E12</v>
      </c>
      <c r="P9" s="2" t="b">
        <f t="shared" si="4"/>
        <v>1</v>
      </c>
      <c r="Q9" s="3" t="s">
        <v>232</v>
      </c>
      <c r="R9" s="2">
        <v>183.0</v>
      </c>
      <c r="S9" s="2" t="s">
        <v>1248</v>
      </c>
      <c r="T9" s="36">
        <v>1.62972422025E12</v>
      </c>
      <c r="U9" s="2" t="b">
        <f t="shared" si="5"/>
        <v>1</v>
      </c>
      <c r="V9" s="3" t="s">
        <v>232</v>
      </c>
      <c r="W9" s="2">
        <v>119.0</v>
      </c>
      <c r="X9" s="2" t="s">
        <v>1245</v>
      </c>
      <c r="Y9" s="36">
        <v>1.629724685393E12</v>
      </c>
      <c r="Z9" s="2" t="b">
        <f t="shared" si="6"/>
        <v>1</v>
      </c>
      <c r="AA9" s="3" t="s">
        <v>232</v>
      </c>
      <c r="AB9" s="2">
        <v>178.0</v>
      </c>
      <c r="AC9" s="2" t="s">
        <v>1246</v>
      </c>
      <c r="AD9" s="36">
        <v>1.629725112421E12</v>
      </c>
      <c r="AE9" s="2" t="b">
        <f t="shared" si="7"/>
        <v>1</v>
      </c>
      <c r="AF9" s="3" t="s">
        <v>232</v>
      </c>
      <c r="AG9" s="2">
        <v>201.0</v>
      </c>
      <c r="AH9" s="2" t="s">
        <v>1247</v>
      </c>
      <c r="AI9" s="36">
        <v>1.629729223594E12</v>
      </c>
      <c r="AJ9" s="2" t="b">
        <f t="shared" si="8"/>
        <v>1</v>
      </c>
      <c r="AK9" s="3" t="s">
        <v>232</v>
      </c>
      <c r="AL9" s="2">
        <v>118.0</v>
      </c>
      <c r="AM9" s="2" t="s">
        <v>1244</v>
      </c>
      <c r="AN9" s="36">
        <v>1.629729696589E12</v>
      </c>
      <c r="AO9" s="2" t="b">
        <f t="shared" si="9"/>
        <v>1</v>
      </c>
      <c r="AP9" s="3" t="s">
        <v>232</v>
      </c>
      <c r="AQ9" s="2">
        <v>197.0</v>
      </c>
      <c r="AR9" s="2" t="s">
        <v>1249</v>
      </c>
      <c r="AS9" s="36">
        <v>1.629730168274E12</v>
      </c>
    </row>
    <row r="10">
      <c r="A10" s="2" t="b">
        <f t="shared" si="1"/>
        <v>1</v>
      </c>
      <c r="B10" s="2" t="s">
        <v>230</v>
      </c>
      <c r="C10" s="2">
        <v>362.0</v>
      </c>
      <c r="D10" s="2" t="s">
        <v>1241</v>
      </c>
      <c r="E10" s="36">
        <v>1.629718599925E12</v>
      </c>
      <c r="F10" s="2" t="b">
        <f t="shared" si="2"/>
        <v>1</v>
      </c>
      <c r="G10" s="2" t="s">
        <v>230</v>
      </c>
      <c r="H10" s="2">
        <v>348.0</v>
      </c>
      <c r="I10" s="2" t="s">
        <v>1242</v>
      </c>
      <c r="J10" s="36">
        <v>1.629719210951E12</v>
      </c>
      <c r="K10" s="2" t="b">
        <f t="shared" si="3"/>
        <v>1</v>
      </c>
      <c r="L10" s="3" t="s">
        <v>236</v>
      </c>
      <c r="M10" s="2">
        <v>1241.0</v>
      </c>
      <c r="N10" s="2" t="s">
        <v>1251</v>
      </c>
      <c r="O10" s="36">
        <v>1.629719675306E12</v>
      </c>
      <c r="P10" s="2" t="b">
        <f t="shared" si="4"/>
        <v>1</v>
      </c>
      <c r="Q10" s="3" t="s">
        <v>236</v>
      </c>
      <c r="R10" s="2">
        <v>1122.0</v>
      </c>
      <c r="S10" s="2" t="s">
        <v>1252</v>
      </c>
      <c r="T10" s="36">
        <v>1.629724221361E12</v>
      </c>
      <c r="U10" s="2" t="b">
        <f t="shared" si="5"/>
        <v>1</v>
      </c>
      <c r="V10" s="3" t="s">
        <v>236</v>
      </c>
      <c r="W10" s="2">
        <v>1308.0</v>
      </c>
      <c r="X10" s="2" t="s">
        <v>1253</v>
      </c>
      <c r="Y10" s="36">
        <v>1.629724686682E12</v>
      </c>
      <c r="Z10" s="2" t="b">
        <f t="shared" si="6"/>
        <v>1</v>
      </c>
      <c r="AA10" s="3" t="s">
        <v>236</v>
      </c>
      <c r="AB10" s="2">
        <v>915.0</v>
      </c>
      <c r="AC10" s="2" t="s">
        <v>1254</v>
      </c>
      <c r="AD10" s="36">
        <v>1.629725113338E12</v>
      </c>
      <c r="AE10" s="2" t="b">
        <f t="shared" si="7"/>
        <v>1</v>
      </c>
      <c r="AF10" s="3" t="s">
        <v>236</v>
      </c>
      <c r="AG10" s="2">
        <v>1619.0</v>
      </c>
      <c r="AH10" s="2" t="s">
        <v>1255</v>
      </c>
      <c r="AI10" s="36">
        <v>1.629729225217E12</v>
      </c>
      <c r="AJ10" s="2" t="b">
        <f t="shared" si="8"/>
        <v>1</v>
      </c>
      <c r="AK10" s="3" t="s">
        <v>236</v>
      </c>
      <c r="AL10" s="2">
        <v>807.0</v>
      </c>
      <c r="AM10" s="2" t="s">
        <v>1256</v>
      </c>
      <c r="AN10" s="36">
        <v>1.629729697403E12</v>
      </c>
      <c r="AO10" s="2" t="b">
        <f t="shared" si="9"/>
        <v>1</v>
      </c>
      <c r="AP10" s="3" t="s">
        <v>236</v>
      </c>
      <c r="AQ10" s="2">
        <v>1004.0</v>
      </c>
      <c r="AR10" s="2" t="s">
        <v>1257</v>
      </c>
      <c r="AS10" s="36">
        <v>1.629730169278E12</v>
      </c>
    </row>
    <row r="11">
      <c r="A11" s="2" t="b">
        <f t="shared" si="1"/>
        <v>1</v>
      </c>
      <c r="B11" s="2" t="s">
        <v>226</v>
      </c>
      <c r="C11" s="2">
        <v>142.0</v>
      </c>
      <c r="D11" s="2" t="s">
        <v>1258</v>
      </c>
      <c r="E11" s="36">
        <v>1.629718600066E12</v>
      </c>
      <c r="F11" s="2" t="b">
        <f t="shared" si="2"/>
        <v>1</v>
      </c>
      <c r="G11" s="2" t="s">
        <v>227</v>
      </c>
      <c r="H11" s="2">
        <v>138.0</v>
      </c>
      <c r="I11" s="2" t="s">
        <v>1259</v>
      </c>
      <c r="J11" s="36">
        <v>1.629719211071E12</v>
      </c>
      <c r="K11" s="2" t="b">
        <f t="shared" si="3"/>
        <v>1</v>
      </c>
      <c r="L11" s="3" t="s">
        <v>242</v>
      </c>
      <c r="M11" s="2">
        <v>264.0</v>
      </c>
      <c r="N11" s="2" t="s">
        <v>1251</v>
      </c>
      <c r="O11" s="36">
        <v>1.629719675575E12</v>
      </c>
      <c r="P11" s="2" t="b">
        <f t="shared" si="4"/>
        <v>1</v>
      </c>
      <c r="Q11" s="3" t="s">
        <v>242</v>
      </c>
      <c r="R11" s="2">
        <v>298.0</v>
      </c>
      <c r="S11" s="2" t="s">
        <v>1252</v>
      </c>
      <c r="T11" s="36">
        <v>1.62972422166E12</v>
      </c>
      <c r="U11" s="2" t="b">
        <f t="shared" si="5"/>
        <v>1</v>
      </c>
      <c r="V11" s="3" t="s">
        <v>242</v>
      </c>
      <c r="W11" s="2">
        <v>247.0</v>
      </c>
      <c r="X11" s="2" t="s">
        <v>1253</v>
      </c>
      <c r="Y11" s="36">
        <v>1.629724686926E12</v>
      </c>
      <c r="Z11" s="2" t="b">
        <f t="shared" si="6"/>
        <v>1</v>
      </c>
      <c r="AA11" s="3" t="s">
        <v>242</v>
      </c>
      <c r="AB11" s="2">
        <v>868.0</v>
      </c>
      <c r="AC11" s="2" t="s">
        <v>1260</v>
      </c>
      <c r="AD11" s="36">
        <v>1.629725114207E12</v>
      </c>
      <c r="AE11" s="2" t="b">
        <f t="shared" si="7"/>
        <v>1</v>
      </c>
      <c r="AF11" s="3" t="s">
        <v>242</v>
      </c>
      <c r="AG11" s="2">
        <v>281.0</v>
      </c>
      <c r="AH11" s="2" t="s">
        <v>1255</v>
      </c>
      <c r="AI11" s="36">
        <v>1.629729225497E12</v>
      </c>
      <c r="AJ11" s="2" t="b">
        <f t="shared" si="8"/>
        <v>1</v>
      </c>
      <c r="AK11" s="3" t="s">
        <v>242</v>
      </c>
      <c r="AL11" s="2">
        <v>272.0</v>
      </c>
      <c r="AM11" s="2" t="s">
        <v>1256</v>
      </c>
      <c r="AN11" s="36">
        <v>1.629729697666E12</v>
      </c>
      <c r="AO11" s="2" t="b">
        <f t="shared" si="9"/>
        <v>1</v>
      </c>
      <c r="AP11" s="3" t="s">
        <v>242</v>
      </c>
      <c r="AQ11" s="2">
        <v>247.0</v>
      </c>
      <c r="AR11" s="2" t="s">
        <v>1257</v>
      </c>
      <c r="AS11" s="36">
        <v>1.629730169524E12</v>
      </c>
    </row>
    <row r="12">
      <c r="A12" s="2" t="b">
        <f t="shared" si="1"/>
        <v>1</v>
      </c>
      <c r="B12" s="2" t="s">
        <v>292</v>
      </c>
      <c r="C12" s="2">
        <v>149.0</v>
      </c>
      <c r="D12" s="2" t="s">
        <v>1258</v>
      </c>
      <c r="E12" s="36">
        <v>1.629718600211E12</v>
      </c>
      <c r="F12" s="2" t="b">
        <f t="shared" si="2"/>
        <v>1</v>
      </c>
      <c r="G12" s="2" t="s">
        <v>224</v>
      </c>
      <c r="H12" s="2">
        <v>143.0</v>
      </c>
      <c r="I12" s="2" t="s">
        <v>1259</v>
      </c>
      <c r="J12" s="36">
        <v>1.629719211213E12</v>
      </c>
      <c r="K12" s="2" t="b">
        <f t="shared" si="3"/>
        <v>1</v>
      </c>
      <c r="L12" s="3" t="s">
        <v>232</v>
      </c>
      <c r="M12" s="2">
        <v>1280.0</v>
      </c>
      <c r="N12" s="2" t="s">
        <v>1261</v>
      </c>
      <c r="O12" s="36">
        <v>1.629719676852E12</v>
      </c>
      <c r="P12" s="2" t="b">
        <f t="shared" si="4"/>
        <v>1</v>
      </c>
      <c r="Q12" s="3" t="s">
        <v>232</v>
      </c>
      <c r="R12" s="2">
        <v>1221.0</v>
      </c>
      <c r="S12" s="2" t="s">
        <v>1262</v>
      </c>
      <c r="T12" s="36">
        <v>1.62972422288E12</v>
      </c>
      <c r="U12" s="2" t="b">
        <f t="shared" si="5"/>
        <v>1</v>
      </c>
      <c r="V12" s="3" t="s">
        <v>232</v>
      </c>
      <c r="W12" s="2">
        <v>544.0</v>
      </c>
      <c r="X12" s="2" t="s">
        <v>1263</v>
      </c>
      <c r="Y12" s="36">
        <v>1.629724687473E12</v>
      </c>
      <c r="Z12" s="2" t="b">
        <f t="shared" si="6"/>
        <v>0</v>
      </c>
      <c r="AA12" s="3" t="s">
        <v>244</v>
      </c>
      <c r="AB12" s="2">
        <v>3427.0</v>
      </c>
      <c r="AC12" s="2" t="s">
        <v>1264</v>
      </c>
      <c r="AD12" s="36">
        <v>1.629725117646E12</v>
      </c>
      <c r="AE12" s="2" t="b">
        <f t="shared" si="7"/>
        <v>1</v>
      </c>
      <c r="AF12" s="3" t="s">
        <v>232</v>
      </c>
      <c r="AG12" s="2">
        <v>771.0</v>
      </c>
      <c r="AH12" s="2" t="s">
        <v>1265</v>
      </c>
      <c r="AI12" s="36">
        <v>1.629729226268E12</v>
      </c>
      <c r="AJ12" s="2" t="b">
        <f t="shared" si="8"/>
        <v>1</v>
      </c>
      <c r="AK12" s="3" t="s">
        <v>232</v>
      </c>
      <c r="AL12" s="2">
        <v>501.0</v>
      </c>
      <c r="AM12" s="2" t="s">
        <v>1266</v>
      </c>
      <c r="AN12" s="36">
        <v>1.629729698168E12</v>
      </c>
      <c r="AO12" s="2" t="b">
        <f t="shared" si="9"/>
        <v>1</v>
      </c>
      <c r="AP12" s="3" t="s">
        <v>232</v>
      </c>
      <c r="AQ12" s="2">
        <v>1672.0</v>
      </c>
      <c r="AR12" s="2" t="s">
        <v>1267</v>
      </c>
      <c r="AS12" s="36">
        <v>1.629730171198E12</v>
      </c>
    </row>
    <row r="13">
      <c r="A13" s="2" t="b">
        <f t="shared" si="1"/>
        <v>1</v>
      </c>
      <c r="B13" s="2" t="s">
        <v>219</v>
      </c>
      <c r="C13" s="2">
        <v>126.0</v>
      </c>
      <c r="D13" s="2" t="s">
        <v>1258</v>
      </c>
      <c r="E13" s="36">
        <v>1.629718600338E12</v>
      </c>
      <c r="F13" s="2" t="b">
        <f t="shared" si="2"/>
        <v>1</v>
      </c>
      <c r="G13" s="2" t="s">
        <v>219</v>
      </c>
      <c r="H13" s="2">
        <v>158.0</v>
      </c>
      <c r="I13" s="2" t="s">
        <v>1259</v>
      </c>
      <c r="J13" s="36">
        <v>1.629719211371E12</v>
      </c>
      <c r="K13" s="2" t="b">
        <f t="shared" si="3"/>
        <v>1</v>
      </c>
      <c r="L13" s="3" t="s">
        <v>230</v>
      </c>
      <c r="M13" s="2">
        <v>159.0</v>
      </c>
      <c r="N13" s="2" t="s">
        <v>1268</v>
      </c>
      <c r="O13" s="36">
        <v>1.629719677015E12</v>
      </c>
      <c r="P13" s="2" t="b">
        <f t="shared" si="4"/>
        <v>1</v>
      </c>
      <c r="Q13" s="3" t="s">
        <v>230</v>
      </c>
      <c r="R13" s="2">
        <v>226.0</v>
      </c>
      <c r="S13" s="2" t="s">
        <v>1269</v>
      </c>
      <c r="T13" s="36">
        <v>1.629724223107E12</v>
      </c>
      <c r="U13" s="2" t="b">
        <f t="shared" si="5"/>
        <v>1</v>
      </c>
      <c r="V13" s="3" t="s">
        <v>230</v>
      </c>
      <c r="W13" s="2">
        <v>167.0</v>
      </c>
      <c r="X13" s="2" t="s">
        <v>1263</v>
      </c>
      <c r="Y13" s="36">
        <v>1.629724687639E12</v>
      </c>
      <c r="Z13" s="2" t="b">
        <f t="shared" si="6"/>
        <v>1</v>
      </c>
      <c r="AA13" s="3" t="s">
        <v>242</v>
      </c>
      <c r="AB13" s="2">
        <v>930.0</v>
      </c>
      <c r="AC13" s="2" t="s">
        <v>1270</v>
      </c>
      <c r="AD13" s="36">
        <v>1.629725118564E12</v>
      </c>
      <c r="AE13" s="2" t="b">
        <f t="shared" si="7"/>
        <v>1</v>
      </c>
      <c r="AF13" s="3" t="s">
        <v>230</v>
      </c>
      <c r="AG13" s="2">
        <v>190.0</v>
      </c>
      <c r="AH13" s="2" t="s">
        <v>1265</v>
      </c>
      <c r="AI13" s="36">
        <v>1.629729226458E12</v>
      </c>
      <c r="AJ13" s="2" t="b">
        <f t="shared" si="8"/>
        <v>1</v>
      </c>
      <c r="AK13" s="3" t="s">
        <v>230</v>
      </c>
      <c r="AL13" s="2">
        <v>134.0</v>
      </c>
      <c r="AM13" s="2" t="s">
        <v>1266</v>
      </c>
      <c r="AN13" s="36">
        <v>1.629729698305E12</v>
      </c>
      <c r="AO13" s="2" t="b">
        <f t="shared" si="9"/>
        <v>1</v>
      </c>
      <c r="AP13" s="3" t="s">
        <v>230</v>
      </c>
      <c r="AQ13" s="2">
        <v>193.0</v>
      </c>
      <c r="AR13" s="2" t="s">
        <v>1267</v>
      </c>
      <c r="AS13" s="36">
        <v>1.629730171387E12</v>
      </c>
    </row>
    <row r="14">
      <c r="A14" s="2" t="b">
        <f t="shared" si="1"/>
        <v>1</v>
      </c>
      <c r="B14" s="2" t="s">
        <v>218</v>
      </c>
      <c r="C14" s="2">
        <v>171.0</v>
      </c>
      <c r="D14" s="2" t="s">
        <v>1258</v>
      </c>
      <c r="E14" s="36">
        <v>1.62971860052E12</v>
      </c>
      <c r="F14" s="2" t="b">
        <f t="shared" si="2"/>
        <v>1</v>
      </c>
      <c r="G14" s="2" t="s">
        <v>224</v>
      </c>
      <c r="H14" s="2">
        <v>762.0</v>
      </c>
      <c r="I14" s="2" t="s">
        <v>1271</v>
      </c>
      <c r="J14" s="36">
        <v>1.629719212133E12</v>
      </c>
      <c r="K14" s="2" t="b">
        <f t="shared" si="3"/>
        <v>1</v>
      </c>
      <c r="L14" s="3" t="s">
        <v>221</v>
      </c>
      <c r="M14" s="2">
        <v>116.0</v>
      </c>
      <c r="N14" s="2" t="s">
        <v>1268</v>
      </c>
      <c r="O14" s="36">
        <v>1.62971967713E12</v>
      </c>
      <c r="P14" s="2" t="b">
        <f t="shared" si="4"/>
        <v>1</v>
      </c>
      <c r="Q14" s="3" t="s">
        <v>221</v>
      </c>
      <c r="R14" s="2">
        <v>117.0</v>
      </c>
      <c r="S14" s="2" t="s">
        <v>1269</v>
      </c>
      <c r="T14" s="36">
        <v>1.629724223225E12</v>
      </c>
      <c r="U14" s="2" t="b">
        <f t="shared" si="5"/>
        <v>1</v>
      </c>
      <c r="V14" s="3" t="s">
        <v>221</v>
      </c>
      <c r="W14" s="2">
        <v>134.0</v>
      </c>
      <c r="X14" s="2" t="s">
        <v>1263</v>
      </c>
      <c r="Y14" s="36">
        <v>1.629724687774E12</v>
      </c>
      <c r="Z14" s="2" t="b">
        <f t="shared" si="6"/>
        <v>1</v>
      </c>
      <c r="AA14" s="3" t="s">
        <v>232</v>
      </c>
      <c r="AB14" s="2">
        <v>885.0</v>
      </c>
      <c r="AC14" s="2" t="s">
        <v>1272</v>
      </c>
      <c r="AD14" s="36">
        <v>1.629725119449E12</v>
      </c>
      <c r="AE14" s="2" t="b">
        <f t="shared" si="7"/>
        <v>1</v>
      </c>
      <c r="AF14" s="3" t="s">
        <v>221</v>
      </c>
      <c r="AG14" s="2">
        <v>151.0</v>
      </c>
      <c r="AH14" s="2" t="s">
        <v>1265</v>
      </c>
      <c r="AI14" s="36">
        <v>1.629729226607E12</v>
      </c>
      <c r="AJ14" s="2" t="b">
        <f t="shared" si="8"/>
        <v>1</v>
      </c>
      <c r="AK14" s="3" t="s">
        <v>221</v>
      </c>
      <c r="AL14" s="2">
        <v>124.0</v>
      </c>
      <c r="AM14" s="2" t="s">
        <v>1266</v>
      </c>
      <c r="AN14" s="36">
        <v>1.629729698429E12</v>
      </c>
      <c r="AO14" s="2" t="b">
        <f t="shared" si="9"/>
        <v>1</v>
      </c>
      <c r="AP14" s="3" t="s">
        <v>221</v>
      </c>
      <c r="AQ14" s="2">
        <v>166.0</v>
      </c>
      <c r="AR14" s="2" t="s">
        <v>1267</v>
      </c>
      <c r="AS14" s="36">
        <v>1.629730171556E12</v>
      </c>
    </row>
    <row r="15">
      <c r="A15" s="2" t="b">
        <f t="shared" si="1"/>
        <v>1</v>
      </c>
      <c r="B15" s="2" t="s">
        <v>219</v>
      </c>
      <c r="C15" s="2">
        <v>648.0</v>
      </c>
      <c r="D15" s="2" t="s">
        <v>1273</v>
      </c>
      <c r="E15" s="36">
        <v>1.629718601161E12</v>
      </c>
      <c r="F15" s="2" t="b">
        <f t="shared" si="2"/>
        <v>1</v>
      </c>
      <c r="G15" s="2" t="s">
        <v>226</v>
      </c>
      <c r="H15" s="2">
        <v>225.0</v>
      </c>
      <c r="I15" s="2" t="s">
        <v>1271</v>
      </c>
      <c r="J15" s="36">
        <v>1.629719212357E12</v>
      </c>
      <c r="K15" s="2" t="b">
        <f t="shared" si="3"/>
        <v>1</v>
      </c>
      <c r="L15" s="3" t="s">
        <v>255</v>
      </c>
      <c r="M15" s="2">
        <v>84.0</v>
      </c>
      <c r="N15" s="2" t="s">
        <v>1268</v>
      </c>
      <c r="O15" s="36">
        <v>1.629719677213E12</v>
      </c>
      <c r="P15" s="2" t="b">
        <f t="shared" si="4"/>
        <v>1</v>
      </c>
      <c r="Q15" s="3" t="s">
        <v>255</v>
      </c>
      <c r="R15" s="2">
        <v>167.0</v>
      </c>
      <c r="S15" s="2" t="s">
        <v>1269</v>
      </c>
      <c r="T15" s="36">
        <v>1.629724223391E12</v>
      </c>
      <c r="U15" s="2" t="b">
        <f t="shared" si="5"/>
        <v>1</v>
      </c>
      <c r="V15" s="3" t="s">
        <v>255</v>
      </c>
      <c r="W15" s="2">
        <v>117.0</v>
      </c>
      <c r="X15" s="2" t="s">
        <v>1263</v>
      </c>
      <c r="Y15" s="36">
        <v>1.62972468789E12</v>
      </c>
      <c r="Z15" s="2" t="b">
        <f t="shared" si="6"/>
        <v>1</v>
      </c>
      <c r="AA15" s="3" t="s">
        <v>230</v>
      </c>
      <c r="AB15" s="2">
        <v>175.0</v>
      </c>
      <c r="AC15" s="2" t="s">
        <v>1272</v>
      </c>
      <c r="AD15" s="36">
        <v>1.629725119623E12</v>
      </c>
      <c r="AE15" s="2" t="b">
        <f t="shared" si="7"/>
        <v>1</v>
      </c>
      <c r="AF15" s="3" t="s">
        <v>255</v>
      </c>
      <c r="AG15" s="2">
        <v>151.0</v>
      </c>
      <c r="AH15" s="2" t="s">
        <v>1265</v>
      </c>
      <c r="AI15" s="36">
        <v>1.62972922676E12</v>
      </c>
      <c r="AJ15" s="2" t="b">
        <f t="shared" si="8"/>
        <v>1</v>
      </c>
      <c r="AK15" s="3" t="s">
        <v>255</v>
      </c>
      <c r="AL15" s="2">
        <v>77.0</v>
      </c>
      <c r="AM15" s="2" t="s">
        <v>1266</v>
      </c>
      <c r="AN15" s="36">
        <v>1.6297296985E12</v>
      </c>
      <c r="AO15" s="2" t="b">
        <f t="shared" si="9"/>
        <v>1</v>
      </c>
      <c r="AP15" s="3" t="s">
        <v>255</v>
      </c>
      <c r="AQ15" s="2">
        <v>169.0</v>
      </c>
      <c r="AR15" s="2" t="s">
        <v>1267</v>
      </c>
      <c r="AS15" s="36">
        <v>1.629730171725E12</v>
      </c>
    </row>
    <row r="16">
      <c r="A16" s="2" t="b">
        <f t="shared" si="1"/>
        <v>1</v>
      </c>
      <c r="B16" s="2" t="s">
        <v>224</v>
      </c>
      <c r="C16" s="2">
        <v>217.0</v>
      </c>
      <c r="D16" s="2" t="s">
        <v>1273</v>
      </c>
      <c r="E16" s="36">
        <v>1.629718601375E12</v>
      </c>
      <c r="F16" s="2" t="b">
        <f t="shared" si="2"/>
        <v>1</v>
      </c>
      <c r="G16" s="2" t="s">
        <v>230</v>
      </c>
      <c r="H16" s="2">
        <v>150.0</v>
      </c>
      <c r="I16" s="2" t="s">
        <v>1271</v>
      </c>
      <c r="J16" s="36">
        <v>1.629719212508E12</v>
      </c>
      <c r="K16" s="2" t="b">
        <f t="shared" si="3"/>
        <v>1</v>
      </c>
      <c r="L16" s="3" t="s">
        <v>242</v>
      </c>
      <c r="M16" s="2">
        <v>197.0</v>
      </c>
      <c r="N16" s="2" t="s">
        <v>1268</v>
      </c>
      <c r="O16" s="36">
        <v>1.629719677408E12</v>
      </c>
      <c r="P16" s="2" t="b">
        <f t="shared" si="4"/>
        <v>1</v>
      </c>
      <c r="Q16" s="3" t="s">
        <v>242</v>
      </c>
      <c r="R16" s="2">
        <v>265.0</v>
      </c>
      <c r="S16" s="2" t="s">
        <v>1269</v>
      </c>
      <c r="T16" s="36">
        <v>1.629724223654E12</v>
      </c>
      <c r="U16" s="2" t="b">
        <f t="shared" si="5"/>
        <v>1</v>
      </c>
      <c r="V16" s="3" t="s">
        <v>242</v>
      </c>
      <c r="W16" s="2">
        <v>281.0</v>
      </c>
      <c r="X16" s="2" t="s">
        <v>1274</v>
      </c>
      <c r="Y16" s="36">
        <v>1.62972468817E12</v>
      </c>
      <c r="Z16" s="2" t="b">
        <f t="shared" si="6"/>
        <v>1</v>
      </c>
      <c r="AA16" s="3" t="s">
        <v>221</v>
      </c>
      <c r="AB16" s="2">
        <v>143.0</v>
      </c>
      <c r="AC16" s="2" t="s">
        <v>1272</v>
      </c>
      <c r="AD16" s="36">
        <v>1.629725119772E12</v>
      </c>
      <c r="AE16" s="2" t="b">
        <f t="shared" si="7"/>
        <v>1</v>
      </c>
      <c r="AF16" s="3" t="s">
        <v>242</v>
      </c>
      <c r="AG16" s="2">
        <v>1184.0</v>
      </c>
      <c r="AH16" s="2" t="s">
        <v>1275</v>
      </c>
      <c r="AI16" s="36">
        <v>1.629729227945E12</v>
      </c>
      <c r="AJ16" s="2" t="b">
        <f t="shared" si="8"/>
        <v>1</v>
      </c>
      <c r="AK16" s="3" t="s">
        <v>242</v>
      </c>
      <c r="AL16" s="2">
        <v>197.0</v>
      </c>
      <c r="AM16" s="2" t="s">
        <v>1266</v>
      </c>
      <c r="AN16" s="36">
        <v>1.629729698699E12</v>
      </c>
      <c r="AO16" s="2" t="b">
        <f t="shared" si="9"/>
        <v>1</v>
      </c>
      <c r="AP16" s="3" t="s">
        <v>242</v>
      </c>
      <c r="AQ16" s="2">
        <v>297.0</v>
      </c>
      <c r="AR16" s="2" t="s">
        <v>1276</v>
      </c>
      <c r="AS16" s="36">
        <v>1.629730172021E12</v>
      </c>
    </row>
    <row r="17">
      <c r="A17" s="2" t="b">
        <f t="shared" si="1"/>
        <v>1</v>
      </c>
      <c r="B17" s="2" t="s">
        <v>226</v>
      </c>
      <c r="C17" s="2">
        <v>177.0</v>
      </c>
      <c r="D17" s="2" t="s">
        <v>1273</v>
      </c>
      <c r="E17" s="36">
        <v>1.629718601553E12</v>
      </c>
      <c r="F17" s="2" t="b">
        <f t="shared" si="2"/>
        <v>1</v>
      </c>
      <c r="G17" s="2" t="s">
        <v>232</v>
      </c>
      <c r="H17" s="2">
        <v>143.0</v>
      </c>
      <c r="I17" s="2" t="s">
        <v>1271</v>
      </c>
      <c r="J17" s="36">
        <v>1.629719212649E12</v>
      </c>
      <c r="K17" s="2" t="b">
        <f t="shared" si="3"/>
        <v>0</v>
      </c>
      <c r="L17" s="3" t="s">
        <v>244</v>
      </c>
      <c r="M17" s="2">
        <v>1515.0</v>
      </c>
      <c r="N17" s="2" t="s">
        <v>1277</v>
      </c>
      <c r="O17" s="36">
        <v>1.629719678928E12</v>
      </c>
      <c r="P17" s="2" t="b">
        <f t="shared" si="4"/>
        <v>0</v>
      </c>
      <c r="Q17" s="3" t="s">
        <v>244</v>
      </c>
      <c r="R17" s="2">
        <v>630.0</v>
      </c>
      <c r="S17" s="2" t="s">
        <v>1278</v>
      </c>
      <c r="T17" s="36">
        <v>1.629724224284E12</v>
      </c>
      <c r="U17" s="2" t="b">
        <f t="shared" si="5"/>
        <v>0</v>
      </c>
      <c r="V17" s="3" t="s">
        <v>244</v>
      </c>
      <c r="W17" s="2">
        <v>1142.0</v>
      </c>
      <c r="X17" s="2" t="s">
        <v>1279</v>
      </c>
      <c r="Y17" s="36">
        <v>1.629724689325E12</v>
      </c>
      <c r="Z17" s="2" t="b">
        <f t="shared" si="6"/>
        <v>1</v>
      </c>
      <c r="AA17" s="3" t="s">
        <v>255</v>
      </c>
      <c r="AB17" s="2">
        <v>117.0</v>
      </c>
      <c r="AC17" s="2" t="s">
        <v>1272</v>
      </c>
      <c r="AD17" s="36">
        <v>1.629725119882E12</v>
      </c>
      <c r="AE17" s="2" t="b">
        <f t="shared" si="7"/>
        <v>0</v>
      </c>
      <c r="AF17" s="3" t="s">
        <v>244</v>
      </c>
      <c r="AG17" s="2">
        <v>656.0</v>
      </c>
      <c r="AH17" s="2" t="s">
        <v>1280</v>
      </c>
      <c r="AI17" s="36">
        <v>1.629729228606E12</v>
      </c>
      <c r="AJ17" s="2" t="b">
        <f t="shared" si="8"/>
        <v>0</v>
      </c>
      <c r="AK17" s="3" t="s">
        <v>244</v>
      </c>
      <c r="AL17" s="2">
        <v>531.0</v>
      </c>
      <c r="AM17" s="2" t="s">
        <v>1281</v>
      </c>
      <c r="AN17" s="36">
        <v>1.629729699245E12</v>
      </c>
      <c r="AO17" s="2" t="b">
        <f t="shared" si="9"/>
        <v>0</v>
      </c>
      <c r="AP17" s="3" t="s">
        <v>244</v>
      </c>
      <c r="AQ17" s="2">
        <v>716.0</v>
      </c>
      <c r="AR17" s="2" t="s">
        <v>1276</v>
      </c>
      <c r="AS17" s="36">
        <v>1.629730172744E12</v>
      </c>
    </row>
    <row r="18">
      <c r="A18" s="2" t="b">
        <f t="shared" si="1"/>
        <v>1</v>
      </c>
      <c r="B18" s="2" t="s">
        <v>230</v>
      </c>
      <c r="C18" s="2">
        <v>124.0</v>
      </c>
      <c r="D18" s="2" t="s">
        <v>1273</v>
      </c>
      <c r="E18" s="36">
        <v>1.629718601679E12</v>
      </c>
      <c r="F18" s="2" t="b">
        <f t="shared" si="2"/>
        <v>1</v>
      </c>
      <c r="G18" s="2" t="s">
        <v>236</v>
      </c>
      <c r="H18" s="2">
        <v>1166.0</v>
      </c>
      <c r="I18" s="2" t="s">
        <v>1282</v>
      </c>
      <c r="J18" s="36">
        <v>1.629719213816E12</v>
      </c>
      <c r="K18" s="2" t="b">
        <f t="shared" si="3"/>
        <v>1</v>
      </c>
      <c r="L18" s="3" t="s">
        <v>250</v>
      </c>
      <c r="M18" s="2">
        <v>891.0</v>
      </c>
      <c r="N18" s="2" t="s">
        <v>1283</v>
      </c>
      <c r="O18" s="36">
        <v>1.629719679815E12</v>
      </c>
      <c r="P18" s="2" t="b">
        <f t="shared" si="4"/>
        <v>1</v>
      </c>
      <c r="Q18" s="3" t="s">
        <v>753</v>
      </c>
      <c r="R18" s="2">
        <v>737.0</v>
      </c>
      <c r="S18" s="2" t="s">
        <v>1284</v>
      </c>
      <c r="T18" s="36">
        <v>1.629724225026E12</v>
      </c>
      <c r="U18" s="2" t="b">
        <f t="shared" si="5"/>
        <v>1</v>
      </c>
      <c r="V18" s="3" t="s">
        <v>250</v>
      </c>
      <c r="W18" s="2">
        <v>904.0</v>
      </c>
      <c r="X18" s="2" t="s">
        <v>1285</v>
      </c>
      <c r="Y18" s="36">
        <v>1.629724690231E12</v>
      </c>
      <c r="Z18" s="2" t="b">
        <f t="shared" si="6"/>
        <v>1</v>
      </c>
      <c r="AA18" s="3" t="s">
        <v>242</v>
      </c>
      <c r="AB18" s="2">
        <v>507.0</v>
      </c>
      <c r="AC18" s="2" t="s">
        <v>1286</v>
      </c>
      <c r="AD18" s="36">
        <v>1.629725120392E12</v>
      </c>
      <c r="AE18" s="2" t="b">
        <f t="shared" si="7"/>
        <v>1</v>
      </c>
      <c r="AF18" s="3" t="s">
        <v>250</v>
      </c>
      <c r="AG18" s="2">
        <v>795.0</v>
      </c>
      <c r="AH18" s="2" t="s">
        <v>1287</v>
      </c>
      <c r="AI18" s="36">
        <v>1.629729229394E12</v>
      </c>
      <c r="AJ18" s="2" t="b">
        <f t="shared" si="8"/>
        <v>1</v>
      </c>
      <c r="AK18" s="3" t="s">
        <v>250</v>
      </c>
      <c r="AL18" s="2">
        <v>1096.0</v>
      </c>
      <c r="AM18" s="2" t="s">
        <v>1288</v>
      </c>
      <c r="AN18" s="36">
        <v>1.629729700329E12</v>
      </c>
      <c r="AO18" s="2" t="b">
        <f t="shared" si="9"/>
        <v>1</v>
      </c>
      <c r="AP18" s="3" t="s">
        <v>250</v>
      </c>
      <c r="AQ18" s="2">
        <v>685.0</v>
      </c>
      <c r="AR18" s="2" t="s">
        <v>1289</v>
      </c>
      <c r="AS18" s="36">
        <v>1.629730173423E12</v>
      </c>
    </row>
    <row r="19">
      <c r="A19" s="2" t="b">
        <f t="shared" si="1"/>
        <v>1</v>
      </c>
      <c r="B19" s="2" t="s">
        <v>232</v>
      </c>
      <c r="C19" s="2">
        <v>125.0</v>
      </c>
      <c r="D19" s="2" t="s">
        <v>1273</v>
      </c>
      <c r="E19" s="36">
        <v>1.6297186018E12</v>
      </c>
      <c r="F19" s="2" t="b">
        <f t="shared" si="2"/>
        <v>1</v>
      </c>
      <c r="G19" s="3" t="s">
        <v>1290</v>
      </c>
      <c r="H19" s="2">
        <v>223.0</v>
      </c>
      <c r="I19" s="2" t="s">
        <v>1291</v>
      </c>
      <c r="J19" s="36">
        <v>1.629719214037E12</v>
      </c>
      <c r="K19" s="2" t="b">
        <f t="shared" si="3"/>
        <v>1</v>
      </c>
      <c r="L19" s="3" t="s">
        <v>218</v>
      </c>
      <c r="M19" s="2">
        <v>752.0</v>
      </c>
      <c r="N19" s="2" t="s">
        <v>1292</v>
      </c>
      <c r="O19" s="36">
        <v>1.629719680567E12</v>
      </c>
      <c r="P19" s="2" t="b">
        <f t="shared" si="4"/>
        <v>0</v>
      </c>
      <c r="Q19" s="3" t="s">
        <v>244</v>
      </c>
      <c r="R19" s="2">
        <v>354.0</v>
      </c>
      <c r="S19" s="2" t="s">
        <v>1284</v>
      </c>
      <c r="T19" s="36">
        <v>1.629724225393E12</v>
      </c>
      <c r="U19" s="2" t="b">
        <f t="shared" si="5"/>
        <v>1</v>
      </c>
      <c r="V19" s="3" t="s">
        <v>218</v>
      </c>
      <c r="W19" s="2">
        <v>694.0</v>
      </c>
      <c r="X19" s="2" t="s">
        <v>1285</v>
      </c>
      <c r="Y19" s="36">
        <v>1.629724690908E12</v>
      </c>
      <c r="Z19" s="2" t="b">
        <f t="shared" si="6"/>
        <v>0</v>
      </c>
      <c r="AA19" s="3" t="s">
        <v>244</v>
      </c>
      <c r="AB19" s="2">
        <v>1684.0</v>
      </c>
      <c r="AC19" s="2" t="s">
        <v>1293</v>
      </c>
      <c r="AD19" s="36">
        <v>1.629725122075E12</v>
      </c>
      <c r="AE19" s="2" t="b">
        <f t="shared" si="7"/>
        <v>1</v>
      </c>
      <c r="AF19" s="3" t="s">
        <v>218</v>
      </c>
      <c r="AG19" s="2">
        <v>620.0</v>
      </c>
      <c r="AH19" s="2" t="s">
        <v>1294</v>
      </c>
      <c r="AI19" s="36">
        <v>1.629729230013E12</v>
      </c>
      <c r="AJ19" s="2" t="b">
        <f t="shared" si="8"/>
        <v>1</v>
      </c>
      <c r="AK19" s="3" t="s">
        <v>218</v>
      </c>
      <c r="AL19" s="2">
        <v>451.0</v>
      </c>
      <c r="AM19" s="2" t="s">
        <v>1288</v>
      </c>
      <c r="AN19" s="36">
        <v>1.629729700779E12</v>
      </c>
      <c r="AO19" s="2" t="b">
        <f t="shared" si="9"/>
        <v>1</v>
      </c>
      <c r="AP19" s="3" t="s">
        <v>218</v>
      </c>
      <c r="AQ19" s="2">
        <v>514.0</v>
      </c>
      <c r="AR19" s="2" t="s">
        <v>1289</v>
      </c>
      <c r="AS19" s="36">
        <v>1.629730173935E12</v>
      </c>
    </row>
    <row r="20">
      <c r="A20" s="2" t="b">
        <f t="shared" si="1"/>
        <v>1</v>
      </c>
      <c r="B20" s="2" t="s">
        <v>236</v>
      </c>
      <c r="C20" s="2">
        <v>1058.0</v>
      </c>
      <c r="D20" s="2" t="s">
        <v>1295</v>
      </c>
      <c r="E20" s="36">
        <v>1.62971860286E12</v>
      </c>
      <c r="F20" s="2" t="b">
        <f t="shared" si="2"/>
        <v>1</v>
      </c>
      <c r="G20" s="2" t="s">
        <v>232</v>
      </c>
      <c r="H20" s="2">
        <v>1337.0</v>
      </c>
      <c r="I20" s="2" t="s">
        <v>1296</v>
      </c>
      <c r="J20" s="36">
        <v>1.629719215375E12</v>
      </c>
      <c r="K20" s="2" t="b">
        <f t="shared" si="3"/>
        <v>1</v>
      </c>
      <c r="L20" s="3" t="s">
        <v>218</v>
      </c>
      <c r="M20" s="2">
        <v>159.0</v>
      </c>
      <c r="N20" s="2" t="s">
        <v>1292</v>
      </c>
      <c r="O20" s="36">
        <v>1.629719680727E12</v>
      </c>
      <c r="P20" s="2" t="b">
        <f t="shared" si="4"/>
        <v>1</v>
      </c>
      <c r="Q20" s="3" t="s">
        <v>250</v>
      </c>
      <c r="R20" s="2">
        <v>215.0</v>
      </c>
      <c r="S20" s="2" t="s">
        <v>1284</v>
      </c>
      <c r="T20" s="36">
        <v>1.629724225592E12</v>
      </c>
      <c r="U20" s="2" t="b">
        <f t="shared" si="5"/>
        <v>1</v>
      </c>
      <c r="V20" s="3" t="s">
        <v>218</v>
      </c>
      <c r="W20" s="2">
        <v>150.0</v>
      </c>
      <c r="X20" s="2" t="s">
        <v>1297</v>
      </c>
      <c r="Y20" s="36">
        <v>1.629724691059E12</v>
      </c>
      <c r="Z20" s="2" t="b">
        <f t="shared" si="6"/>
        <v>1</v>
      </c>
      <c r="AA20" s="3" t="s">
        <v>250</v>
      </c>
      <c r="AB20" s="2">
        <v>711.0</v>
      </c>
      <c r="AC20" s="2" t="s">
        <v>1293</v>
      </c>
      <c r="AD20" s="36">
        <v>1.629725122786E12</v>
      </c>
      <c r="AE20" s="2" t="b">
        <f t="shared" si="7"/>
        <v>1</v>
      </c>
      <c r="AF20" s="3" t="s">
        <v>218</v>
      </c>
      <c r="AG20" s="2">
        <v>161.0</v>
      </c>
      <c r="AH20" s="2" t="s">
        <v>1294</v>
      </c>
      <c r="AI20" s="36">
        <v>1.629729230176E12</v>
      </c>
      <c r="AJ20" s="2" t="b">
        <f t="shared" si="8"/>
        <v>1</v>
      </c>
      <c r="AK20" s="3" t="s">
        <v>218</v>
      </c>
      <c r="AL20" s="2">
        <v>151.0</v>
      </c>
      <c r="AM20" s="2" t="s">
        <v>1288</v>
      </c>
      <c r="AN20" s="36">
        <v>1.629729700928E12</v>
      </c>
      <c r="AO20" s="2" t="b">
        <f t="shared" si="9"/>
        <v>1</v>
      </c>
      <c r="AP20" s="3" t="s">
        <v>218</v>
      </c>
      <c r="AQ20" s="2">
        <v>174.0</v>
      </c>
      <c r="AR20" s="2" t="s">
        <v>1298</v>
      </c>
      <c r="AS20" s="36">
        <v>1.62973017411E12</v>
      </c>
    </row>
    <row r="21">
      <c r="A21" s="2" t="b">
        <f t="shared" si="1"/>
        <v>1</v>
      </c>
      <c r="B21" s="3" t="s">
        <v>1290</v>
      </c>
      <c r="C21" s="2">
        <v>256.0</v>
      </c>
      <c r="D21" s="2" t="s">
        <v>1299</v>
      </c>
      <c r="E21" s="36">
        <v>1.629718603117E12</v>
      </c>
      <c r="F21" s="2" t="b">
        <f t="shared" si="2"/>
        <v>1</v>
      </c>
      <c r="G21" s="2" t="s">
        <v>230</v>
      </c>
      <c r="H21" s="2">
        <v>142.0</v>
      </c>
      <c r="I21" s="2" t="s">
        <v>1296</v>
      </c>
      <c r="J21" s="36">
        <v>1.629719215533E12</v>
      </c>
      <c r="K21" s="2" t="b">
        <f t="shared" si="3"/>
        <v>1</v>
      </c>
      <c r="L21" s="3" t="s">
        <v>242</v>
      </c>
      <c r="M21" s="2">
        <v>204.0</v>
      </c>
      <c r="N21" s="2" t="s">
        <v>1292</v>
      </c>
      <c r="O21" s="36">
        <v>1.629719680939E12</v>
      </c>
      <c r="P21" s="2" t="b">
        <f t="shared" si="4"/>
        <v>1</v>
      </c>
      <c r="Q21" s="3" t="s">
        <v>218</v>
      </c>
      <c r="R21" s="2">
        <v>660.0</v>
      </c>
      <c r="S21" s="2" t="s">
        <v>1300</v>
      </c>
      <c r="T21" s="36">
        <v>1.629724226251E12</v>
      </c>
      <c r="U21" s="2" t="b">
        <f t="shared" si="5"/>
        <v>1</v>
      </c>
      <c r="V21" s="3" t="s">
        <v>242</v>
      </c>
      <c r="W21" s="2">
        <v>221.0</v>
      </c>
      <c r="X21" s="2" t="s">
        <v>1297</v>
      </c>
      <c r="Y21" s="36">
        <v>1.629724691279E12</v>
      </c>
      <c r="Z21" s="2" t="b">
        <f t="shared" si="6"/>
        <v>1</v>
      </c>
      <c r="AA21" s="3" t="s">
        <v>218</v>
      </c>
      <c r="AB21" s="2">
        <v>578.0</v>
      </c>
      <c r="AC21" s="2" t="s">
        <v>1301</v>
      </c>
      <c r="AD21" s="36">
        <v>1.629725123362E12</v>
      </c>
      <c r="AE21" s="2" t="b">
        <f t="shared" si="7"/>
        <v>1</v>
      </c>
      <c r="AF21" s="3" t="s">
        <v>242</v>
      </c>
      <c r="AG21" s="2">
        <v>242.0</v>
      </c>
      <c r="AH21" s="2" t="s">
        <v>1294</v>
      </c>
      <c r="AI21" s="36">
        <v>1.629729230422E12</v>
      </c>
      <c r="AJ21" s="2" t="b">
        <f t="shared" si="8"/>
        <v>1</v>
      </c>
      <c r="AK21" s="3" t="s">
        <v>242</v>
      </c>
      <c r="AL21" s="2">
        <v>195.0</v>
      </c>
      <c r="AM21" s="2" t="s">
        <v>1302</v>
      </c>
      <c r="AN21" s="36">
        <v>1.629729701124E12</v>
      </c>
      <c r="AO21" s="2" t="b">
        <f t="shared" si="9"/>
        <v>1</v>
      </c>
      <c r="AP21" s="3" t="s">
        <v>242</v>
      </c>
      <c r="AQ21" s="2">
        <v>234.0</v>
      </c>
      <c r="AR21" s="2" t="s">
        <v>1298</v>
      </c>
      <c r="AS21" s="36">
        <v>1.629730174344E12</v>
      </c>
    </row>
    <row r="22">
      <c r="A22" s="2" t="b">
        <f t="shared" si="1"/>
        <v>1</v>
      </c>
      <c r="B22" s="2" t="s">
        <v>232</v>
      </c>
      <c r="C22" s="2">
        <v>535.0</v>
      </c>
      <c r="D22" s="2" t="s">
        <v>1299</v>
      </c>
      <c r="E22" s="36">
        <v>1.629718603651E12</v>
      </c>
      <c r="F22" s="2" t="b">
        <f t="shared" si="2"/>
        <v>1</v>
      </c>
      <c r="G22" s="2" t="s">
        <v>221</v>
      </c>
      <c r="H22" s="2">
        <v>101.0</v>
      </c>
      <c r="I22" s="2" t="s">
        <v>1296</v>
      </c>
      <c r="J22" s="36">
        <v>1.629719215647E12</v>
      </c>
      <c r="K22" s="2" t="b">
        <f t="shared" si="3"/>
        <v>1</v>
      </c>
      <c r="L22" s="3" t="s">
        <v>257</v>
      </c>
      <c r="M22" s="2">
        <v>215.0</v>
      </c>
      <c r="N22" s="2" t="s">
        <v>1303</v>
      </c>
      <c r="O22" s="36">
        <v>1.629719681144E12</v>
      </c>
      <c r="P22" s="2" t="b">
        <f t="shared" si="4"/>
        <v>1</v>
      </c>
      <c r="Q22" s="3" t="s">
        <v>218</v>
      </c>
      <c r="R22" s="2">
        <v>163.0</v>
      </c>
      <c r="S22" s="2" t="s">
        <v>1300</v>
      </c>
      <c r="T22" s="36">
        <v>1.629724226414E12</v>
      </c>
      <c r="U22" s="2" t="b">
        <f t="shared" si="5"/>
        <v>1</v>
      </c>
      <c r="V22" s="3" t="s">
        <v>257</v>
      </c>
      <c r="W22" s="2">
        <v>223.0</v>
      </c>
      <c r="X22" s="2" t="s">
        <v>1297</v>
      </c>
      <c r="Y22" s="36">
        <v>1.629724691504E12</v>
      </c>
      <c r="Z22" s="2" t="b">
        <f t="shared" si="6"/>
        <v>1</v>
      </c>
      <c r="AA22" s="3" t="s">
        <v>218</v>
      </c>
      <c r="AB22" s="2">
        <v>143.0</v>
      </c>
      <c r="AC22" s="2" t="s">
        <v>1301</v>
      </c>
      <c r="AD22" s="36">
        <v>1.629725123507E12</v>
      </c>
      <c r="AE22" s="2" t="b">
        <f t="shared" si="7"/>
        <v>1</v>
      </c>
      <c r="AF22" s="3" t="s">
        <v>257</v>
      </c>
      <c r="AG22" s="2">
        <v>290.0</v>
      </c>
      <c r="AH22" s="2" t="s">
        <v>1294</v>
      </c>
      <c r="AI22" s="36">
        <v>1.629729230705E12</v>
      </c>
      <c r="AJ22" s="2" t="b">
        <f t="shared" si="8"/>
        <v>1</v>
      </c>
      <c r="AK22" s="3" t="s">
        <v>257</v>
      </c>
      <c r="AL22" s="2">
        <v>193.0</v>
      </c>
      <c r="AM22" s="2" t="s">
        <v>1302</v>
      </c>
      <c r="AN22" s="36">
        <v>1.629729701325E12</v>
      </c>
      <c r="AO22" s="2" t="b">
        <f t="shared" si="9"/>
        <v>1</v>
      </c>
      <c r="AP22" s="3" t="s">
        <v>257</v>
      </c>
      <c r="AQ22" s="2">
        <v>240.0</v>
      </c>
      <c r="AR22" s="2" t="s">
        <v>1298</v>
      </c>
      <c r="AS22" s="36">
        <v>1.629730174584E12</v>
      </c>
    </row>
    <row r="23">
      <c r="A23" s="2" t="b">
        <f t="shared" si="1"/>
        <v>1</v>
      </c>
      <c r="B23" s="2" t="s">
        <v>230</v>
      </c>
      <c r="C23" s="2">
        <v>134.0</v>
      </c>
      <c r="D23" s="2" t="s">
        <v>1299</v>
      </c>
      <c r="E23" s="36">
        <v>1.629718603785E12</v>
      </c>
      <c r="F23" s="2" t="b">
        <f t="shared" si="2"/>
        <v>1</v>
      </c>
      <c r="G23" s="2" t="s">
        <v>258</v>
      </c>
      <c r="H23" s="2">
        <v>94.0</v>
      </c>
      <c r="I23" s="2" t="s">
        <v>1296</v>
      </c>
      <c r="J23" s="36">
        <v>1.629719215713E12</v>
      </c>
      <c r="K23" s="2" t="b">
        <f t="shared" si="3"/>
        <v>1</v>
      </c>
      <c r="L23" s="3" t="s">
        <v>221</v>
      </c>
      <c r="M23" s="2">
        <v>142.0</v>
      </c>
      <c r="N23" s="2" t="s">
        <v>1303</v>
      </c>
      <c r="O23" s="36">
        <v>1.629719681285E12</v>
      </c>
      <c r="P23" s="2" t="b">
        <f t="shared" si="4"/>
        <v>1</v>
      </c>
      <c r="Q23" s="3" t="s">
        <v>242</v>
      </c>
      <c r="R23" s="2">
        <v>241.0</v>
      </c>
      <c r="S23" s="2" t="s">
        <v>1300</v>
      </c>
      <c r="T23" s="36">
        <v>1.629724226655E12</v>
      </c>
      <c r="U23" s="2" t="b">
        <f t="shared" si="5"/>
        <v>1</v>
      </c>
      <c r="V23" s="3" t="s">
        <v>221</v>
      </c>
      <c r="W23" s="2">
        <v>162.0</v>
      </c>
      <c r="X23" s="2" t="s">
        <v>1297</v>
      </c>
      <c r="Y23" s="36">
        <v>1.629724691668E12</v>
      </c>
      <c r="Z23" s="2" t="b">
        <f t="shared" si="6"/>
        <v>1</v>
      </c>
      <c r="AA23" s="3" t="s">
        <v>242</v>
      </c>
      <c r="AB23" s="2">
        <v>194.0</v>
      </c>
      <c r="AC23" s="2" t="s">
        <v>1301</v>
      </c>
      <c r="AD23" s="36">
        <v>1.6297251237E12</v>
      </c>
      <c r="AE23" s="2" t="b">
        <f t="shared" si="7"/>
        <v>1</v>
      </c>
      <c r="AF23" s="3" t="s">
        <v>219</v>
      </c>
      <c r="AG23" s="2">
        <v>184.0</v>
      </c>
      <c r="AH23" s="2" t="s">
        <v>1294</v>
      </c>
      <c r="AI23" s="36">
        <v>1.629729230891E12</v>
      </c>
      <c r="AJ23" s="2" t="b">
        <f t="shared" si="8"/>
        <v>1</v>
      </c>
      <c r="AK23" s="3" t="s">
        <v>221</v>
      </c>
      <c r="AL23" s="2">
        <v>273.0</v>
      </c>
      <c r="AM23" s="2" t="s">
        <v>1302</v>
      </c>
      <c r="AN23" s="36">
        <v>1.62972970159E12</v>
      </c>
      <c r="AO23" s="2" t="b">
        <f t="shared" si="9"/>
        <v>1</v>
      </c>
      <c r="AP23" s="3" t="s">
        <v>221</v>
      </c>
      <c r="AQ23" s="2">
        <v>201.0</v>
      </c>
      <c r="AR23" s="2" t="s">
        <v>1298</v>
      </c>
      <c r="AS23" s="36">
        <v>1.629730174784E12</v>
      </c>
    </row>
    <row r="24">
      <c r="A24" s="2" t="b">
        <f t="shared" si="1"/>
        <v>1</v>
      </c>
      <c r="B24" s="2" t="s">
        <v>221</v>
      </c>
      <c r="C24" s="2">
        <v>134.0</v>
      </c>
      <c r="D24" s="2" t="s">
        <v>1299</v>
      </c>
      <c r="E24" s="36">
        <v>1.629718603934E12</v>
      </c>
      <c r="F24" s="2" t="b">
        <f t="shared" si="2"/>
        <v>1</v>
      </c>
      <c r="G24" s="3" t="s">
        <v>1290</v>
      </c>
      <c r="H24" s="2">
        <v>194.0</v>
      </c>
      <c r="I24" s="2" t="s">
        <v>1296</v>
      </c>
      <c r="J24" s="36">
        <v>1.629719215908E12</v>
      </c>
      <c r="K24" s="2" t="b">
        <f t="shared" si="3"/>
        <v>1</v>
      </c>
      <c r="L24" s="3" t="s">
        <v>221</v>
      </c>
      <c r="M24" s="2">
        <v>176.0</v>
      </c>
      <c r="N24" s="2" t="s">
        <v>1303</v>
      </c>
      <c r="O24" s="36">
        <v>1.629719681461E12</v>
      </c>
      <c r="P24" s="2" t="b">
        <f t="shared" si="4"/>
        <v>1</v>
      </c>
      <c r="Q24" s="3" t="s">
        <v>1304</v>
      </c>
      <c r="R24" s="2">
        <v>341.0</v>
      </c>
      <c r="S24" s="2" t="s">
        <v>1300</v>
      </c>
      <c r="T24" s="36">
        <v>1.629724226997E12</v>
      </c>
      <c r="U24" s="2" t="b">
        <f t="shared" si="5"/>
        <v>1</v>
      </c>
      <c r="V24" s="3" t="s">
        <v>221</v>
      </c>
      <c r="W24" s="2">
        <v>206.0</v>
      </c>
      <c r="X24" s="2" t="s">
        <v>1297</v>
      </c>
      <c r="Y24" s="36">
        <v>1.62972469187E12</v>
      </c>
      <c r="Z24" s="2" t="b">
        <f t="shared" si="6"/>
        <v>1</v>
      </c>
      <c r="AA24" s="3" t="s">
        <v>257</v>
      </c>
      <c r="AB24" s="2">
        <v>205.0</v>
      </c>
      <c r="AC24" s="2" t="s">
        <v>1301</v>
      </c>
      <c r="AD24" s="36">
        <v>1.629725123905E12</v>
      </c>
      <c r="AE24" s="2" t="b">
        <f t="shared" si="7"/>
        <v>1</v>
      </c>
      <c r="AF24" s="3" t="s">
        <v>219</v>
      </c>
      <c r="AG24" s="2">
        <v>201.0</v>
      </c>
      <c r="AH24" s="2" t="s">
        <v>1305</v>
      </c>
      <c r="AI24" s="36">
        <v>1.629729231093E12</v>
      </c>
      <c r="AJ24" s="2" t="b">
        <f t="shared" si="8"/>
        <v>1</v>
      </c>
      <c r="AK24" s="3" t="s">
        <v>221</v>
      </c>
      <c r="AL24" s="2">
        <v>183.0</v>
      </c>
      <c r="AM24" s="2" t="s">
        <v>1302</v>
      </c>
      <c r="AN24" s="36">
        <v>1.629729701772E12</v>
      </c>
      <c r="AO24" s="2" t="b">
        <f t="shared" si="9"/>
        <v>1</v>
      </c>
      <c r="AP24" s="3" t="s">
        <v>221</v>
      </c>
      <c r="AQ24" s="2">
        <v>194.0</v>
      </c>
      <c r="AR24" s="2" t="s">
        <v>1298</v>
      </c>
      <c r="AS24" s="36">
        <v>1.629730174976E12</v>
      </c>
    </row>
    <row r="25">
      <c r="A25" s="2" t="b">
        <f t="shared" si="1"/>
        <v>1</v>
      </c>
      <c r="B25" s="2" t="s">
        <v>255</v>
      </c>
      <c r="C25" s="2">
        <v>83.0</v>
      </c>
      <c r="D25" s="2" t="s">
        <v>1299</v>
      </c>
      <c r="E25" s="36">
        <v>1.629718603996E12</v>
      </c>
      <c r="F25" s="2" t="b">
        <f t="shared" si="2"/>
        <v>1</v>
      </c>
      <c r="G25" s="2" t="s">
        <v>258</v>
      </c>
      <c r="H25" s="2">
        <v>434.0</v>
      </c>
      <c r="I25" s="2" t="s">
        <v>1306</v>
      </c>
      <c r="J25" s="36">
        <v>1.629719216359E12</v>
      </c>
      <c r="K25" s="2" t="b">
        <f t="shared" si="3"/>
        <v>1</v>
      </c>
      <c r="L25" s="3" t="s">
        <v>232</v>
      </c>
      <c r="M25" s="2">
        <v>217.0</v>
      </c>
      <c r="N25" s="2" t="s">
        <v>1303</v>
      </c>
      <c r="O25" s="36">
        <v>1.629719681678E12</v>
      </c>
      <c r="P25" s="2" t="b">
        <f t="shared" si="4"/>
        <v>1</v>
      </c>
      <c r="Q25" s="3" t="s">
        <v>242</v>
      </c>
      <c r="R25" s="2">
        <v>236.0</v>
      </c>
      <c r="S25" s="2" t="s">
        <v>1307</v>
      </c>
      <c r="T25" s="36">
        <v>1.629724227232E12</v>
      </c>
      <c r="U25" s="2" t="b">
        <f t="shared" si="5"/>
        <v>1</v>
      </c>
      <c r="V25" s="3" t="s">
        <v>232</v>
      </c>
      <c r="W25" s="2">
        <v>259.0</v>
      </c>
      <c r="X25" s="2" t="s">
        <v>1308</v>
      </c>
      <c r="Y25" s="36">
        <v>1.62972469213E12</v>
      </c>
      <c r="Z25" s="2" t="b">
        <f t="shared" si="6"/>
        <v>1</v>
      </c>
      <c r="AA25" s="3" t="s">
        <v>221</v>
      </c>
      <c r="AB25" s="2">
        <v>164.0</v>
      </c>
      <c r="AC25" s="2" t="s">
        <v>1309</v>
      </c>
      <c r="AD25" s="36">
        <v>1.629725124068E12</v>
      </c>
      <c r="AE25" s="2" t="b">
        <f t="shared" si="7"/>
        <v>1</v>
      </c>
      <c r="AF25" s="3" t="s">
        <v>232</v>
      </c>
      <c r="AG25" s="2">
        <v>201.0</v>
      </c>
      <c r="AH25" s="2" t="s">
        <v>1305</v>
      </c>
      <c r="AI25" s="36">
        <v>1.629729231296E12</v>
      </c>
      <c r="AJ25" s="2" t="b">
        <f t="shared" si="8"/>
        <v>1</v>
      </c>
      <c r="AK25" s="3" t="s">
        <v>232</v>
      </c>
      <c r="AL25" s="2">
        <v>193.0</v>
      </c>
      <c r="AM25" s="2" t="s">
        <v>1302</v>
      </c>
      <c r="AN25" s="36">
        <v>1.629729701973E12</v>
      </c>
      <c r="AO25" s="2" t="b">
        <f t="shared" si="9"/>
        <v>1</v>
      </c>
      <c r="AP25" s="3" t="s">
        <v>232</v>
      </c>
      <c r="AQ25" s="2">
        <v>207.0</v>
      </c>
      <c r="AR25" s="2" t="s">
        <v>1310</v>
      </c>
      <c r="AS25" s="36">
        <v>1.629730175187E12</v>
      </c>
    </row>
    <row r="26">
      <c r="A26" s="2" t="b">
        <f t="shared" si="1"/>
        <v>1</v>
      </c>
      <c r="B26" s="3" t="s">
        <v>1290</v>
      </c>
      <c r="C26" s="2">
        <v>190.0</v>
      </c>
      <c r="D26" s="2" t="s">
        <v>1311</v>
      </c>
      <c r="E26" s="36">
        <v>1.62971860419E12</v>
      </c>
      <c r="F26" s="2" t="b">
        <f t="shared" si="2"/>
        <v>1</v>
      </c>
      <c r="G26" s="2" t="s">
        <v>221</v>
      </c>
      <c r="H26" s="2">
        <v>124.0</v>
      </c>
      <c r="I26" s="2" t="s">
        <v>1306</v>
      </c>
      <c r="J26" s="36">
        <v>1.629719216465E12</v>
      </c>
      <c r="K26" s="2" t="b">
        <f t="shared" si="3"/>
        <v>1</v>
      </c>
      <c r="L26" s="3" t="s">
        <v>242</v>
      </c>
      <c r="M26" s="2">
        <v>222.0</v>
      </c>
      <c r="N26" s="2" t="s">
        <v>1303</v>
      </c>
      <c r="O26" s="36">
        <v>1.629719681898E12</v>
      </c>
      <c r="P26" s="2" t="b">
        <f t="shared" si="4"/>
        <v>1</v>
      </c>
      <c r="Q26" s="3" t="s">
        <v>257</v>
      </c>
      <c r="R26" s="2">
        <v>257.0</v>
      </c>
      <c r="S26" s="2" t="s">
        <v>1307</v>
      </c>
      <c r="T26" s="36">
        <v>1.62972422749E12</v>
      </c>
      <c r="U26" s="2" t="b">
        <f t="shared" si="5"/>
        <v>1</v>
      </c>
      <c r="V26" s="3" t="s">
        <v>242</v>
      </c>
      <c r="W26" s="2">
        <v>1036.0</v>
      </c>
      <c r="X26" s="2" t="s">
        <v>1312</v>
      </c>
      <c r="Y26" s="36">
        <v>1.629724693166E12</v>
      </c>
      <c r="Z26" s="2" t="b">
        <f t="shared" si="6"/>
        <v>1</v>
      </c>
      <c r="AA26" s="3" t="s">
        <v>221</v>
      </c>
      <c r="AB26" s="2">
        <v>182.0</v>
      </c>
      <c r="AC26" s="2" t="s">
        <v>1309</v>
      </c>
      <c r="AD26" s="36">
        <v>1.629725124253E12</v>
      </c>
      <c r="AE26" s="2" t="b">
        <f t="shared" si="7"/>
        <v>1</v>
      </c>
      <c r="AF26" s="3" t="s">
        <v>242</v>
      </c>
      <c r="AG26" s="2">
        <v>170.0</v>
      </c>
      <c r="AH26" s="2" t="s">
        <v>1305</v>
      </c>
      <c r="AI26" s="36">
        <v>1.629729231463E12</v>
      </c>
      <c r="AJ26" s="2" t="b">
        <f t="shared" si="8"/>
        <v>1</v>
      </c>
      <c r="AK26" s="3" t="s">
        <v>242</v>
      </c>
      <c r="AL26" s="2">
        <v>148.0</v>
      </c>
      <c r="AM26" s="2" t="s">
        <v>1313</v>
      </c>
      <c r="AN26" s="36">
        <v>1.629729702116E12</v>
      </c>
      <c r="AO26" s="2" t="b">
        <f t="shared" si="9"/>
        <v>1</v>
      </c>
      <c r="AP26" s="3" t="s">
        <v>242</v>
      </c>
      <c r="AQ26" s="2">
        <v>182.0</v>
      </c>
      <c r="AR26" s="2" t="s">
        <v>1310</v>
      </c>
      <c r="AS26" s="36">
        <v>1.629730175368E12</v>
      </c>
    </row>
    <row r="27">
      <c r="A27" s="2" t="b">
        <f t="shared" si="1"/>
        <v>0</v>
      </c>
      <c r="B27" s="2" t="s">
        <v>244</v>
      </c>
      <c r="C27" s="2">
        <v>446.0</v>
      </c>
      <c r="D27" s="2" t="s">
        <v>1311</v>
      </c>
      <c r="E27" s="36">
        <v>1.629718604638E12</v>
      </c>
      <c r="F27" s="2" t="b">
        <f t="shared" si="2"/>
        <v>1</v>
      </c>
      <c r="G27" s="2" t="s">
        <v>255</v>
      </c>
      <c r="H27" s="2">
        <v>550.0</v>
      </c>
      <c r="I27" s="2" t="s">
        <v>1314</v>
      </c>
      <c r="J27" s="36">
        <v>1.629719217021E12</v>
      </c>
      <c r="K27" s="2" t="b">
        <f t="shared" si="3"/>
        <v>1</v>
      </c>
      <c r="L27" s="3" t="s">
        <v>287</v>
      </c>
      <c r="M27" s="2">
        <v>290.0</v>
      </c>
      <c r="N27" s="2" t="s">
        <v>1315</v>
      </c>
      <c r="O27" s="36">
        <v>1.629719682192E12</v>
      </c>
      <c r="P27" s="2" t="b">
        <f t="shared" si="4"/>
        <v>1</v>
      </c>
      <c r="Q27" s="3" t="s">
        <v>221</v>
      </c>
      <c r="R27" s="2">
        <v>151.0</v>
      </c>
      <c r="S27" s="2" t="s">
        <v>1307</v>
      </c>
      <c r="T27" s="36">
        <v>1.629724227641E12</v>
      </c>
      <c r="U27" s="2" t="b">
        <f t="shared" si="5"/>
        <v>1</v>
      </c>
      <c r="V27" s="3" t="s">
        <v>287</v>
      </c>
      <c r="W27" s="2">
        <v>546.0</v>
      </c>
      <c r="X27" s="2" t="s">
        <v>1312</v>
      </c>
      <c r="Y27" s="36">
        <v>1.629724693714E12</v>
      </c>
      <c r="Z27" s="2" t="b">
        <f t="shared" si="6"/>
        <v>1</v>
      </c>
      <c r="AA27" s="3" t="s">
        <v>232</v>
      </c>
      <c r="AB27" s="2">
        <v>225.0</v>
      </c>
      <c r="AC27" s="2" t="s">
        <v>1309</v>
      </c>
      <c r="AD27" s="36">
        <v>1.629725124475E12</v>
      </c>
      <c r="AE27" s="2" t="b">
        <f t="shared" si="7"/>
        <v>1</v>
      </c>
      <c r="AF27" s="3" t="s">
        <v>232</v>
      </c>
      <c r="AG27" s="2">
        <v>262.0</v>
      </c>
      <c r="AH27" s="2" t="s">
        <v>1305</v>
      </c>
      <c r="AI27" s="36">
        <v>1.629729231725E12</v>
      </c>
      <c r="AJ27" s="2" t="b">
        <f t="shared" si="8"/>
        <v>1</v>
      </c>
      <c r="AK27" s="3" t="s">
        <v>287</v>
      </c>
      <c r="AL27" s="2">
        <v>262.0</v>
      </c>
      <c r="AM27" s="2" t="s">
        <v>1313</v>
      </c>
      <c r="AN27" s="36">
        <v>1.62972970238E12</v>
      </c>
      <c r="AO27" s="2" t="b">
        <f t="shared" si="9"/>
        <v>1</v>
      </c>
      <c r="AP27" s="3" t="s">
        <v>287</v>
      </c>
      <c r="AQ27" s="2">
        <v>337.0</v>
      </c>
      <c r="AR27" s="2" t="s">
        <v>1310</v>
      </c>
      <c r="AS27" s="36">
        <v>1.629730175705E12</v>
      </c>
    </row>
    <row r="28">
      <c r="A28" s="2" t="b">
        <f t="shared" si="1"/>
        <v>1</v>
      </c>
      <c r="B28" s="3" t="s">
        <v>1316</v>
      </c>
      <c r="C28" s="2">
        <v>1146.0</v>
      </c>
      <c r="D28" s="2" t="s">
        <v>1317</v>
      </c>
      <c r="E28" s="36">
        <v>1.629718605786E12</v>
      </c>
      <c r="F28" s="2" t="b">
        <f t="shared" si="2"/>
        <v>1</v>
      </c>
      <c r="G28" s="3" t="s">
        <v>1290</v>
      </c>
      <c r="H28" s="2">
        <v>299.0</v>
      </c>
      <c r="I28" s="2" t="s">
        <v>1314</v>
      </c>
      <c r="J28" s="36">
        <v>1.629719217313E12</v>
      </c>
      <c r="K28" s="2" t="b">
        <f t="shared" si="3"/>
        <v>1</v>
      </c>
      <c r="L28" s="3" t="s">
        <v>292</v>
      </c>
      <c r="M28" s="2">
        <v>258.0</v>
      </c>
      <c r="N28" s="2" t="s">
        <v>1315</v>
      </c>
      <c r="O28" s="36">
        <v>1.629719682454E12</v>
      </c>
      <c r="P28" s="2" t="b">
        <f t="shared" si="4"/>
        <v>1</v>
      </c>
      <c r="Q28" s="3" t="s">
        <v>221</v>
      </c>
      <c r="R28" s="2">
        <v>175.0</v>
      </c>
      <c r="S28" s="2" t="s">
        <v>1307</v>
      </c>
      <c r="T28" s="36">
        <v>1.629724227815E12</v>
      </c>
      <c r="U28" s="2" t="b">
        <f t="shared" si="5"/>
        <v>1</v>
      </c>
      <c r="V28" s="3" t="s">
        <v>292</v>
      </c>
      <c r="W28" s="2">
        <v>292.0</v>
      </c>
      <c r="X28" s="2" t="s">
        <v>1318</v>
      </c>
      <c r="Y28" s="36">
        <v>1.629724694006E12</v>
      </c>
      <c r="Z28" s="2" t="b">
        <f t="shared" si="6"/>
        <v>1</v>
      </c>
      <c r="AA28" s="3" t="s">
        <v>242</v>
      </c>
      <c r="AB28" s="2">
        <v>196.0</v>
      </c>
      <c r="AC28" s="2" t="s">
        <v>1309</v>
      </c>
      <c r="AD28" s="36">
        <v>1.629725124673E12</v>
      </c>
      <c r="AE28" s="2" t="b">
        <f t="shared" si="7"/>
        <v>1</v>
      </c>
      <c r="AF28" s="3" t="s">
        <v>219</v>
      </c>
      <c r="AG28" s="2">
        <v>156.0</v>
      </c>
      <c r="AH28" s="2" t="s">
        <v>1305</v>
      </c>
      <c r="AI28" s="36">
        <v>1.629729231893E12</v>
      </c>
      <c r="AJ28" s="2" t="b">
        <f t="shared" si="8"/>
        <v>1</v>
      </c>
      <c r="AK28" s="3" t="s">
        <v>292</v>
      </c>
      <c r="AL28" s="2">
        <v>202.0</v>
      </c>
      <c r="AM28" s="2" t="s">
        <v>1313</v>
      </c>
      <c r="AN28" s="36">
        <v>1.629729702577E12</v>
      </c>
      <c r="AO28" s="2" t="b">
        <f t="shared" si="9"/>
        <v>1</v>
      </c>
      <c r="AP28" s="3" t="s">
        <v>390</v>
      </c>
      <c r="AQ28" s="2">
        <v>244.0</v>
      </c>
      <c r="AR28" s="2" t="s">
        <v>1310</v>
      </c>
      <c r="AS28" s="36">
        <v>1.629730175948E12</v>
      </c>
    </row>
    <row r="29">
      <c r="A29" s="2" t="b">
        <f t="shared" si="1"/>
        <v>1</v>
      </c>
      <c r="B29" s="2" t="s">
        <v>218</v>
      </c>
      <c r="C29" s="2">
        <v>523.0</v>
      </c>
      <c r="D29" s="2" t="s">
        <v>1319</v>
      </c>
      <c r="E29" s="36">
        <v>1.629718606305E12</v>
      </c>
      <c r="F29" s="2" t="b">
        <f t="shared" si="2"/>
        <v>0</v>
      </c>
      <c r="G29" s="2" t="s">
        <v>244</v>
      </c>
      <c r="H29" s="2">
        <v>580.0</v>
      </c>
      <c r="I29" s="2" t="s">
        <v>1314</v>
      </c>
      <c r="J29" s="36">
        <v>1.629719217898E12</v>
      </c>
      <c r="K29" s="2" t="b">
        <f t="shared" si="3"/>
        <v>1</v>
      </c>
      <c r="L29" s="3" t="s">
        <v>295</v>
      </c>
      <c r="M29" s="2">
        <v>201.0</v>
      </c>
      <c r="N29" s="2" t="s">
        <v>1315</v>
      </c>
      <c r="O29" s="36">
        <v>1.62971968265E12</v>
      </c>
      <c r="P29" s="2" t="b">
        <f t="shared" si="4"/>
        <v>1</v>
      </c>
      <c r="Q29" s="3" t="s">
        <v>232</v>
      </c>
      <c r="R29" s="2">
        <v>201.0</v>
      </c>
      <c r="S29" s="2" t="s">
        <v>1320</v>
      </c>
      <c r="T29" s="36">
        <v>1.629724228016E12</v>
      </c>
      <c r="U29" s="2" t="b">
        <f t="shared" si="5"/>
        <v>1</v>
      </c>
      <c r="V29" s="3" t="s">
        <v>295</v>
      </c>
      <c r="W29" s="2">
        <v>218.0</v>
      </c>
      <c r="X29" s="2" t="s">
        <v>1318</v>
      </c>
      <c r="Y29" s="36">
        <v>1.629724694222E12</v>
      </c>
      <c r="Z29" s="2" t="b">
        <f t="shared" si="6"/>
        <v>1</v>
      </c>
      <c r="AA29" s="3" t="s">
        <v>287</v>
      </c>
      <c r="AB29" s="2">
        <v>364.0</v>
      </c>
      <c r="AC29" s="2" t="s">
        <v>1321</v>
      </c>
      <c r="AD29" s="36">
        <v>1.629725125036E12</v>
      </c>
      <c r="AE29" s="2" t="b">
        <f t="shared" si="7"/>
        <v>1</v>
      </c>
      <c r="AF29" s="3" t="s">
        <v>219</v>
      </c>
      <c r="AG29" s="2">
        <v>159.0</v>
      </c>
      <c r="AH29" s="2" t="s">
        <v>1322</v>
      </c>
      <c r="AI29" s="36">
        <v>1.629729232039E12</v>
      </c>
      <c r="AJ29" s="2" t="b">
        <f t="shared" si="8"/>
        <v>1</v>
      </c>
      <c r="AK29" s="3" t="s">
        <v>295</v>
      </c>
      <c r="AL29" s="2">
        <v>183.0</v>
      </c>
      <c r="AM29" s="2" t="s">
        <v>1313</v>
      </c>
      <c r="AN29" s="36">
        <v>1.62972970276E12</v>
      </c>
      <c r="AO29" s="2" t="b">
        <f t="shared" si="9"/>
        <v>1</v>
      </c>
      <c r="AP29" s="3" t="s">
        <v>295</v>
      </c>
      <c r="AQ29" s="2">
        <v>183.0</v>
      </c>
      <c r="AR29" s="2" t="s">
        <v>1323</v>
      </c>
      <c r="AS29" s="36">
        <v>1.629730176132E12</v>
      </c>
    </row>
    <row r="30">
      <c r="A30" s="2" t="b">
        <f t="shared" si="1"/>
        <v>1</v>
      </c>
      <c r="B30" s="2" t="s">
        <v>218</v>
      </c>
      <c r="C30" s="2">
        <v>138.0</v>
      </c>
      <c r="D30" s="2" t="s">
        <v>1319</v>
      </c>
      <c r="E30" s="36">
        <v>1.629718606444E12</v>
      </c>
      <c r="F30" s="2" t="b">
        <f t="shared" si="2"/>
        <v>1</v>
      </c>
      <c r="G30" s="3" t="s">
        <v>1316</v>
      </c>
      <c r="H30" s="2">
        <v>1023.0</v>
      </c>
      <c r="I30" s="2" t="s">
        <v>1324</v>
      </c>
      <c r="J30" s="36">
        <v>1.629719218929E12</v>
      </c>
      <c r="K30" s="2" t="b">
        <f t="shared" si="3"/>
        <v>1</v>
      </c>
      <c r="L30" s="3" t="s">
        <v>242</v>
      </c>
      <c r="M30" s="2">
        <v>710.0</v>
      </c>
      <c r="N30" s="2" t="s">
        <v>1325</v>
      </c>
      <c r="O30" s="36">
        <v>1.629719683359E12</v>
      </c>
      <c r="P30" s="2" t="b">
        <f t="shared" si="4"/>
        <v>1</v>
      </c>
      <c r="Q30" s="3" t="s">
        <v>242</v>
      </c>
      <c r="R30" s="2">
        <v>156.0</v>
      </c>
      <c r="S30" s="2" t="s">
        <v>1320</v>
      </c>
      <c r="T30" s="36">
        <v>1.629724228178E12</v>
      </c>
      <c r="U30" s="2" t="b">
        <f t="shared" si="5"/>
        <v>1</v>
      </c>
      <c r="V30" s="3" t="s">
        <v>242</v>
      </c>
      <c r="W30" s="2">
        <v>2348.0</v>
      </c>
      <c r="X30" s="2" t="s">
        <v>1326</v>
      </c>
      <c r="Y30" s="36">
        <v>1.629724696571E12</v>
      </c>
      <c r="Z30" s="2" t="b">
        <f t="shared" si="6"/>
        <v>1</v>
      </c>
      <c r="AA30" s="3" t="s">
        <v>292</v>
      </c>
      <c r="AB30" s="2">
        <v>258.0</v>
      </c>
      <c r="AC30" s="2" t="s">
        <v>1321</v>
      </c>
      <c r="AD30" s="36">
        <v>1.629725125294E12</v>
      </c>
      <c r="AE30" s="2" t="b">
        <f t="shared" si="7"/>
        <v>1</v>
      </c>
      <c r="AF30" s="3" t="s">
        <v>257</v>
      </c>
      <c r="AG30" s="2">
        <v>176.0</v>
      </c>
      <c r="AH30" s="2" t="s">
        <v>1322</v>
      </c>
      <c r="AI30" s="36">
        <v>1.629729232216E12</v>
      </c>
      <c r="AJ30" s="2" t="b">
        <f t="shared" si="8"/>
        <v>1</v>
      </c>
      <c r="AK30" s="3" t="s">
        <v>242</v>
      </c>
      <c r="AL30" s="2">
        <v>295.0</v>
      </c>
      <c r="AM30" s="2" t="s">
        <v>1327</v>
      </c>
      <c r="AN30" s="36">
        <v>1.629729703061E12</v>
      </c>
      <c r="AO30" s="2" t="b">
        <f t="shared" si="9"/>
        <v>1</v>
      </c>
      <c r="AP30" s="3" t="s">
        <v>390</v>
      </c>
      <c r="AQ30" s="2">
        <v>605.0</v>
      </c>
      <c r="AR30" s="2" t="s">
        <v>1323</v>
      </c>
      <c r="AS30" s="36">
        <v>1.629730176737E12</v>
      </c>
    </row>
    <row r="31">
      <c r="A31" s="2" t="b">
        <f t="shared" si="1"/>
        <v>1</v>
      </c>
      <c r="B31" s="3" t="s">
        <v>1290</v>
      </c>
      <c r="C31" s="2">
        <v>179.0</v>
      </c>
      <c r="D31" s="2" t="s">
        <v>1319</v>
      </c>
      <c r="E31" s="36">
        <v>1.629718606619E12</v>
      </c>
      <c r="F31" s="2" t="b">
        <f t="shared" si="2"/>
        <v>1</v>
      </c>
      <c r="G31" s="2" t="s">
        <v>218</v>
      </c>
      <c r="H31" s="2">
        <v>793.0</v>
      </c>
      <c r="I31" s="2" t="s">
        <v>1328</v>
      </c>
      <c r="J31" s="36">
        <v>1.629719219713E12</v>
      </c>
      <c r="K31" s="2" t="b">
        <f t="shared" si="3"/>
        <v>1</v>
      </c>
      <c r="L31" s="3" t="s">
        <v>301</v>
      </c>
      <c r="M31" s="2">
        <v>191.0</v>
      </c>
      <c r="N31" s="2" t="s">
        <v>1325</v>
      </c>
      <c r="O31" s="36">
        <v>1.62971968355E12</v>
      </c>
      <c r="P31" s="2" t="b">
        <f t="shared" si="4"/>
        <v>1</v>
      </c>
      <c r="Q31" s="3" t="s">
        <v>287</v>
      </c>
      <c r="R31" s="2">
        <v>346.0</v>
      </c>
      <c r="S31" s="2" t="s">
        <v>1320</v>
      </c>
      <c r="T31" s="36">
        <v>1.629724228519E12</v>
      </c>
      <c r="U31" s="2" t="b">
        <f t="shared" si="5"/>
        <v>1</v>
      </c>
      <c r="V31" s="3" t="s">
        <v>301</v>
      </c>
      <c r="W31" s="2">
        <v>213.0</v>
      </c>
      <c r="X31" s="2" t="s">
        <v>1326</v>
      </c>
      <c r="Y31" s="36">
        <v>1.629724696786E12</v>
      </c>
      <c r="Z31" s="2" t="b">
        <f t="shared" si="6"/>
        <v>1</v>
      </c>
      <c r="AA31" s="3" t="s">
        <v>295</v>
      </c>
      <c r="AB31" s="2">
        <v>193.0</v>
      </c>
      <c r="AC31" s="2" t="s">
        <v>1321</v>
      </c>
      <c r="AD31" s="36">
        <v>1.629725125487E12</v>
      </c>
      <c r="AE31" s="2" t="b">
        <f t="shared" si="7"/>
        <v>1</v>
      </c>
      <c r="AF31" s="3" t="s">
        <v>221</v>
      </c>
      <c r="AG31" s="2">
        <v>440.0</v>
      </c>
      <c r="AH31" s="2" t="s">
        <v>1322</v>
      </c>
      <c r="AI31" s="36">
        <v>1.629729232661E12</v>
      </c>
      <c r="AJ31" s="2" t="b">
        <f t="shared" si="8"/>
        <v>1</v>
      </c>
      <c r="AK31" s="3" t="s">
        <v>258</v>
      </c>
      <c r="AL31" s="2">
        <v>307.0</v>
      </c>
      <c r="AM31" s="2" t="s">
        <v>1327</v>
      </c>
      <c r="AN31" s="36">
        <v>1.629729703362E12</v>
      </c>
      <c r="AO31" s="2" t="b">
        <f t="shared" si="9"/>
        <v>1</v>
      </c>
      <c r="AP31" s="3" t="s">
        <v>287</v>
      </c>
      <c r="AQ31" s="2">
        <v>166.0</v>
      </c>
      <c r="AR31" s="2" t="s">
        <v>1323</v>
      </c>
      <c r="AS31" s="36">
        <v>1.629730176906E12</v>
      </c>
    </row>
    <row r="32">
      <c r="A32" s="2" t="b">
        <f t="shared" si="1"/>
        <v>1</v>
      </c>
      <c r="B32" s="2" t="s">
        <v>257</v>
      </c>
      <c r="C32" s="2">
        <v>186.0</v>
      </c>
      <c r="D32" s="2" t="s">
        <v>1319</v>
      </c>
      <c r="E32" s="36">
        <v>1.629718606827E12</v>
      </c>
      <c r="F32" s="2" t="b">
        <f t="shared" si="2"/>
        <v>1</v>
      </c>
      <c r="G32" s="2" t="s">
        <v>218</v>
      </c>
      <c r="H32" s="2">
        <v>167.0</v>
      </c>
      <c r="I32" s="2" t="s">
        <v>1328</v>
      </c>
      <c r="J32" s="36">
        <v>1.629719219877E12</v>
      </c>
      <c r="K32" s="2" t="b">
        <f t="shared" si="3"/>
        <v>1</v>
      </c>
      <c r="L32" s="3" t="s">
        <v>232</v>
      </c>
      <c r="M32" s="2">
        <v>262.0</v>
      </c>
      <c r="N32" s="2" t="s">
        <v>1325</v>
      </c>
      <c r="O32" s="36">
        <v>1.629719683812E12</v>
      </c>
      <c r="P32" s="2" t="b">
        <f t="shared" si="4"/>
        <v>1</v>
      </c>
      <c r="Q32" s="3" t="s">
        <v>292</v>
      </c>
      <c r="R32" s="2">
        <v>243.0</v>
      </c>
      <c r="S32" s="2" t="s">
        <v>1320</v>
      </c>
      <c r="T32" s="36">
        <v>1.629724228759E12</v>
      </c>
      <c r="U32" s="2" t="b">
        <f t="shared" si="5"/>
        <v>1</v>
      </c>
      <c r="V32" s="3" t="s">
        <v>232</v>
      </c>
      <c r="W32" s="2">
        <v>878.0</v>
      </c>
      <c r="X32" s="2" t="s">
        <v>1329</v>
      </c>
      <c r="Y32" s="36">
        <v>1.629724697664E12</v>
      </c>
      <c r="Z32" s="2" t="b">
        <f t="shared" si="6"/>
        <v>1</v>
      </c>
      <c r="AA32" s="3" t="s">
        <v>242</v>
      </c>
      <c r="AB32" s="2">
        <v>315.0</v>
      </c>
      <c r="AC32" s="2" t="s">
        <v>1321</v>
      </c>
      <c r="AD32" s="36">
        <v>1.629725125802E12</v>
      </c>
      <c r="AE32" s="2" t="b">
        <f t="shared" si="7"/>
        <v>1</v>
      </c>
      <c r="AF32" s="3" t="s">
        <v>221</v>
      </c>
      <c r="AG32" s="2">
        <v>186.0</v>
      </c>
      <c r="AH32" s="2" t="s">
        <v>1322</v>
      </c>
      <c r="AI32" s="36">
        <v>1.629729232839E12</v>
      </c>
      <c r="AJ32" s="2" t="b">
        <f t="shared" si="8"/>
        <v>1</v>
      </c>
      <c r="AK32" s="3" t="s">
        <v>287</v>
      </c>
      <c r="AL32" s="2">
        <v>188.0</v>
      </c>
      <c r="AM32" s="2" t="s">
        <v>1327</v>
      </c>
      <c r="AN32" s="36">
        <v>1.629729703551E12</v>
      </c>
      <c r="AO32" s="2" t="b">
        <f t="shared" si="9"/>
        <v>1</v>
      </c>
      <c r="AP32" s="3" t="s">
        <v>292</v>
      </c>
      <c r="AQ32" s="2">
        <v>561.0</v>
      </c>
      <c r="AR32" s="2" t="s">
        <v>1330</v>
      </c>
      <c r="AS32" s="36">
        <v>1.629730177463E12</v>
      </c>
    </row>
    <row r="33">
      <c r="A33" s="2" t="b">
        <f t="shared" si="1"/>
        <v>1</v>
      </c>
      <c r="B33" s="2" t="s">
        <v>221</v>
      </c>
      <c r="C33" s="2">
        <v>136.0</v>
      </c>
      <c r="D33" s="2" t="s">
        <v>1319</v>
      </c>
      <c r="E33" s="36">
        <v>1.629718606946E12</v>
      </c>
      <c r="F33" s="2" t="b">
        <f t="shared" si="2"/>
        <v>1</v>
      </c>
      <c r="G33" s="3" t="s">
        <v>1290</v>
      </c>
      <c r="H33" s="2">
        <v>202.0</v>
      </c>
      <c r="I33" s="2" t="s">
        <v>1331</v>
      </c>
      <c r="J33" s="36">
        <v>1.629719220078E12</v>
      </c>
      <c r="K33" s="2" t="b">
        <f t="shared" si="3"/>
        <v>1</v>
      </c>
      <c r="L33" s="3" t="s">
        <v>242</v>
      </c>
      <c r="M33" s="2">
        <v>148.0</v>
      </c>
      <c r="N33" s="2" t="s">
        <v>1325</v>
      </c>
      <c r="O33" s="36">
        <v>1.629719683963E12</v>
      </c>
      <c r="P33" s="2" t="b">
        <f t="shared" si="4"/>
        <v>1</v>
      </c>
      <c r="Q33" s="3" t="s">
        <v>295</v>
      </c>
      <c r="R33" s="2">
        <v>201.0</v>
      </c>
      <c r="S33" s="2" t="s">
        <v>1320</v>
      </c>
      <c r="T33" s="36">
        <v>1.629724228962E12</v>
      </c>
      <c r="U33" s="2" t="b">
        <f t="shared" si="5"/>
        <v>1</v>
      </c>
      <c r="V33" s="3" t="s">
        <v>242</v>
      </c>
      <c r="W33" s="2">
        <v>428.0</v>
      </c>
      <c r="X33" s="2" t="s">
        <v>1332</v>
      </c>
      <c r="Y33" s="36">
        <v>1.629724698086E12</v>
      </c>
      <c r="Z33" s="2" t="b">
        <f t="shared" si="6"/>
        <v>1</v>
      </c>
      <c r="AA33" s="3" t="s">
        <v>301</v>
      </c>
      <c r="AB33" s="2">
        <v>966.0</v>
      </c>
      <c r="AC33" s="2" t="s">
        <v>1333</v>
      </c>
      <c r="AD33" s="36">
        <v>1.629725126769E12</v>
      </c>
      <c r="AE33" s="2" t="b">
        <f t="shared" si="7"/>
        <v>1</v>
      </c>
      <c r="AF33" s="3" t="s">
        <v>232</v>
      </c>
      <c r="AG33" s="2">
        <v>168.0</v>
      </c>
      <c r="AH33" s="2" t="s">
        <v>1334</v>
      </c>
      <c r="AI33" s="36">
        <v>1.629729233009E12</v>
      </c>
      <c r="AJ33" s="2" t="b">
        <f t="shared" si="8"/>
        <v>1</v>
      </c>
      <c r="AK33" s="3" t="s">
        <v>258</v>
      </c>
      <c r="AL33" s="2">
        <v>702.0</v>
      </c>
      <c r="AM33" s="2" t="s">
        <v>1335</v>
      </c>
      <c r="AN33" s="36">
        <v>1.62972970427E12</v>
      </c>
      <c r="AO33" s="2" t="b">
        <f t="shared" si="9"/>
        <v>1</v>
      </c>
      <c r="AP33" s="3" t="s">
        <v>295</v>
      </c>
      <c r="AQ33" s="2">
        <v>224.0</v>
      </c>
      <c r="AR33" s="2" t="s">
        <v>1330</v>
      </c>
      <c r="AS33" s="36">
        <v>1.629730177687E12</v>
      </c>
    </row>
    <row r="34">
      <c r="A34" s="2" t="b">
        <f t="shared" si="1"/>
        <v>1</v>
      </c>
      <c r="B34" s="2" t="s">
        <v>221</v>
      </c>
      <c r="C34" s="2">
        <v>151.0</v>
      </c>
      <c r="D34" s="2" t="s">
        <v>1336</v>
      </c>
      <c r="E34" s="36">
        <v>1.629718607096E12</v>
      </c>
      <c r="F34" s="2" t="b">
        <f t="shared" si="2"/>
        <v>1</v>
      </c>
      <c r="G34" s="2" t="s">
        <v>257</v>
      </c>
      <c r="H34" s="2">
        <v>224.0</v>
      </c>
      <c r="I34" s="2" t="s">
        <v>1331</v>
      </c>
      <c r="J34" s="36">
        <v>1.629719220304E12</v>
      </c>
      <c r="K34" s="2" t="b">
        <f t="shared" si="3"/>
        <v>0</v>
      </c>
      <c r="L34" s="3" t="s">
        <v>310</v>
      </c>
      <c r="M34" s="2">
        <v>522.0</v>
      </c>
      <c r="N34" s="2" t="s">
        <v>1337</v>
      </c>
      <c r="O34" s="36">
        <v>1.629719684488E12</v>
      </c>
      <c r="P34" s="2" t="b">
        <f t="shared" si="4"/>
        <v>1</v>
      </c>
      <c r="Q34" s="3" t="s">
        <v>242</v>
      </c>
      <c r="R34" s="2">
        <v>726.0</v>
      </c>
      <c r="S34" s="2" t="s">
        <v>1338</v>
      </c>
      <c r="T34" s="36">
        <v>1.629724229689E12</v>
      </c>
      <c r="U34" s="2" t="b">
        <f t="shared" si="5"/>
        <v>0</v>
      </c>
      <c r="V34" s="3" t="s">
        <v>310</v>
      </c>
      <c r="W34" s="2">
        <v>500.0</v>
      </c>
      <c r="X34" s="2" t="s">
        <v>1332</v>
      </c>
      <c r="Y34" s="36">
        <v>1.629724698589E12</v>
      </c>
      <c r="Z34" s="2" t="b">
        <f t="shared" si="6"/>
        <v>1</v>
      </c>
      <c r="AA34" s="3" t="s">
        <v>232</v>
      </c>
      <c r="AB34" s="2">
        <v>292.0</v>
      </c>
      <c r="AC34" s="2" t="s">
        <v>1339</v>
      </c>
      <c r="AD34" s="36">
        <v>1.629725127058E12</v>
      </c>
      <c r="AE34" s="2" t="b">
        <f t="shared" si="7"/>
        <v>1</v>
      </c>
      <c r="AF34" s="3" t="s">
        <v>242</v>
      </c>
      <c r="AG34" s="2">
        <v>153.0</v>
      </c>
      <c r="AH34" s="2" t="s">
        <v>1334</v>
      </c>
      <c r="AI34" s="36">
        <v>1.629729233162E12</v>
      </c>
      <c r="AJ34" s="2" t="b">
        <f t="shared" si="8"/>
        <v>1</v>
      </c>
      <c r="AK34" s="3" t="s">
        <v>242</v>
      </c>
      <c r="AL34" s="2">
        <v>141.0</v>
      </c>
      <c r="AM34" s="2" t="s">
        <v>1335</v>
      </c>
      <c r="AN34" s="36">
        <v>1.629729704397E12</v>
      </c>
      <c r="AO34" s="2" t="b">
        <f t="shared" si="9"/>
        <v>1</v>
      </c>
      <c r="AP34" s="3" t="s">
        <v>242</v>
      </c>
      <c r="AQ34" s="2">
        <v>492.0</v>
      </c>
      <c r="AR34" s="2" t="s">
        <v>1340</v>
      </c>
      <c r="AS34" s="36">
        <v>1.629730178198E12</v>
      </c>
    </row>
    <row r="35">
      <c r="A35" s="2" t="b">
        <f t="shared" si="1"/>
        <v>1</v>
      </c>
      <c r="B35" s="2" t="s">
        <v>232</v>
      </c>
      <c r="C35" s="2">
        <v>183.0</v>
      </c>
      <c r="D35" s="2" t="s">
        <v>1336</v>
      </c>
      <c r="E35" s="36">
        <v>1.62971860728E12</v>
      </c>
      <c r="F35" s="2" t="b">
        <f t="shared" si="2"/>
        <v>1</v>
      </c>
      <c r="G35" s="2" t="s">
        <v>221</v>
      </c>
      <c r="H35" s="2">
        <v>167.0</v>
      </c>
      <c r="I35" s="2" t="s">
        <v>1331</v>
      </c>
      <c r="J35" s="36">
        <v>1.62971922047E12</v>
      </c>
      <c r="K35" s="2" t="b">
        <f t="shared" si="3"/>
        <v>0</v>
      </c>
      <c r="L35" s="3" t="s">
        <v>208</v>
      </c>
      <c r="M35" s="2">
        <v>133.0</v>
      </c>
      <c r="N35" s="2" t="s">
        <v>1337</v>
      </c>
      <c r="O35" s="36">
        <v>1.629719684616E12</v>
      </c>
      <c r="P35" s="2" t="b">
        <f t="shared" si="4"/>
        <v>1</v>
      </c>
      <c r="Q35" s="3" t="s">
        <v>301</v>
      </c>
      <c r="R35" s="2">
        <v>370.0</v>
      </c>
      <c r="S35" s="2" t="s">
        <v>1341</v>
      </c>
      <c r="T35" s="36">
        <v>1.62972423006E12</v>
      </c>
      <c r="U35" s="2" t="b">
        <f t="shared" si="5"/>
        <v>1</v>
      </c>
      <c r="V35" s="3" t="s">
        <v>292</v>
      </c>
      <c r="W35" s="2">
        <v>211.0</v>
      </c>
      <c r="X35" s="2" t="s">
        <v>1332</v>
      </c>
      <c r="Y35" s="36">
        <v>1.629724698802E12</v>
      </c>
      <c r="Z35" s="2" t="b">
        <f t="shared" si="6"/>
        <v>1</v>
      </c>
      <c r="AA35" s="3" t="s">
        <v>242</v>
      </c>
      <c r="AB35" s="2">
        <v>197.0</v>
      </c>
      <c r="AC35" s="2" t="s">
        <v>1339</v>
      </c>
      <c r="AD35" s="36">
        <v>1.629725127258E12</v>
      </c>
      <c r="AE35" s="2" t="b">
        <f t="shared" si="7"/>
        <v>1</v>
      </c>
      <c r="AF35" s="3" t="s">
        <v>287</v>
      </c>
      <c r="AG35" s="2">
        <v>332.0</v>
      </c>
      <c r="AH35" s="2" t="s">
        <v>1334</v>
      </c>
      <c r="AI35" s="36">
        <v>1.629729233493E12</v>
      </c>
      <c r="AJ35" s="2" t="b">
        <f t="shared" si="8"/>
        <v>1</v>
      </c>
      <c r="AK35" s="3" t="s">
        <v>301</v>
      </c>
      <c r="AL35" s="2">
        <v>886.0</v>
      </c>
      <c r="AM35" s="2" t="s">
        <v>1342</v>
      </c>
      <c r="AN35" s="36">
        <v>1.62972970528E12</v>
      </c>
      <c r="AO35" s="2" t="b">
        <f t="shared" si="9"/>
        <v>1</v>
      </c>
      <c r="AP35" s="3" t="s">
        <v>301</v>
      </c>
      <c r="AQ35" s="2">
        <v>211.0</v>
      </c>
      <c r="AR35" s="2" t="s">
        <v>1340</v>
      </c>
      <c r="AS35" s="36">
        <v>1.62973017839E12</v>
      </c>
    </row>
    <row r="36">
      <c r="A36" s="2" t="b">
        <f t="shared" si="1"/>
        <v>1</v>
      </c>
      <c r="B36" s="3" t="s">
        <v>1290</v>
      </c>
      <c r="C36" s="2">
        <v>132.0</v>
      </c>
      <c r="D36" s="2" t="s">
        <v>1336</v>
      </c>
      <c r="E36" s="36">
        <v>1.629718607414E12</v>
      </c>
      <c r="F36" s="2" t="b">
        <f t="shared" si="2"/>
        <v>1</v>
      </c>
      <c r="G36" s="2" t="s">
        <v>221</v>
      </c>
      <c r="H36" s="2">
        <v>180.0</v>
      </c>
      <c r="I36" s="2" t="s">
        <v>1331</v>
      </c>
      <c r="J36" s="36">
        <v>1.62971922065E12</v>
      </c>
      <c r="K36" s="2" t="b">
        <f t="shared" si="3"/>
        <v>0</v>
      </c>
      <c r="L36" s="3" t="s">
        <v>244</v>
      </c>
      <c r="M36" s="2">
        <v>126.0</v>
      </c>
      <c r="N36" s="2" t="s">
        <v>1337</v>
      </c>
      <c r="O36" s="36">
        <v>1.629719684742E12</v>
      </c>
      <c r="P36" s="2" t="b">
        <f t="shared" si="4"/>
        <v>1</v>
      </c>
      <c r="Q36" s="3" t="s">
        <v>232</v>
      </c>
      <c r="R36" s="2">
        <v>318.0</v>
      </c>
      <c r="S36" s="2" t="s">
        <v>1341</v>
      </c>
      <c r="T36" s="36">
        <v>1.629724230376E12</v>
      </c>
      <c r="U36" s="2" t="b">
        <f t="shared" si="5"/>
        <v>1</v>
      </c>
      <c r="V36" s="3" t="s">
        <v>219</v>
      </c>
      <c r="W36" s="2">
        <v>141.0</v>
      </c>
      <c r="X36" s="2" t="s">
        <v>1332</v>
      </c>
      <c r="Y36" s="36">
        <v>1.629724698942E12</v>
      </c>
      <c r="Z36" s="2" t="b">
        <f t="shared" si="6"/>
        <v>0</v>
      </c>
      <c r="AA36" s="3" t="s">
        <v>310</v>
      </c>
      <c r="AB36" s="2">
        <v>547.0</v>
      </c>
      <c r="AC36" s="2" t="s">
        <v>1339</v>
      </c>
      <c r="AD36" s="36">
        <v>1.629725127805E12</v>
      </c>
      <c r="AE36" s="2" t="b">
        <f t="shared" si="7"/>
        <v>1</v>
      </c>
      <c r="AF36" s="3" t="s">
        <v>292</v>
      </c>
      <c r="AG36" s="2">
        <v>275.0</v>
      </c>
      <c r="AH36" s="2" t="s">
        <v>1334</v>
      </c>
      <c r="AI36" s="36">
        <v>1.629729233783E12</v>
      </c>
      <c r="AJ36" s="2" t="b">
        <f t="shared" si="8"/>
        <v>1</v>
      </c>
      <c r="AK36" s="3" t="s">
        <v>232</v>
      </c>
      <c r="AL36" s="2">
        <v>316.0</v>
      </c>
      <c r="AM36" s="2" t="s">
        <v>1342</v>
      </c>
      <c r="AN36" s="36">
        <v>1.629729705596E12</v>
      </c>
      <c r="AO36" s="2" t="b">
        <f t="shared" si="9"/>
        <v>1</v>
      </c>
      <c r="AP36" s="3" t="s">
        <v>232</v>
      </c>
      <c r="AQ36" s="2">
        <v>293.0</v>
      </c>
      <c r="AR36" s="2" t="s">
        <v>1340</v>
      </c>
      <c r="AS36" s="36">
        <v>1.629730178687E12</v>
      </c>
    </row>
    <row r="37">
      <c r="A37" s="2" t="b">
        <f t="shared" si="1"/>
        <v>1</v>
      </c>
      <c r="B37" s="2" t="s">
        <v>287</v>
      </c>
      <c r="C37" s="2">
        <v>322.0</v>
      </c>
      <c r="D37" s="2" t="s">
        <v>1336</v>
      </c>
      <c r="E37" s="36">
        <v>1.629718607734E12</v>
      </c>
      <c r="F37" s="2" t="b">
        <f t="shared" si="2"/>
        <v>1</v>
      </c>
      <c r="G37" s="2" t="s">
        <v>232</v>
      </c>
      <c r="H37" s="2">
        <v>230.0</v>
      </c>
      <c r="I37" s="2" t="s">
        <v>1331</v>
      </c>
      <c r="J37" s="36">
        <v>1.629719220879E12</v>
      </c>
      <c r="K37" s="2" t="b">
        <f t="shared" si="3"/>
        <v>0</v>
      </c>
      <c r="L37" s="3" t="s">
        <v>320</v>
      </c>
      <c r="M37" s="2">
        <v>117.0</v>
      </c>
      <c r="N37" s="2" t="s">
        <v>1337</v>
      </c>
      <c r="O37" s="36">
        <v>1.62971968486E12</v>
      </c>
      <c r="P37" s="2" t="b">
        <f t="shared" si="4"/>
        <v>1</v>
      </c>
      <c r="Q37" s="3" t="s">
        <v>242</v>
      </c>
      <c r="R37" s="2">
        <v>205.0</v>
      </c>
      <c r="S37" s="2" t="s">
        <v>1341</v>
      </c>
      <c r="T37" s="36">
        <v>1.629724230581E12</v>
      </c>
      <c r="U37" s="2" t="b">
        <f t="shared" si="5"/>
        <v>1</v>
      </c>
      <c r="V37" s="3" t="s">
        <v>292</v>
      </c>
      <c r="W37" s="2">
        <v>471.0</v>
      </c>
      <c r="X37" s="2" t="s">
        <v>1343</v>
      </c>
      <c r="Y37" s="36">
        <v>1.629724699412E12</v>
      </c>
      <c r="Z37" s="2" t="b">
        <f t="shared" si="6"/>
        <v>0</v>
      </c>
      <c r="AA37" s="3" t="s">
        <v>208</v>
      </c>
      <c r="AB37" s="2">
        <v>142.0</v>
      </c>
      <c r="AC37" s="2" t="s">
        <v>1339</v>
      </c>
      <c r="AD37" s="36">
        <v>1.629725127944E12</v>
      </c>
      <c r="AE37" s="2" t="b">
        <f t="shared" si="7"/>
        <v>1</v>
      </c>
      <c r="AF37" s="3" t="s">
        <v>295</v>
      </c>
      <c r="AG37" s="2">
        <v>209.0</v>
      </c>
      <c r="AH37" s="2" t="s">
        <v>1334</v>
      </c>
      <c r="AI37" s="36">
        <v>1.629729233978E12</v>
      </c>
      <c r="AJ37" s="2" t="b">
        <f t="shared" si="8"/>
        <v>1</v>
      </c>
      <c r="AK37" s="3" t="s">
        <v>242</v>
      </c>
      <c r="AL37" s="2">
        <v>190.0</v>
      </c>
      <c r="AM37" s="2" t="s">
        <v>1342</v>
      </c>
      <c r="AN37" s="36">
        <v>1.629729705785E12</v>
      </c>
      <c r="AO37" s="2" t="b">
        <f t="shared" si="9"/>
        <v>1</v>
      </c>
      <c r="AP37" s="3" t="s">
        <v>242</v>
      </c>
      <c r="AQ37" s="2">
        <v>1024.0</v>
      </c>
      <c r="AR37" s="2" t="s">
        <v>1344</v>
      </c>
      <c r="AS37" s="36">
        <v>1.629730179718E12</v>
      </c>
    </row>
    <row r="38">
      <c r="A38" s="2" t="b">
        <f t="shared" si="1"/>
        <v>1</v>
      </c>
      <c r="B38" s="2" t="s">
        <v>292</v>
      </c>
      <c r="C38" s="2">
        <v>215.0</v>
      </c>
      <c r="D38" s="2" t="s">
        <v>1336</v>
      </c>
      <c r="E38" s="36">
        <v>1.629718607951E12</v>
      </c>
      <c r="F38" s="2" t="b">
        <f t="shared" si="2"/>
        <v>1</v>
      </c>
      <c r="G38" s="3" t="s">
        <v>1290</v>
      </c>
      <c r="H38" s="2">
        <v>190.0</v>
      </c>
      <c r="I38" s="2" t="s">
        <v>1345</v>
      </c>
      <c r="J38" s="36">
        <v>1.629719221067E12</v>
      </c>
      <c r="K38" s="2" t="b">
        <f t="shared" si="3"/>
        <v>0</v>
      </c>
      <c r="L38" s="3" t="s">
        <v>326</v>
      </c>
      <c r="M38" s="2">
        <v>118.0</v>
      </c>
      <c r="N38" s="2" t="s">
        <v>1337</v>
      </c>
      <c r="O38" s="36">
        <v>1.629719684977E12</v>
      </c>
      <c r="P38" s="2" t="b">
        <f t="shared" si="4"/>
        <v>0</v>
      </c>
      <c r="Q38" s="3" t="s">
        <v>310</v>
      </c>
      <c r="R38" s="2">
        <v>615.0</v>
      </c>
      <c r="S38" s="2" t="s">
        <v>1346</v>
      </c>
      <c r="T38" s="36">
        <v>1.62972423121E12</v>
      </c>
      <c r="U38" s="2" t="b">
        <f t="shared" si="5"/>
        <v>0</v>
      </c>
      <c r="V38" s="3" t="s">
        <v>310</v>
      </c>
      <c r="W38" s="2">
        <v>485.0</v>
      </c>
      <c r="X38" s="2" t="s">
        <v>1343</v>
      </c>
      <c r="Y38" s="36">
        <v>1.629724699898E12</v>
      </c>
      <c r="Z38" s="2" t="b">
        <f t="shared" si="6"/>
        <v>0</v>
      </c>
      <c r="AA38" s="3" t="s">
        <v>244</v>
      </c>
      <c r="AB38" s="2">
        <v>193.0</v>
      </c>
      <c r="AC38" s="2" t="s">
        <v>1347</v>
      </c>
      <c r="AD38" s="36">
        <v>1.629725128138E12</v>
      </c>
      <c r="AE38" s="2" t="b">
        <f t="shared" si="7"/>
        <v>1</v>
      </c>
      <c r="AF38" s="3" t="s">
        <v>242</v>
      </c>
      <c r="AG38" s="2">
        <v>717.0</v>
      </c>
      <c r="AH38" s="2" t="s">
        <v>1348</v>
      </c>
      <c r="AI38" s="36">
        <v>1.629729234696E12</v>
      </c>
      <c r="AJ38" s="2" t="b">
        <f t="shared" si="8"/>
        <v>0</v>
      </c>
      <c r="AK38" s="3" t="s">
        <v>310</v>
      </c>
      <c r="AL38" s="2">
        <v>571.0</v>
      </c>
      <c r="AM38" s="2" t="s">
        <v>1349</v>
      </c>
      <c r="AN38" s="36">
        <v>1.629729706356E12</v>
      </c>
      <c r="AO38" s="2" t="b">
        <f t="shared" si="9"/>
        <v>0</v>
      </c>
      <c r="AP38" s="3" t="s">
        <v>310</v>
      </c>
      <c r="AQ38" s="2">
        <v>1093.0</v>
      </c>
      <c r="AR38" s="2" t="s">
        <v>1350</v>
      </c>
      <c r="AS38" s="36">
        <v>1.629730180802E12</v>
      </c>
    </row>
    <row r="39">
      <c r="A39" s="2" t="b">
        <f t="shared" si="1"/>
        <v>1</v>
      </c>
      <c r="B39" s="2" t="s">
        <v>295</v>
      </c>
      <c r="C39" s="2">
        <v>185.0</v>
      </c>
      <c r="D39" s="2" t="s">
        <v>1351</v>
      </c>
      <c r="E39" s="36">
        <v>1.629718608133E12</v>
      </c>
      <c r="F39" s="2" t="b">
        <f t="shared" si="2"/>
        <v>1</v>
      </c>
      <c r="G39" s="2" t="s">
        <v>287</v>
      </c>
      <c r="H39" s="2">
        <v>371.0</v>
      </c>
      <c r="I39" s="2" t="s">
        <v>1345</v>
      </c>
      <c r="J39" s="36">
        <v>1.629719221441E12</v>
      </c>
      <c r="K39" s="2" t="b">
        <f t="shared" si="3"/>
        <v>1</v>
      </c>
      <c r="L39" s="3" t="s">
        <v>242</v>
      </c>
      <c r="M39" s="2">
        <v>712.0</v>
      </c>
      <c r="N39" s="2" t="s">
        <v>1352</v>
      </c>
      <c r="O39" s="36">
        <v>1.62971968569E12</v>
      </c>
      <c r="P39" s="2" t="b">
        <f t="shared" si="4"/>
        <v>0</v>
      </c>
      <c r="Q39" s="3" t="s">
        <v>244</v>
      </c>
      <c r="R39" s="2">
        <v>209.0</v>
      </c>
      <c r="S39" s="2" t="s">
        <v>1346</v>
      </c>
      <c r="T39" s="36">
        <v>1.629724231403E12</v>
      </c>
      <c r="U39" s="2" t="b">
        <f t="shared" si="5"/>
        <v>0</v>
      </c>
      <c r="V39" s="3" t="s">
        <v>244</v>
      </c>
      <c r="W39" s="2">
        <v>946.0</v>
      </c>
      <c r="X39" s="2" t="s">
        <v>1353</v>
      </c>
      <c r="Y39" s="36">
        <v>1.629724700859E12</v>
      </c>
      <c r="Z39" s="2" t="b">
        <f t="shared" si="6"/>
        <v>0</v>
      </c>
      <c r="AA39" s="3" t="s">
        <v>320</v>
      </c>
      <c r="AB39" s="2">
        <v>142.0</v>
      </c>
      <c r="AC39" s="2" t="s">
        <v>1347</v>
      </c>
      <c r="AD39" s="36">
        <v>1.629725128288E12</v>
      </c>
      <c r="AE39" s="2" t="b">
        <f t="shared" si="7"/>
        <v>1</v>
      </c>
      <c r="AF39" s="3" t="s">
        <v>301</v>
      </c>
      <c r="AG39" s="2">
        <v>345.0</v>
      </c>
      <c r="AH39" s="2" t="s">
        <v>1354</v>
      </c>
      <c r="AI39" s="36">
        <v>1.629729235042E12</v>
      </c>
      <c r="AJ39" s="2" t="b">
        <f t="shared" si="8"/>
        <v>0</v>
      </c>
      <c r="AK39" s="3" t="s">
        <v>208</v>
      </c>
      <c r="AL39" s="2">
        <v>303.0</v>
      </c>
      <c r="AM39" s="2" t="s">
        <v>1349</v>
      </c>
      <c r="AN39" s="36">
        <v>1.629729706662E12</v>
      </c>
      <c r="AO39" s="2" t="b">
        <f t="shared" si="9"/>
        <v>0</v>
      </c>
      <c r="AP39" s="3" t="s">
        <v>208</v>
      </c>
      <c r="AQ39" s="2">
        <v>159.0</v>
      </c>
      <c r="AR39" s="2" t="s">
        <v>1350</v>
      </c>
      <c r="AS39" s="36">
        <v>1.629730180959E12</v>
      </c>
    </row>
    <row r="40">
      <c r="A40" s="2" t="b">
        <f t="shared" si="1"/>
        <v>1</v>
      </c>
      <c r="B40" s="3" t="s">
        <v>1290</v>
      </c>
      <c r="C40" s="2">
        <v>239.0</v>
      </c>
      <c r="D40" s="2" t="s">
        <v>1351</v>
      </c>
      <c r="E40" s="36">
        <v>1.629718608367E12</v>
      </c>
      <c r="F40" s="2" t="b">
        <f t="shared" si="2"/>
        <v>1</v>
      </c>
      <c r="G40" s="2" t="s">
        <v>292</v>
      </c>
      <c r="H40" s="2">
        <v>292.0</v>
      </c>
      <c r="I40" s="2" t="s">
        <v>1345</v>
      </c>
      <c r="J40" s="36">
        <v>1.629719221735E12</v>
      </c>
      <c r="K40" s="2" t="b">
        <f t="shared" si="3"/>
        <v>0</v>
      </c>
      <c r="L40" s="3" t="s">
        <v>329</v>
      </c>
      <c r="M40" s="2">
        <v>450.0</v>
      </c>
      <c r="N40" s="2" t="s">
        <v>1355</v>
      </c>
      <c r="O40" s="36">
        <v>1.629719686137E12</v>
      </c>
      <c r="P40" s="2" t="b">
        <f t="shared" si="4"/>
        <v>0</v>
      </c>
      <c r="Q40" s="3" t="s">
        <v>310</v>
      </c>
      <c r="R40" s="2">
        <v>319.0</v>
      </c>
      <c r="S40" s="2" t="s">
        <v>1346</v>
      </c>
      <c r="T40" s="36">
        <v>1.629724231725E12</v>
      </c>
      <c r="U40" s="2" t="b">
        <f t="shared" si="5"/>
        <v>0</v>
      </c>
      <c r="V40" s="3" t="s">
        <v>310</v>
      </c>
      <c r="W40" s="2">
        <v>291.0</v>
      </c>
      <c r="X40" s="2" t="s">
        <v>1356</v>
      </c>
      <c r="Y40" s="36">
        <v>1.629724701134E12</v>
      </c>
      <c r="Z40" s="2" t="b">
        <f t="shared" si="6"/>
        <v>0</v>
      </c>
      <c r="AA40" s="3" t="s">
        <v>326</v>
      </c>
      <c r="AB40" s="2">
        <v>151.0</v>
      </c>
      <c r="AC40" s="2" t="s">
        <v>1347</v>
      </c>
      <c r="AD40" s="36">
        <v>1.629725128438E12</v>
      </c>
      <c r="AE40" s="2" t="b">
        <f t="shared" si="7"/>
        <v>1</v>
      </c>
      <c r="AF40" s="3" t="s">
        <v>232</v>
      </c>
      <c r="AG40" s="2">
        <v>334.0</v>
      </c>
      <c r="AH40" s="2" t="s">
        <v>1354</v>
      </c>
      <c r="AI40" s="36">
        <v>1.629729235377E12</v>
      </c>
      <c r="AJ40" s="2" t="b">
        <f t="shared" si="8"/>
        <v>0</v>
      </c>
      <c r="AK40" s="3" t="s">
        <v>244</v>
      </c>
      <c r="AL40" s="2">
        <v>502.0</v>
      </c>
      <c r="AM40" s="2" t="s">
        <v>1357</v>
      </c>
      <c r="AN40" s="36">
        <v>1.629729707162E12</v>
      </c>
      <c r="AO40" s="2" t="b">
        <f t="shared" si="9"/>
        <v>0</v>
      </c>
      <c r="AP40" s="3" t="s">
        <v>244</v>
      </c>
      <c r="AQ40" s="2">
        <v>719.0</v>
      </c>
      <c r="AR40" s="2" t="s">
        <v>1358</v>
      </c>
      <c r="AS40" s="36">
        <v>1.62973018168E12</v>
      </c>
    </row>
    <row r="41">
      <c r="A41" s="2" t="b">
        <f t="shared" si="1"/>
        <v>1</v>
      </c>
      <c r="B41" s="2" t="s">
        <v>301</v>
      </c>
      <c r="C41" s="2">
        <v>163.0</v>
      </c>
      <c r="D41" s="2" t="s">
        <v>1351</v>
      </c>
      <c r="E41" s="36">
        <v>1.629718608535E12</v>
      </c>
      <c r="F41" s="2" t="b">
        <f t="shared" si="2"/>
        <v>1</v>
      </c>
      <c r="G41" s="2" t="s">
        <v>295</v>
      </c>
      <c r="H41" s="2">
        <v>219.0</v>
      </c>
      <c r="I41" s="2" t="s">
        <v>1345</v>
      </c>
      <c r="J41" s="36">
        <v>1.629719221952E12</v>
      </c>
      <c r="K41" s="2" t="b">
        <f t="shared" si="3"/>
        <v>1</v>
      </c>
      <c r="L41" s="3" t="s">
        <v>337</v>
      </c>
      <c r="M41" s="2">
        <v>427.0</v>
      </c>
      <c r="N41" s="2" t="s">
        <v>1355</v>
      </c>
      <c r="O41" s="36">
        <v>1.629719686566E12</v>
      </c>
      <c r="P41" s="2" t="b">
        <f t="shared" si="4"/>
        <v>0</v>
      </c>
      <c r="Q41" s="3" t="s">
        <v>208</v>
      </c>
      <c r="R41" s="2">
        <v>208.0</v>
      </c>
      <c r="S41" s="2" t="s">
        <v>1346</v>
      </c>
      <c r="T41" s="36">
        <v>1.629724231934E12</v>
      </c>
      <c r="U41" s="2" t="b">
        <f t="shared" si="5"/>
        <v>0</v>
      </c>
      <c r="V41" s="3" t="s">
        <v>208</v>
      </c>
      <c r="W41" s="2">
        <v>200.0</v>
      </c>
      <c r="X41" s="2" t="s">
        <v>1356</v>
      </c>
      <c r="Y41" s="36">
        <v>1.629724701341E12</v>
      </c>
      <c r="Z41" s="2" t="b">
        <f t="shared" si="6"/>
        <v>1</v>
      </c>
      <c r="AA41" s="3" t="s">
        <v>242</v>
      </c>
      <c r="AB41" s="2">
        <v>1667.0</v>
      </c>
      <c r="AC41" s="2" t="s">
        <v>1359</v>
      </c>
      <c r="AD41" s="36">
        <v>1.6297251301E12</v>
      </c>
      <c r="AE41" s="2" t="b">
        <f t="shared" si="7"/>
        <v>1</v>
      </c>
      <c r="AF41" s="3" t="s">
        <v>242</v>
      </c>
      <c r="AG41" s="2">
        <v>215.0</v>
      </c>
      <c r="AH41" s="2" t="s">
        <v>1354</v>
      </c>
      <c r="AI41" s="36">
        <v>1.629729235588E12</v>
      </c>
      <c r="AJ41" s="2" t="b">
        <f t="shared" si="8"/>
        <v>0</v>
      </c>
      <c r="AK41" s="3" t="s">
        <v>320</v>
      </c>
      <c r="AL41" s="2">
        <v>167.0</v>
      </c>
      <c r="AM41" s="2" t="s">
        <v>1357</v>
      </c>
      <c r="AN41" s="36">
        <v>1.629729707332E12</v>
      </c>
      <c r="AO41" s="2" t="b">
        <f t="shared" si="9"/>
        <v>0</v>
      </c>
      <c r="AP41" s="3" t="s">
        <v>320</v>
      </c>
      <c r="AQ41" s="2">
        <v>183.0</v>
      </c>
      <c r="AR41" s="2" t="s">
        <v>1358</v>
      </c>
      <c r="AS41" s="36">
        <v>1.629730181861E12</v>
      </c>
    </row>
    <row r="42">
      <c r="A42" s="2" t="b">
        <f t="shared" si="1"/>
        <v>1</v>
      </c>
      <c r="B42" s="2" t="s">
        <v>232</v>
      </c>
      <c r="C42" s="2">
        <v>277.0</v>
      </c>
      <c r="D42" s="2" t="s">
        <v>1351</v>
      </c>
      <c r="E42" s="36">
        <v>1.62971860881E12</v>
      </c>
      <c r="F42" s="2" t="b">
        <f t="shared" si="2"/>
        <v>1</v>
      </c>
      <c r="G42" s="3" t="s">
        <v>1290</v>
      </c>
      <c r="H42" s="2">
        <v>314.0</v>
      </c>
      <c r="I42" s="2" t="s">
        <v>1360</v>
      </c>
      <c r="J42" s="36">
        <v>1.629719222266E12</v>
      </c>
      <c r="K42" s="2" t="b">
        <f t="shared" si="3"/>
        <v>1</v>
      </c>
      <c r="L42" s="3" t="s">
        <v>337</v>
      </c>
      <c r="M42" s="2">
        <v>184.0</v>
      </c>
      <c r="N42" s="2" t="s">
        <v>1355</v>
      </c>
      <c r="O42" s="36">
        <v>1.629719686753E12</v>
      </c>
      <c r="P42" s="2" t="b">
        <f t="shared" si="4"/>
        <v>0</v>
      </c>
      <c r="Q42" s="3" t="s">
        <v>244</v>
      </c>
      <c r="R42" s="2">
        <v>177.0</v>
      </c>
      <c r="S42" s="2" t="s">
        <v>1361</v>
      </c>
      <c r="T42" s="36">
        <v>1.629724232107E12</v>
      </c>
      <c r="U42" s="2" t="b">
        <f t="shared" si="5"/>
        <v>0</v>
      </c>
      <c r="V42" s="3" t="s">
        <v>244</v>
      </c>
      <c r="W42" s="2">
        <v>159.0</v>
      </c>
      <c r="X42" s="2" t="s">
        <v>1356</v>
      </c>
      <c r="Y42" s="36">
        <v>1.629724701493E12</v>
      </c>
      <c r="Z42" s="2" t="b">
        <f t="shared" si="6"/>
        <v>0</v>
      </c>
      <c r="AA42" s="3" t="s">
        <v>329</v>
      </c>
      <c r="AB42" s="2">
        <v>465.0</v>
      </c>
      <c r="AC42" s="2" t="s">
        <v>1359</v>
      </c>
      <c r="AD42" s="36">
        <v>1.629725130567E12</v>
      </c>
      <c r="AE42" s="2" t="b">
        <f t="shared" si="7"/>
        <v>0</v>
      </c>
      <c r="AF42" s="3" t="s">
        <v>310</v>
      </c>
      <c r="AG42" s="2">
        <v>631.0</v>
      </c>
      <c r="AH42" s="2" t="s">
        <v>1362</v>
      </c>
      <c r="AI42" s="36">
        <v>1.62972923622E12</v>
      </c>
      <c r="AJ42" s="2" t="b">
        <f t="shared" si="8"/>
        <v>0</v>
      </c>
      <c r="AK42" s="3" t="s">
        <v>326</v>
      </c>
      <c r="AL42" s="2">
        <v>125.0</v>
      </c>
      <c r="AM42" s="2" t="s">
        <v>1357</v>
      </c>
      <c r="AN42" s="36">
        <v>1.629729707454E12</v>
      </c>
      <c r="AO42" s="2" t="b">
        <f t="shared" si="9"/>
        <v>0</v>
      </c>
      <c r="AP42" s="3" t="s">
        <v>326</v>
      </c>
      <c r="AQ42" s="2">
        <v>143.0</v>
      </c>
      <c r="AR42" s="2" t="s">
        <v>1363</v>
      </c>
      <c r="AS42" s="36">
        <v>1.629730182004E12</v>
      </c>
    </row>
    <row r="43">
      <c r="A43" s="2" t="b">
        <f t="shared" si="1"/>
        <v>1</v>
      </c>
      <c r="B43" s="3" t="s">
        <v>1290</v>
      </c>
      <c r="C43" s="2">
        <v>137.0</v>
      </c>
      <c r="D43" s="2" t="s">
        <v>1351</v>
      </c>
      <c r="E43" s="36">
        <v>1.629718608949E12</v>
      </c>
      <c r="F43" s="2" t="b">
        <f t="shared" si="2"/>
        <v>1</v>
      </c>
      <c r="G43" s="2" t="s">
        <v>301</v>
      </c>
      <c r="H43" s="2">
        <v>189.0</v>
      </c>
      <c r="I43" s="2" t="s">
        <v>1360</v>
      </c>
      <c r="J43" s="36">
        <v>1.629719222456E12</v>
      </c>
      <c r="K43" s="2" t="b">
        <f t="shared" si="3"/>
        <v>1</v>
      </c>
      <c r="L43" s="3" t="s">
        <v>242</v>
      </c>
      <c r="M43" s="2">
        <v>1325.0</v>
      </c>
      <c r="N43" s="2" t="s">
        <v>1364</v>
      </c>
      <c r="O43" s="36">
        <v>1.629719688103E12</v>
      </c>
      <c r="P43" s="2" t="b">
        <f t="shared" si="4"/>
        <v>0</v>
      </c>
      <c r="Q43" s="3" t="s">
        <v>320</v>
      </c>
      <c r="R43" s="2">
        <v>149.0</v>
      </c>
      <c r="S43" s="2" t="s">
        <v>1361</v>
      </c>
      <c r="T43" s="36">
        <v>1.629724232257E12</v>
      </c>
      <c r="U43" s="2" t="b">
        <f t="shared" si="5"/>
        <v>0</v>
      </c>
      <c r="V43" s="3" t="s">
        <v>320</v>
      </c>
      <c r="W43" s="2">
        <v>125.0</v>
      </c>
      <c r="X43" s="2" t="s">
        <v>1356</v>
      </c>
      <c r="Y43" s="36">
        <v>1.629724701615E12</v>
      </c>
      <c r="Z43" s="2" t="b">
        <f t="shared" si="6"/>
        <v>1</v>
      </c>
      <c r="AA43" s="3" t="s">
        <v>337</v>
      </c>
      <c r="AB43" s="2">
        <v>1106.0</v>
      </c>
      <c r="AC43" s="2" t="s">
        <v>1365</v>
      </c>
      <c r="AD43" s="36">
        <v>1.62972513167E12</v>
      </c>
      <c r="AE43" s="2" t="b">
        <f t="shared" si="7"/>
        <v>0</v>
      </c>
      <c r="AF43" s="3" t="s">
        <v>208</v>
      </c>
      <c r="AG43" s="2">
        <v>171.0</v>
      </c>
      <c r="AH43" s="2" t="s">
        <v>1362</v>
      </c>
      <c r="AI43" s="36">
        <v>1.629729236393E12</v>
      </c>
      <c r="AJ43" s="2" t="b">
        <f t="shared" si="8"/>
        <v>1</v>
      </c>
      <c r="AK43" s="3" t="s">
        <v>242</v>
      </c>
      <c r="AL43" s="2">
        <v>1391.0</v>
      </c>
      <c r="AM43" s="2" t="s">
        <v>1366</v>
      </c>
      <c r="AN43" s="36">
        <v>1.629729708844E12</v>
      </c>
      <c r="AO43" s="2" t="b">
        <f t="shared" si="9"/>
        <v>1</v>
      </c>
      <c r="AP43" s="3" t="s">
        <v>242</v>
      </c>
      <c r="AQ43" s="2">
        <v>697.0</v>
      </c>
      <c r="AR43" s="2" t="s">
        <v>1363</v>
      </c>
      <c r="AS43" s="36">
        <v>1.629730182703E12</v>
      </c>
    </row>
    <row r="44">
      <c r="A44" s="2" t="b">
        <f t="shared" si="1"/>
        <v>0</v>
      </c>
      <c r="B44" s="2" t="s">
        <v>310</v>
      </c>
      <c r="C44" s="2">
        <v>573.0</v>
      </c>
      <c r="D44" s="2" t="s">
        <v>1367</v>
      </c>
      <c r="E44" s="36">
        <v>1.629718609535E12</v>
      </c>
      <c r="F44" s="2" t="b">
        <f t="shared" si="2"/>
        <v>1</v>
      </c>
      <c r="G44" s="2" t="s">
        <v>232</v>
      </c>
      <c r="H44" s="2">
        <v>283.0</v>
      </c>
      <c r="I44" s="2" t="s">
        <v>1360</v>
      </c>
      <c r="J44" s="36">
        <v>1.629719222737E12</v>
      </c>
      <c r="K44" s="2" t="b">
        <f t="shared" si="3"/>
        <v>1</v>
      </c>
      <c r="L44" s="3" t="s">
        <v>301</v>
      </c>
      <c r="M44" s="2">
        <v>689.0</v>
      </c>
      <c r="N44" s="2" t="s">
        <v>1364</v>
      </c>
      <c r="O44" s="36">
        <v>1.629719688763E12</v>
      </c>
      <c r="P44" s="2" t="b">
        <f t="shared" si="4"/>
        <v>0</v>
      </c>
      <c r="Q44" s="3" t="s">
        <v>326</v>
      </c>
      <c r="R44" s="2">
        <v>142.0</v>
      </c>
      <c r="S44" s="2" t="s">
        <v>1361</v>
      </c>
      <c r="T44" s="36">
        <v>1.629724232402E12</v>
      </c>
      <c r="U44" s="2" t="b">
        <f t="shared" si="5"/>
        <v>0</v>
      </c>
      <c r="V44" s="3" t="s">
        <v>326</v>
      </c>
      <c r="W44" s="2">
        <v>193.0</v>
      </c>
      <c r="X44" s="2" t="s">
        <v>1356</v>
      </c>
      <c r="Y44" s="36">
        <v>1.629724701811E12</v>
      </c>
      <c r="Z44" s="2" t="b">
        <f t="shared" si="6"/>
        <v>1</v>
      </c>
      <c r="AA44" s="3" t="s">
        <v>344</v>
      </c>
      <c r="AB44" s="2">
        <v>241.0</v>
      </c>
      <c r="AC44" s="2" t="s">
        <v>1365</v>
      </c>
      <c r="AD44" s="36">
        <v>1.62972513191E12</v>
      </c>
      <c r="AE44" s="2" t="b">
        <f t="shared" si="7"/>
        <v>0</v>
      </c>
      <c r="AF44" s="3" t="s">
        <v>244</v>
      </c>
      <c r="AG44" s="2">
        <v>123.0</v>
      </c>
      <c r="AH44" s="2" t="s">
        <v>1362</v>
      </c>
      <c r="AI44" s="36">
        <v>1.629729236513E12</v>
      </c>
      <c r="AJ44" s="2" t="b">
        <f t="shared" si="8"/>
        <v>0</v>
      </c>
      <c r="AK44" s="3" t="s">
        <v>332</v>
      </c>
      <c r="AL44" s="2">
        <v>290.0</v>
      </c>
      <c r="AM44" s="2" t="s">
        <v>1368</v>
      </c>
      <c r="AN44" s="36">
        <v>1.629729709135E12</v>
      </c>
      <c r="AO44" s="2" t="b">
        <f t="shared" si="9"/>
        <v>1</v>
      </c>
      <c r="AP44" s="3" t="s">
        <v>340</v>
      </c>
      <c r="AQ44" s="2">
        <v>324.0</v>
      </c>
      <c r="AR44" s="2" t="s">
        <v>1369</v>
      </c>
      <c r="AS44" s="36">
        <v>1.629730183025E12</v>
      </c>
    </row>
    <row r="45">
      <c r="A45" s="2" t="b">
        <f t="shared" si="1"/>
        <v>0</v>
      </c>
      <c r="B45" s="2" t="s">
        <v>208</v>
      </c>
      <c r="C45" s="2">
        <v>141.0</v>
      </c>
      <c r="D45" s="2" t="s">
        <v>1367</v>
      </c>
      <c r="E45" s="36">
        <v>1.629718609662E12</v>
      </c>
      <c r="F45" s="2" t="b">
        <f t="shared" si="2"/>
        <v>1</v>
      </c>
      <c r="G45" s="3" t="s">
        <v>1290</v>
      </c>
      <c r="H45" s="2">
        <v>191.0</v>
      </c>
      <c r="I45" s="2" t="s">
        <v>1360</v>
      </c>
      <c r="J45" s="36">
        <v>1.62971922293E12</v>
      </c>
      <c r="K45" s="2" t="b">
        <f t="shared" si="3"/>
        <v>1</v>
      </c>
      <c r="L45" s="3" t="s">
        <v>232</v>
      </c>
      <c r="M45" s="2">
        <v>539.0</v>
      </c>
      <c r="N45" s="2" t="s">
        <v>1370</v>
      </c>
      <c r="O45" s="36">
        <v>1.629719689302E12</v>
      </c>
      <c r="P45" s="2" t="b">
        <f t="shared" si="4"/>
        <v>1</v>
      </c>
      <c r="Q45" s="3" t="s">
        <v>242</v>
      </c>
      <c r="R45" s="2">
        <v>1141.0</v>
      </c>
      <c r="S45" s="2" t="s">
        <v>1371</v>
      </c>
      <c r="T45" s="36">
        <v>1.629724233542E12</v>
      </c>
      <c r="U45" s="2" t="b">
        <f t="shared" si="5"/>
        <v>1</v>
      </c>
      <c r="V45" s="3" t="s">
        <v>242</v>
      </c>
      <c r="W45" s="2">
        <v>1391.0</v>
      </c>
      <c r="X45" s="2" t="s">
        <v>1372</v>
      </c>
      <c r="Y45" s="36">
        <v>1.629724703204E12</v>
      </c>
      <c r="Z45" s="2" t="b">
        <f t="shared" si="6"/>
        <v>1</v>
      </c>
      <c r="AA45" s="3" t="s">
        <v>242</v>
      </c>
      <c r="AB45" s="2">
        <v>872.0</v>
      </c>
      <c r="AC45" s="2" t="s">
        <v>1373</v>
      </c>
      <c r="AD45" s="36">
        <v>1.629725132783E12</v>
      </c>
      <c r="AE45" s="2" t="b">
        <f t="shared" si="7"/>
        <v>0</v>
      </c>
      <c r="AF45" s="3" t="s">
        <v>320</v>
      </c>
      <c r="AG45" s="2">
        <v>125.0</v>
      </c>
      <c r="AH45" s="2" t="s">
        <v>1362</v>
      </c>
      <c r="AI45" s="36">
        <v>1.629729236665E12</v>
      </c>
      <c r="AJ45" s="2" t="b">
        <f t="shared" si="8"/>
        <v>1</v>
      </c>
      <c r="AK45" s="3" t="s">
        <v>340</v>
      </c>
      <c r="AL45" s="2">
        <v>523.0</v>
      </c>
      <c r="AM45" s="2" t="s">
        <v>1368</v>
      </c>
      <c r="AN45" s="36">
        <v>1.629729709658E12</v>
      </c>
      <c r="AO45" s="2" t="b">
        <f t="shared" si="9"/>
        <v>1</v>
      </c>
      <c r="AP45" s="3" t="s">
        <v>242</v>
      </c>
      <c r="AQ45" s="2">
        <v>489.0</v>
      </c>
      <c r="AR45" s="2" t="s">
        <v>1369</v>
      </c>
      <c r="AS45" s="36">
        <v>1.629730183517E12</v>
      </c>
    </row>
    <row r="46">
      <c r="A46" s="2" t="b">
        <f t="shared" si="1"/>
        <v>0</v>
      </c>
      <c r="B46" s="2" t="s">
        <v>244</v>
      </c>
      <c r="C46" s="2">
        <v>151.0</v>
      </c>
      <c r="D46" s="2" t="s">
        <v>1367</v>
      </c>
      <c r="E46" s="36">
        <v>1.629718609815E12</v>
      </c>
      <c r="F46" s="2" t="b">
        <f t="shared" si="2"/>
        <v>0</v>
      </c>
      <c r="G46" s="2" t="s">
        <v>310</v>
      </c>
      <c r="H46" s="2">
        <v>652.0</v>
      </c>
      <c r="I46" s="2" t="s">
        <v>1374</v>
      </c>
      <c r="J46" s="36">
        <v>1.629719223582E12</v>
      </c>
      <c r="K46" s="2" t="b">
        <f t="shared" si="3"/>
        <v>1</v>
      </c>
      <c r="L46" s="3" t="s">
        <v>242</v>
      </c>
      <c r="M46" s="2">
        <v>1150.0</v>
      </c>
      <c r="N46" s="2" t="s">
        <v>1375</v>
      </c>
      <c r="O46" s="36">
        <v>1.629719690461E12</v>
      </c>
      <c r="P46" s="2" t="b">
        <f t="shared" si="4"/>
        <v>0</v>
      </c>
      <c r="Q46" s="3" t="s">
        <v>1376</v>
      </c>
      <c r="R46" s="2">
        <v>425.0</v>
      </c>
      <c r="S46" s="2" t="s">
        <v>1371</v>
      </c>
      <c r="T46" s="36">
        <v>1.629724233966E12</v>
      </c>
      <c r="U46" s="2" t="b">
        <f t="shared" si="5"/>
        <v>0</v>
      </c>
      <c r="V46" s="3" t="s">
        <v>334</v>
      </c>
      <c r="W46" s="2">
        <v>341.0</v>
      </c>
      <c r="X46" s="2" t="s">
        <v>1372</v>
      </c>
      <c r="Y46" s="36">
        <v>1.629724703544E12</v>
      </c>
      <c r="Z46" s="2" t="b">
        <f t="shared" si="6"/>
        <v>1</v>
      </c>
      <c r="AA46" s="3" t="s">
        <v>301</v>
      </c>
      <c r="AB46" s="2">
        <v>708.0</v>
      </c>
      <c r="AC46" s="2" t="s">
        <v>1377</v>
      </c>
      <c r="AD46" s="36">
        <v>1.62972513349E12</v>
      </c>
      <c r="AE46" s="2" t="b">
        <f t="shared" si="7"/>
        <v>0</v>
      </c>
      <c r="AF46" s="3" t="s">
        <v>326</v>
      </c>
      <c r="AG46" s="2">
        <v>151.0</v>
      </c>
      <c r="AH46" s="2" t="s">
        <v>1362</v>
      </c>
      <c r="AI46" s="36">
        <v>1.629729236791E12</v>
      </c>
      <c r="AJ46" s="2" t="b">
        <f t="shared" si="8"/>
        <v>1</v>
      </c>
      <c r="AK46" s="3" t="s">
        <v>346</v>
      </c>
      <c r="AL46" s="2">
        <v>264.0</v>
      </c>
      <c r="AM46" s="2" t="s">
        <v>1368</v>
      </c>
      <c r="AN46" s="36">
        <v>1.629729709921E12</v>
      </c>
      <c r="AO46" s="2" t="b">
        <f t="shared" si="9"/>
        <v>0</v>
      </c>
      <c r="AP46" s="3" t="s">
        <v>334</v>
      </c>
      <c r="AQ46" s="2">
        <v>264.0</v>
      </c>
      <c r="AR46" s="2" t="s">
        <v>1369</v>
      </c>
      <c r="AS46" s="36">
        <v>1.629730183778E12</v>
      </c>
    </row>
    <row r="47">
      <c r="A47" s="2" t="b">
        <f t="shared" si="1"/>
        <v>0</v>
      </c>
      <c r="B47" s="2" t="s">
        <v>320</v>
      </c>
      <c r="C47" s="2">
        <v>92.0</v>
      </c>
      <c r="D47" s="2" t="s">
        <v>1367</v>
      </c>
      <c r="E47" s="36">
        <v>1.629718609905E12</v>
      </c>
      <c r="F47" s="2" t="b">
        <f t="shared" si="2"/>
        <v>0</v>
      </c>
      <c r="G47" s="2" t="s">
        <v>208</v>
      </c>
      <c r="H47" s="2">
        <v>143.0</v>
      </c>
      <c r="I47" s="2" t="s">
        <v>1374</v>
      </c>
      <c r="J47" s="36">
        <v>1.629719223725E12</v>
      </c>
      <c r="K47" s="2" t="b">
        <f t="shared" si="3"/>
        <v>1</v>
      </c>
      <c r="L47" s="3" t="s">
        <v>348</v>
      </c>
      <c r="M47" s="2">
        <v>2346.0</v>
      </c>
      <c r="N47" s="2" t="s">
        <v>1378</v>
      </c>
      <c r="O47" s="36">
        <v>1.629719692799E12</v>
      </c>
      <c r="P47" s="2" t="b">
        <f t="shared" si="4"/>
        <v>1</v>
      </c>
      <c r="Q47" s="3" t="s">
        <v>242</v>
      </c>
      <c r="R47" s="2">
        <v>343.0</v>
      </c>
      <c r="S47" s="2" t="s">
        <v>1379</v>
      </c>
      <c r="T47" s="36">
        <v>1.629724234309E12</v>
      </c>
      <c r="U47" s="2" t="b">
        <f t="shared" si="5"/>
        <v>1</v>
      </c>
      <c r="V47" s="3" t="s">
        <v>337</v>
      </c>
      <c r="W47" s="2">
        <v>444.0</v>
      </c>
      <c r="X47" s="2" t="s">
        <v>1372</v>
      </c>
      <c r="Y47" s="36">
        <v>1.629724703988E12</v>
      </c>
      <c r="Z47" s="2" t="b">
        <f t="shared" si="6"/>
        <v>1</v>
      </c>
      <c r="AA47" s="3" t="s">
        <v>232</v>
      </c>
      <c r="AB47" s="2">
        <v>143.0</v>
      </c>
      <c r="AC47" s="2" t="s">
        <v>1377</v>
      </c>
      <c r="AD47" s="36">
        <v>1.629725133641E12</v>
      </c>
      <c r="AE47" s="2" t="b">
        <f t="shared" si="7"/>
        <v>1</v>
      </c>
      <c r="AF47" s="3" t="s">
        <v>242</v>
      </c>
      <c r="AG47" s="2">
        <v>1156.0</v>
      </c>
      <c r="AH47" s="2" t="s">
        <v>1380</v>
      </c>
      <c r="AI47" s="36">
        <v>1.629729237948E12</v>
      </c>
      <c r="AJ47" s="2" t="b">
        <f t="shared" si="8"/>
        <v>1</v>
      </c>
      <c r="AK47" s="3" t="s">
        <v>242</v>
      </c>
      <c r="AL47" s="2">
        <v>623.0</v>
      </c>
      <c r="AM47" s="2" t="s">
        <v>1381</v>
      </c>
      <c r="AN47" s="36">
        <v>1.629729710545E12</v>
      </c>
      <c r="AO47" s="2" t="b">
        <f t="shared" si="9"/>
        <v>1</v>
      </c>
      <c r="AP47" s="3" t="s">
        <v>340</v>
      </c>
      <c r="AQ47" s="2">
        <v>343.0</v>
      </c>
      <c r="AR47" s="2" t="s">
        <v>1382</v>
      </c>
      <c r="AS47" s="36">
        <v>1.629730184122E12</v>
      </c>
    </row>
    <row r="48">
      <c r="A48" s="2" t="b">
        <f t="shared" si="1"/>
        <v>0</v>
      </c>
      <c r="B48" s="2" t="s">
        <v>326</v>
      </c>
      <c r="C48" s="2">
        <v>134.0</v>
      </c>
      <c r="D48" s="2" t="s">
        <v>1383</v>
      </c>
      <c r="E48" s="36">
        <v>1.62971861004E12</v>
      </c>
      <c r="F48" s="2" t="b">
        <f t="shared" si="2"/>
        <v>0</v>
      </c>
      <c r="G48" s="2" t="s">
        <v>244</v>
      </c>
      <c r="H48" s="2">
        <v>160.0</v>
      </c>
      <c r="I48" s="2" t="s">
        <v>1374</v>
      </c>
      <c r="J48" s="36">
        <v>1.629719223887E12</v>
      </c>
      <c r="K48" s="2" t="b">
        <f t="shared" si="3"/>
        <v>1</v>
      </c>
      <c r="L48" s="3" t="s">
        <v>371</v>
      </c>
      <c r="M48" s="2">
        <v>1533.0</v>
      </c>
      <c r="N48" s="2" t="s">
        <v>1384</v>
      </c>
      <c r="O48" s="36">
        <v>1.629719694331E12</v>
      </c>
      <c r="P48" s="2" t="b">
        <f t="shared" si="4"/>
        <v>0</v>
      </c>
      <c r="Q48" s="3" t="s">
        <v>332</v>
      </c>
      <c r="R48" s="2">
        <v>266.0</v>
      </c>
      <c r="S48" s="2" t="s">
        <v>1379</v>
      </c>
      <c r="T48" s="36">
        <v>1.629724234577E12</v>
      </c>
      <c r="U48" s="2" t="b">
        <f t="shared" si="5"/>
        <v>1</v>
      </c>
      <c r="V48" s="3" t="s">
        <v>337</v>
      </c>
      <c r="W48" s="2">
        <v>167.0</v>
      </c>
      <c r="X48" s="2" t="s">
        <v>1385</v>
      </c>
      <c r="Y48" s="36">
        <v>1.629724704158E12</v>
      </c>
      <c r="Z48" s="2" t="b">
        <f t="shared" si="6"/>
        <v>1</v>
      </c>
      <c r="AA48" s="3" t="s">
        <v>242</v>
      </c>
      <c r="AB48" s="2">
        <v>665.0</v>
      </c>
      <c r="AC48" s="2" t="s">
        <v>1386</v>
      </c>
      <c r="AD48" s="36">
        <v>1.629725134298E12</v>
      </c>
      <c r="AE48" s="2" t="b">
        <f t="shared" si="7"/>
        <v>0</v>
      </c>
      <c r="AF48" s="3" t="s">
        <v>332</v>
      </c>
      <c r="AG48" s="2">
        <v>316.0</v>
      </c>
      <c r="AH48" s="2" t="s">
        <v>1387</v>
      </c>
      <c r="AI48" s="36">
        <v>1.629729238262E12</v>
      </c>
      <c r="AJ48" s="2" t="b">
        <f t="shared" si="8"/>
        <v>1</v>
      </c>
      <c r="AK48" s="3" t="s">
        <v>301</v>
      </c>
      <c r="AL48" s="2">
        <v>1198.0</v>
      </c>
      <c r="AM48" s="2" t="s">
        <v>1388</v>
      </c>
      <c r="AN48" s="36">
        <v>1.629729711741E12</v>
      </c>
      <c r="AO48" s="2" t="b">
        <f t="shared" si="9"/>
        <v>1</v>
      </c>
      <c r="AP48" s="3" t="s">
        <v>348</v>
      </c>
      <c r="AQ48" s="2">
        <v>242.0</v>
      </c>
      <c r="AR48" s="2" t="s">
        <v>1382</v>
      </c>
      <c r="AS48" s="36">
        <v>1.629730184362E12</v>
      </c>
    </row>
    <row r="49">
      <c r="A49" s="2" t="b">
        <f t="shared" si="1"/>
        <v>1</v>
      </c>
      <c r="B49" s="3" t="s">
        <v>1290</v>
      </c>
      <c r="C49" s="2">
        <v>587.0</v>
      </c>
      <c r="D49" s="2" t="s">
        <v>1383</v>
      </c>
      <c r="E49" s="36">
        <v>1.629718610628E12</v>
      </c>
      <c r="F49" s="2" t="b">
        <f t="shared" si="2"/>
        <v>0</v>
      </c>
      <c r="G49" s="2" t="s">
        <v>320</v>
      </c>
      <c r="H49" s="2">
        <v>116.0</v>
      </c>
      <c r="I49" s="2" t="s">
        <v>1389</v>
      </c>
      <c r="J49" s="36">
        <v>1.629719224001E12</v>
      </c>
      <c r="K49" s="2" t="b">
        <f t="shared" si="3"/>
        <v>1</v>
      </c>
      <c r="L49" s="3" t="s">
        <v>337</v>
      </c>
      <c r="M49" s="2">
        <v>3252.0</v>
      </c>
      <c r="N49" s="2" t="s">
        <v>1390</v>
      </c>
      <c r="O49" s="36">
        <v>1.629719697583E12</v>
      </c>
      <c r="P49" s="2" t="b">
        <f t="shared" si="4"/>
        <v>1</v>
      </c>
      <c r="Q49" s="3" t="s">
        <v>337</v>
      </c>
      <c r="R49" s="2">
        <v>385.0</v>
      </c>
      <c r="S49" s="2" t="s">
        <v>1379</v>
      </c>
      <c r="T49" s="36">
        <v>1.62972423496E12</v>
      </c>
      <c r="U49" s="2" t="b">
        <f t="shared" si="5"/>
        <v>1</v>
      </c>
      <c r="V49" s="3" t="s">
        <v>242</v>
      </c>
      <c r="W49" s="2">
        <v>863.0</v>
      </c>
      <c r="X49" s="2" t="s">
        <v>1391</v>
      </c>
      <c r="Y49" s="36">
        <v>1.629724705015E12</v>
      </c>
      <c r="Z49" s="2" t="b">
        <f t="shared" si="6"/>
        <v>1</v>
      </c>
      <c r="AA49" s="3" t="s">
        <v>341</v>
      </c>
      <c r="AB49" s="2">
        <v>1729.0</v>
      </c>
      <c r="AC49" s="2" t="s">
        <v>1392</v>
      </c>
      <c r="AD49" s="36">
        <v>1.629725136028E12</v>
      </c>
      <c r="AE49" s="2" t="b">
        <f t="shared" si="7"/>
        <v>1</v>
      </c>
      <c r="AF49" s="3" t="s">
        <v>340</v>
      </c>
      <c r="AG49" s="2">
        <v>711.0</v>
      </c>
      <c r="AH49" s="2" t="s">
        <v>1387</v>
      </c>
      <c r="AI49" s="36">
        <v>1.629729238973E12</v>
      </c>
      <c r="AJ49" s="2" t="b">
        <f t="shared" si="8"/>
        <v>1</v>
      </c>
      <c r="AK49" s="3" t="s">
        <v>232</v>
      </c>
      <c r="AL49" s="2">
        <v>145.0</v>
      </c>
      <c r="AM49" s="2" t="s">
        <v>1388</v>
      </c>
      <c r="AN49" s="36">
        <v>1.62972971189E12</v>
      </c>
      <c r="AO49" s="2" t="b">
        <f t="shared" si="9"/>
        <v>1</v>
      </c>
      <c r="AP49" s="3" t="s">
        <v>242</v>
      </c>
      <c r="AQ49" s="2">
        <v>1122.0</v>
      </c>
      <c r="AR49" s="2" t="s">
        <v>1393</v>
      </c>
      <c r="AS49" s="36">
        <v>1.629730185485E12</v>
      </c>
    </row>
    <row r="50">
      <c r="A50" s="2" t="b">
        <f t="shared" si="1"/>
        <v>0</v>
      </c>
      <c r="B50" s="2" t="s">
        <v>332</v>
      </c>
      <c r="C50" s="2">
        <v>379.0</v>
      </c>
      <c r="D50" s="2" t="s">
        <v>1394</v>
      </c>
      <c r="E50" s="36">
        <v>1.629718611004E12</v>
      </c>
      <c r="F50" s="2" t="b">
        <f t="shared" si="2"/>
        <v>0</v>
      </c>
      <c r="G50" s="2" t="s">
        <v>326</v>
      </c>
      <c r="H50" s="2">
        <v>117.0</v>
      </c>
      <c r="I50" s="2" t="s">
        <v>1389</v>
      </c>
      <c r="J50" s="36">
        <v>1.629719224119E12</v>
      </c>
      <c r="K50" s="2" t="b">
        <f t="shared" si="3"/>
        <v>1</v>
      </c>
      <c r="L50" s="3" t="s">
        <v>383</v>
      </c>
      <c r="M50" s="2">
        <v>153.0</v>
      </c>
      <c r="N50" s="2" t="s">
        <v>1390</v>
      </c>
      <c r="O50" s="36">
        <v>1.62971969774E12</v>
      </c>
      <c r="P50" s="2" t="b">
        <f t="shared" si="4"/>
        <v>1</v>
      </c>
      <c r="Q50" s="3" t="s">
        <v>348</v>
      </c>
      <c r="R50" s="2">
        <v>134.0</v>
      </c>
      <c r="S50" s="2" t="s">
        <v>1395</v>
      </c>
      <c r="T50" s="36">
        <v>1.629724235094E12</v>
      </c>
      <c r="U50" s="2" t="b">
        <f t="shared" si="5"/>
        <v>1</v>
      </c>
      <c r="V50" s="3" t="s">
        <v>301</v>
      </c>
      <c r="W50" s="2">
        <v>911.0</v>
      </c>
      <c r="X50" s="2" t="s">
        <v>1391</v>
      </c>
      <c r="Y50" s="36">
        <v>1.629724705944E12</v>
      </c>
      <c r="Z50" s="2" t="b">
        <f t="shared" si="6"/>
        <v>1</v>
      </c>
      <c r="AA50" s="3" t="s">
        <v>371</v>
      </c>
      <c r="AB50" s="2">
        <v>687.0</v>
      </c>
      <c r="AC50" s="2" t="s">
        <v>1392</v>
      </c>
      <c r="AD50" s="36">
        <v>1.629725136715E12</v>
      </c>
      <c r="AE50" s="2" t="b">
        <f t="shared" si="7"/>
        <v>1</v>
      </c>
      <c r="AF50" s="3" t="s">
        <v>341</v>
      </c>
      <c r="AG50" s="2">
        <v>284.0</v>
      </c>
      <c r="AH50" s="2" t="s">
        <v>1396</v>
      </c>
      <c r="AI50" s="36">
        <v>1.629729239259E12</v>
      </c>
      <c r="AJ50" s="2" t="b">
        <f t="shared" si="8"/>
        <v>1</v>
      </c>
      <c r="AK50" s="3" t="s">
        <v>242</v>
      </c>
      <c r="AL50" s="2">
        <v>841.0</v>
      </c>
      <c r="AM50" s="2" t="s">
        <v>1397</v>
      </c>
      <c r="AN50" s="36">
        <v>1.62972971273E12</v>
      </c>
      <c r="AO50" s="2" t="b">
        <f t="shared" si="9"/>
        <v>1</v>
      </c>
      <c r="AP50" s="3" t="s">
        <v>301</v>
      </c>
      <c r="AQ50" s="2">
        <v>899.0</v>
      </c>
      <c r="AR50" s="2" t="s">
        <v>1398</v>
      </c>
      <c r="AS50" s="36">
        <v>1.629730186384E12</v>
      </c>
    </row>
    <row r="51">
      <c r="A51" s="2" t="b">
        <f t="shared" si="1"/>
        <v>1</v>
      </c>
      <c r="B51" s="2" t="s">
        <v>337</v>
      </c>
      <c r="C51" s="2">
        <v>390.0</v>
      </c>
      <c r="D51" s="2" t="s">
        <v>1394</v>
      </c>
      <c r="E51" s="36">
        <v>1.629718611396E12</v>
      </c>
      <c r="F51" s="2" t="b">
        <f t="shared" si="2"/>
        <v>1</v>
      </c>
      <c r="G51" s="3" t="s">
        <v>1290</v>
      </c>
      <c r="H51" s="2">
        <v>788.0</v>
      </c>
      <c r="I51" s="2" t="s">
        <v>1389</v>
      </c>
      <c r="J51" s="36">
        <v>1.629719224906E12</v>
      </c>
      <c r="K51" s="2" t="b">
        <f t="shared" si="3"/>
        <v>1</v>
      </c>
      <c r="L51" s="3" t="s">
        <v>242</v>
      </c>
      <c r="M51" s="2">
        <v>584.0</v>
      </c>
      <c r="N51" s="2" t="s">
        <v>1399</v>
      </c>
      <c r="O51" s="36">
        <v>1.629719698319E12</v>
      </c>
      <c r="P51" s="2" t="b">
        <f t="shared" si="4"/>
        <v>1</v>
      </c>
      <c r="Q51" s="3" t="s">
        <v>242</v>
      </c>
      <c r="R51" s="2">
        <v>973.0</v>
      </c>
      <c r="S51" s="2" t="s">
        <v>1400</v>
      </c>
      <c r="T51" s="36">
        <v>1.629724236066E12</v>
      </c>
      <c r="U51" s="2" t="b">
        <f t="shared" si="5"/>
        <v>1</v>
      </c>
      <c r="V51" s="3" t="s">
        <v>232</v>
      </c>
      <c r="W51" s="2">
        <v>113.0</v>
      </c>
      <c r="X51" s="2" t="s">
        <v>1401</v>
      </c>
      <c r="Y51" s="36">
        <v>1.629724706039E12</v>
      </c>
      <c r="Z51" s="2" t="b">
        <f t="shared" si="6"/>
        <v>1</v>
      </c>
      <c r="AA51" s="3" t="s">
        <v>346</v>
      </c>
      <c r="AB51" s="2">
        <v>492.0</v>
      </c>
      <c r="AC51" s="2" t="s">
        <v>1402</v>
      </c>
      <c r="AD51" s="36">
        <v>1.629725137208E12</v>
      </c>
      <c r="AE51" s="2" t="b">
        <f t="shared" si="7"/>
        <v>1</v>
      </c>
      <c r="AF51" s="3" t="s">
        <v>242</v>
      </c>
      <c r="AG51" s="2">
        <v>933.0</v>
      </c>
      <c r="AH51" s="2" t="s">
        <v>1403</v>
      </c>
      <c r="AI51" s="36">
        <v>1.629729240192E12</v>
      </c>
      <c r="AJ51" s="2" t="b">
        <f t="shared" si="8"/>
        <v>1</v>
      </c>
      <c r="AK51" s="3" t="s">
        <v>346</v>
      </c>
      <c r="AL51" s="2">
        <v>1317.0</v>
      </c>
      <c r="AM51" s="2" t="s">
        <v>1404</v>
      </c>
      <c r="AN51" s="36">
        <v>1.629729714046E12</v>
      </c>
      <c r="AO51" s="2" t="b">
        <f t="shared" si="9"/>
        <v>1</v>
      </c>
      <c r="AP51" s="3" t="s">
        <v>232</v>
      </c>
      <c r="AQ51" s="2">
        <v>297.0</v>
      </c>
      <c r="AR51" s="2" t="s">
        <v>1398</v>
      </c>
      <c r="AS51" s="36">
        <v>1.629730186681E12</v>
      </c>
    </row>
    <row r="52">
      <c r="A52" s="2" t="b">
        <f t="shared" si="1"/>
        <v>1</v>
      </c>
      <c r="B52" s="2" t="s">
        <v>383</v>
      </c>
      <c r="C52" s="2">
        <v>141.0</v>
      </c>
      <c r="D52" s="2" t="s">
        <v>1394</v>
      </c>
      <c r="E52" s="36">
        <v>1.629718611536E12</v>
      </c>
      <c r="F52" s="2" t="b">
        <f t="shared" si="2"/>
        <v>0</v>
      </c>
      <c r="G52" s="2" t="s">
        <v>332</v>
      </c>
      <c r="H52" s="2">
        <v>324.0</v>
      </c>
      <c r="I52" s="2" t="s">
        <v>1405</v>
      </c>
      <c r="J52" s="36">
        <v>1.629719225228E12</v>
      </c>
      <c r="K52" s="2" t="b">
        <f t="shared" si="3"/>
        <v>1</v>
      </c>
      <c r="L52" s="3" t="s">
        <v>390</v>
      </c>
      <c r="M52" s="2">
        <v>685.0</v>
      </c>
      <c r="N52" s="2" t="s">
        <v>1406</v>
      </c>
      <c r="O52" s="36">
        <v>1.629719699006E12</v>
      </c>
      <c r="P52" s="2" t="b">
        <f t="shared" si="4"/>
        <v>1</v>
      </c>
      <c r="Q52" s="3" t="s">
        <v>301</v>
      </c>
      <c r="R52" s="2">
        <v>615.0</v>
      </c>
      <c r="S52" s="2" t="s">
        <v>1400</v>
      </c>
      <c r="T52" s="36">
        <v>1.629724236686E12</v>
      </c>
      <c r="U52" s="2" t="b">
        <f t="shared" si="5"/>
        <v>1</v>
      </c>
      <c r="V52" s="3" t="s">
        <v>242</v>
      </c>
      <c r="W52" s="2">
        <v>409.0</v>
      </c>
      <c r="X52" s="2" t="s">
        <v>1401</v>
      </c>
      <c r="Y52" s="36">
        <v>1.629724706452E12</v>
      </c>
      <c r="Z52" s="2" t="b">
        <f t="shared" si="6"/>
        <v>1</v>
      </c>
      <c r="AA52" s="3" t="s">
        <v>383</v>
      </c>
      <c r="AB52" s="2">
        <v>346.0</v>
      </c>
      <c r="AC52" s="2" t="s">
        <v>1402</v>
      </c>
      <c r="AD52" s="36">
        <v>1.629725137556E12</v>
      </c>
      <c r="AE52" s="2" t="b">
        <f t="shared" si="7"/>
        <v>1</v>
      </c>
      <c r="AF52" s="3" t="s">
        <v>301</v>
      </c>
      <c r="AG52" s="2">
        <v>2778.0</v>
      </c>
      <c r="AH52" s="2" t="s">
        <v>1407</v>
      </c>
      <c r="AI52" s="36">
        <v>1.629729242972E12</v>
      </c>
      <c r="AJ52" s="2" t="b">
        <f t="shared" si="8"/>
        <v>1</v>
      </c>
      <c r="AK52" s="3" t="s">
        <v>371</v>
      </c>
      <c r="AL52" s="2">
        <v>1457.0</v>
      </c>
      <c r="AM52" s="2" t="s">
        <v>1408</v>
      </c>
      <c r="AN52" s="36">
        <v>1.629729715503E12</v>
      </c>
      <c r="AO52" s="2" t="b">
        <f t="shared" si="9"/>
        <v>1</v>
      </c>
      <c r="AP52" s="3" t="s">
        <v>242</v>
      </c>
      <c r="AQ52" s="2">
        <v>1375.0</v>
      </c>
      <c r="AR52" s="2" t="s">
        <v>1409</v>
      </c>
      <c r="AS52" s="36">
        <v>1.629730188066E12</v>
      </c>
    </row>
    <row r="53">
      <c r="A53" s="2" t="b">
        <f t="shared" si="1"/>
        <v>1</v>
      </c>
      <c r="B53" s="3" t="s">
        <v>1290</v>
      </c>
      <c r="C53" s="2">
        <v>428.0</v>
      </c>
      <c r="D53" s="2" t="s">
        <v>1394</v>
      </c>
      <c r="E53" s="36">
        <v>1.629718611966E12</v>
      </c>
      <c r="F53" s="2" t="b">
        <f t="shared" si="2"/>
        <v>1</v>
      </c>
      <c r="G53" s="2" t="s">
        <v>337</v>
      </c>
      <c r="H53" s="2">
        <v>394.0</v>
      </c>
      <c r="I53" s="2" t="s">
        <v>1405</v>
      </c>
      <c r="J53" s="36">
        <v>1.629719225623E12</v>
      </c>
      <c r="K53" s="2" t="b">
        <f t="shared" si="3"/>
        <v>1</v>
      </c>
      <c r="L53" s="3" t="s">
        <v>257</v>
      </c>
      <c r="M53" s="2">
        <v>204.0</v>
      </c>
      <c r="N53" s="2" t="s">
        <v>1406</v>
      </c>
      <c r="O53" s="36">
        <v>1.629719699209E12</v>
      </c>
      <c r="P53" s="2" t="b">
        <f t="shared" si="4"/>
        <v>1</v>
      </c>
      <c r="Q53" s="3" t="s">
        <v>232</v>
      </c>
      <c r="R53" s="2">
        <v>336.0</v>
      </c>
      <c r="S53" s="2" t="s">
        <v>1410</v>
      </c>
      <c r="T53" s="36">
        <v>1.629724237019E12</v>
      </c>
      <c r="U53" s="2" t="b">
        <f t="shared" si="5"/>
        <v>1</v>
      </c>
      <c r="V53" s="3" t="s">
        <v>344</v>
      </c>
      <c r="W53" s="2">
        <v>4481.0</v>
      </c>
      <c r="X53" s="2" t="s">
        <v>1411</v>
      </c>
      <c r="Y53" s="36">
        <v>1.629724710946E12</v>
      </c>
      <c r="Z53" s="2" t="b">
        <f t="shared" si="6"/>
        <v>1</v>
      </c>
      <c r="AA53" s="3" t="s">
        <v>242</v>
      </c>
      <c r="AB53" s="2">
        <v>350.0</v>
      </c>
      <c r="AC53" s="2" t="s">
        <v>1402</v>
      </c>
      <c r="AD53" s="36">
        <v>1.629725137903E12</v>
      </c>
      <c r="AE53" s="2" t="b">
        <f t="shared" si="7"/>
        <v>1</v>
      </c>
      <c r="AF53" s="3" t="s">
        <v>232</v>
      </c>
      <c r="AG53" s="2">
        <v>283.0</v>
      </c>
      <c r="AH53" s="2" t="s">
        <v>1412</v>
      </c>
      <c r="AI53" s="36">
        <v>1.629729243251E12</v>
      </c>
      <c r="AJ53" s="2" t="b">
        <f t="shared" si="8"/>
        <v>1</v>
      </c>
      <c r="AK53" s="3" t="s">
        <v>340</v>
      </c>
      <c r="AL53" s="2">
        <v>1464.0</v>
      </c>
      <c r="AM53" s="2" t="s">
        <v>1413</v>
      </c>
      <c r="AN53" s="36">
        <v>1.629729716968E12</v>
      </c>
      <c r="AO53" s="2" t="b">
        <f t="shared" si="9"/>
        <v>1</v>
      </c>
      <c r="AP53" s="3" t="s">
        <v>340</v>
      </c>
      <c r="AQ53" s="2">
        <v>884.0</v>
      </c>
      <c r="AR53" s="2" t="s">
        <v>1409</v>
      </c>
      <c r="AS53" s="36">
        <v>1.629730188943E12</v>
      </c>
    </row>
    <row r="54">
      <c r="A54" s="2" t="b">
        <f t="shared" si="1"/>
        <v>1</v>
      </c>
      <c r="B54" s="2" t="s">
        <v>301</v>
      </c>
      <c r="C54" s="2">
        <v>631.0</v>
      </c>
      <c r="D54" s="2" t="s">
        <v>1414</v>
      </c>
      <c r="E54" s="36">
        <v>1.629718612595E12</v>
      </c>
      <c r="F54" s="2" t="b">
        <f t="shared" si="2"/>
        <v>1</v>
      </c>
      <c r="G54" s="2" t="s">
        <v>383</v>
      </c>
      <c r="H54" s="2">
        <v>133.0</v>
      </c>
      <c r="I54" s="2" t="s">
        <v>1405</v>
      </c>
      <c r="J54" s="36">
        <v>1.629719225759E12</v>
      </c>
      <c r="K54" s="2" t="b">
        <f t="shared" si="3"/>
        <v>1</v>
      </c>
      <c r="L54" s="3" t="s">
        <v>242</v>
      </c>
      <c r="M54" s="2">
        <v>226.0</v>
      </c>
      <c r="N54" s="2" t="s">
        <v>1406</v>
      </c>
      <c r="O54" s="36">
        <v>1.629719699438E12</v>
      </c>
      <c r="P54" s="2" t="b">
        <f t="shared" si="4"/>
        <v>1</v>
      </c>
      <c r="Q54" s="3" t="s">
        <v>242</v>
      </c>
      <c r="R54" s="2">
        <v>968.0</v>
      </c>
      <c r="S54" s="2" t="s">
        <v>1410</v>
      </c>
      <c r="T54" s="36">
        <v>1.629724237986E12</v>
      </c>
      <c r="U54" s="2" t="b">
        <f t="shared" si="5"/>
        <v>1</v>
      </c>
      <c r="V54" s="3" t="s">
        <v>371</v>
      </c>
      <c r="W54" s="2">
        <v>810.0</v>
      </c>
      <c r="X54" s="2" t="s">
        <v>1415</v>
      </c>
      <c r="Y54" s="36">
        <v>1.629724711742E12</v>
      </c>
      <c r="Z54" s="2" t="b">
        <f t="shared" si="6"/>
        <v>1</v>
      </c>
      <c r="AA54" s="3" t="s">
        <v>390</v>
      </c>
      <c r="AB54" s="2">
        <v>416.0</v>
      </c>
      <c r="AC54" s="2" t="s">
        <v>1416</v>
      </c>
      <c r="AD54" s="36">
        <v>1.629725138318E12</v>
      </c>
      <c r="AE54" s="2" t="b">
        <f t="shared" si="7"/>
        <v>1</v>
      </c>
      <c r="AF54" s="3" t="s">
        <v>242</v>
      </c>
      <c r="AG54" s="2">
        <v>1951.0</v>
      </c>
      <c r="AH54" s="2" t="s">
        <v>1417</v>
      </c>
      <c r="AI54" s="36">
        <v>1.629729245202E12</v>
      </c>
      <c r="AJ54" s="2" t="b">
        <f t="shared" si="8"/>
        <v>1</v>
      </c>
      <c r="AK54" s="3" t="s">
        <v>383</v>
      </c>
      <c r="AL54" s="2">
        <v>174.0</v>
      </c>
      <c r="AM54" s="2" t="s">
        <v>1418</v>
      </c>
      <c r="AN54" s="36">
        <v>1.629729717149E12</v>
      </c>
      <c r="AO54" s="2" t="b">
        <f t="shared" si="9"/>
        <v>1</v>
      </c>
      <c r="AP54" s="3" t="s">
        <v>371</v>
      </c>
      <c r="AQ54" s="2">
        <v>1525.0</v>
      </c>
      <c r="AR54" s="2" t="s">
        <v>1419</v>
      </c>
      <c r="AS54" s="36">
        <v>1.629730190465E12</v>
      </c>
    </row>
    <row r="55">
      <c r="A55" s="2" t="b">
        <f t="shared" si="1"/>
        <v>1</v>
      </c>
      <c r="B55" s="2" t="s">
        <v>232</v>
      </c>
      <c r="C55" s="2">
        <v>330.0</v>
      </c>
      <c r="D55" s="2" t="s">
        <v>1414</v>
      </c>
      <c r="E55" s="36">
        <v>1.629718612923E12</v>
      </c>
      <c r="F55" s="2" t="b">
        <f t="shared" si="2"/>
        <v>1</v>
      </c>
      <c r="G55" s="3" t="s">
        <v>1290</v>
      </c>
      <c r="H55" s="2">
        <v>873.0</v>
      </c>
      <c r="I55" s="2" t="s">
        <v>1420</v>
      </c>
      <c r="J55" s="36">
        <v>1.629719226627E12</v>
      </c>
      <c r="K55" s="2" t="b">
        <f t="shared" si="3"/>
        <v>1</v>
      </c>
      <c r="L55" s="3" t="s">
        <v>292</v>
      </c>
      <c r="M55" s="2">
        <v>374.0</v>
      </c>
      <c r="N55" s="2" t="s">
        <v>1406</v>
      </c>
      <c r="O55" s="36">
        <v>1.629719699808E12</v>
      </c>
      <c r="P55" s="2" t="b">
        <f t="shared" si="4"/>
        <v>1</v>
      </c>
      <c r="Q55" s="3" t="s">
        <v>341</v>
      </c>
      <c r="R55" s="2">
        <v>5875.0</v>
      </c>
      <c r="S55" s="2" t="s">
        <v>1421</v>
      </c>
      <c r="T55" s="36">
        <v>1.629724243863E12</v>
      </c>
      <c r="U55" s="2" t="b">
        <f t="shared" si="5"/>
        <v>1</v>
      </c>
      <c r="V55" s="3" t="s">
        <v>346</v>
      </c>
      <c r="W55" s="2">
        <v>403.0</v>
      </c>
      <c r="X55" s="2" t="s">
        <v>1422</v>
      </c>
      <c r="Y55" s="36">
        <v>1.629724712152E12</v>
      </c>
      <c r="Z55" s="2" t="b">
        <f t="shared" si="6"/>
        <v>1</v>
      </c>
      <c r="AA55" s="3" t="s">
        <v>257</v>
      </c>
      <c r="AB55" s="2">
        <v>186.0</v>
      </c>
      <c r="AC55" s="2" t="s">
        <v>1416</v>
      </c>
      <c r="AD55" s="36">
        <v>1.629725138503E12</v>
      </c>
      <c r="AE55" s="2" t="b">
        <f t="shared" si="7"/>
        <v>1</v>
      </c>
      <c r="AF55" s="3" t="s">
        <v>398</v>
      </c>
      <c r="AG55" s="2">
        <v>1316.0</v>
      </c>
      <c r="AH55" s="2" t="s">
        <v>1423</v>
      </c>
      <c r="AI55" s="36">
        <v>1.629729246519E12</v>
      </c>
      <c r="AJ55" s="2" t="b">
        <f t="shared" si="8"/>
        <v>1</v>
      </c>
      <c r="AK55" s="3" t="s">
        <v>242</v>
      </c>
      <c r="AL55" s="2">
        <v>1335.0</v>
      </c>
      <c r="AM55" s="2" t="s">
        <v>1424</v>
      </c>
      <c r="AN55" s="36">
        <v>1.629729718476E12</v>
      </c>
      <c r="AO55" s="2" t="b">
        <f t="shared" si="9"/>
        <v>1</v>
      </c>
      <c r="AP55" s="3" t="s">
        <v>340</v>
      </c>
      <c r="AQ55" s="2">
        <v>799.0</v>
      </c>
      <c r="AR55" s="2" t="s">
        <v>1425</v>
      </c>
      <c r="AS55" s="36">
        <v>1.629730191267E12</v>
      </c>
    </row>
    <row r="56">
      <c r="A56" s="2" t="b">
        <f t="shared" si="1"/>
        <v>1</v>
      </c>
      <c r="B56" s="3" t="s">
        <v>1290</v>
      </c>
      <c r="C56" s="2">
        <v>807.0</v>
      </c>
      <c r="D56" s="2" t="s">
        <v>1426</v>
      </c>
      <c r="E56" s="36">
        <v>1.62971861375E12</v>
      </c>
      <c r="F56" s="2" t="b">
        <f t="shared" si="2"/>
        <v>1</v>
      </c>
      <c r="G56" s="2" t="s">
        <v>301</v>
      </c>
      <c r="H56" s="2">
        <v>666.0</v>
      </c>
      <c r="I56" s="2" t="s">
        <v>1427</v>
      </c>
      <c r="J56" s="36">
        <v>1.629719227293E12</v>
      </c>
      <c r="K56" s="2" t="b">
        <f t="shared" si="3"/>
        <v>1</v>
      </c>
      <c r="L56" s="3" t="s">
        <v>255</v>
      </c>
      <c r="M56" s="2">
        <v>200.0</v>
      </c>
      <c r="N56" s="2" t="s">
        <v>1428</v>
      </c>
      <c r="O56" s="36">
        <v>1.629719700017E12</v>
      </c>
      <c r="P56" s="2" t="b">
        <f t="shared" si="4"/>
        <v>1</v>
      </c>
      <c r="Q56" s="3" t="s">
        <v>371</v>
      </c>
      <c r="R56" s="2">
        <v>1833.0</v>
      </c>
      <c r="S56" s="2" t="s">
        <v>1429</v>
      </c>
      <c r="T56" s="36">
        <v>1.6297242457E12</v>
      </c>
      <c r="U56" s="2" t="b">
        <f t="shared" si="5"/>
        <v>1</v>
      </c>
      <c r="V56" s="3" t="s">
        <v>383</v>
      </c>
      <c r="W56" s="2">
        <v>355.0</v>
      </c>
      <c r="X56" s="2" t="s">
        <v>1422</v>
      </c>
      <c r="Y56" s="36">
        <v>1.629724712504E12</v>
      </c>
      <c r="Z56" s="2" t="b">
        <f t="shared" si="6"/>
        <v>1</v>
      </c>
      <c r="AA56" s="3" t="s">
        <v>242</v>
      </c>
      <c r="AB56" s="2">
        <v>220.0</v>
      </c>
      <c r="AC56" s="2" t="s">
        <v>1416</v>
      </c>
      <c r="AD56" s="36">
        <v>1.629725138725E12</v>
      </c>
      <c r="AE56" s="2" t="b">
        <f t="shared" si="7"/>
        <v>1</v>
      </c>
      <c r="AF56" s="3" t="s">
        <v>371</v>
      </c>
      <c r="AG56" s="2">
        <v>1323.0</v>
      </c>
      <c r="AH56" s="2" t="s">
        <v>1430</v>
      </c>
      <c r="AI56" s="36">
        <v>1.629729247857E12</v>
      </c>
      <c r="AJ56" s="2" t="b">
        <f t="shared" si="8"/>
        <v>1</v>
      </c>
      <c r="AK56" s="3" t="s">
        <v>390</v>
      </c>
      <c r="AL56" s="2">
        <v>1118.0</v>
      </c>
      <c r="AM56" s="2" t="s">
        <v>1431</v>
      </c>
      <c r="AN56" s="36">
        <v>1.629729719593E12</v>
      </c>
      <c r="AO56" s="2" t="b">
        <f t="shared" si="9"/>
        <v>1</v>
      </c>
      <c r="AP56" s="3" t="s">
        <v>383</v>
      </c>
      <c r="AQ56" s="2">
        <v>155.0</v>
      </c>
      <c r="AR56" s="2" t="s">
        <v>1425</v>
      </c>
      <c r="AS56" s="36">
        <v>1.629730191431E12</v>
      </c>
    </row>
    <row r="57">
      <c r="A57" s="2" t="b">
        <f t="shared" si="1"/>
        <v>1</v>
      </c>
      <c r="B57" s="2" t="s">
        <v>415</v>
      </c>
      <c r="C57" s="2">
        <v>2228.0</v>
      </c>
      <c r="D57" s="2" t="s">
        <v>1432</v>
      </c>
      <c r="E57" s="36">
        <v>1.629718615962E12</v>
      </c>
      <c r="F57" s="2" t="b">
        <f t="shared" si="2"/>
        <v>1</v>
      </c>
      <c r="G57" s="2" t="s">
        <v>232</v>
      </c>
      <c r="H57" s="2">
        <v>167.0</v>
      </c>
      <c r="I57" s="2" t="s">
        <v>1427</v>
      </c>
      <c r="J57" s="36">
        <v>1.62971922746E12</v>
      </c>
      <c r="K57" s="2" t="b">
        <f t="shared" si="3"/>
        <v>1</v>
      </c>
      <c r="L57" s="3" t="s">
        <v>242</v>
      </c>
      <c r="M57" s="2">
        <v>225.0</v>
      </c>
      <c r="N57" s="2" t="s">
        <v>1428</v>
      </c>
      <c r="O57" s="36">
        <v>1.629719700251E12</v>
      </c>
      <c r="P57" s="2" t="b">
        <f t="shared" si="4"/>
        <v>1</v>
      </c>
      <c r="Q57" s="3" t="s">
        <v>340</v>
      </c>
      <c r="R57" s="2">
        <v>3145.0</v>
      </c>
      <c r="S57" s="2" t="s">
        <v>1433</v>
      </c>
      <c r="T57" s="36">
        <v>1.629724248841E12</v>
      </c>
      <c r="U57" s="2" t="b">
        <f t="shared" si="5"/>
        <v>1</v>
      </c>
      <c r="V57" s="3" t="s">
        <v>242</v>
      </c>
      <c r="W57" s="2">
        <v>327.0</v>
      </c>
      <c r="X57" s="2" t="s">
        <v>1422</v>
      </c>
      <c r="Y57" s="36">
        <v>1.629724712827E12</v>
      </c>
      <c r="Z57" s="2" t="b">
        <f t="shared" si="6"/>
        <v>1</v>
      </c>
      <c r="AA57" s="3" t="s">
        <v>292</v>
      </c>
      <c r="AB57" s="2">
        <v>699.0</v>
      </c>
      <c r="AC57" s="2" t="s">
        <v>1434</v>
      </c>
      <c r="AD57" s="36">
        <v>1.629725139422E12</v>
      </c>
      <c r="AE57" s="2" t="b">
        <f t="shared" si="7"/>
        <v>1</v>
      </c>
      <c r="AF57" s="3" t="s">
        <v>398</v>
      </c>
      <c r="AG57" s="2">
        <v>803.0</v>
      </c>
      <c r="AH57" s="2" t="s">
        <v>1435</v>
      </c>
      <c r="AI57" s="36">
        <v>1.62972924866E12</v>
      </c>
      <c r="AJ57" s="2" t="b">
        <f t="shared" si="8"/>
        <v>1</v>
      </c>
      <c r="AK57" s="3" t="s">
        <v>257</v>
      </c>
      <c r="AL57" s="2">
        <v>225.0</v>
      </c>
      <c r="AM57" s="2" t="s">
        <v>1431</v>
      </c>
      <c r="AN57" s="36">
        <v>1.629729719818E12</v>
      </c>
      <c r="AO57" s="2" t="b">
        <f t="shared" si="9"/>
        <v>1</v>
      </c>
      <c r="AP57" s="3" t="s">
        <v>242</v>
      </c>
      <c r="AQ57" s="2">
        <v>418.0</v>
      </c>
      <c r="AR57" s="2" t="s">
        <v>1425</v>
      </c>
      <c r="AS57" s="36">
        <v>1.62973019184E12</v>
      </c>
    </row>
    <row r="58">
      <c r="A58" s="2" t="b">
        <f t="shared" si="1"/>
        <v>1</v>
      </c>
      <c r="B58" s="2" t="s">
        <v>371</v>
      </c>
      <c r="C58" s="2">
        <v>1748.0</v>
      </c>
      <c r="D58" s="2" t="s">
        <v>1436</v>
      </c>
      <c r="E58" s="36">
        <v>1.62971861771E12</v>
      </c>
      <c r="F58" s="2" t="b">
        <f t="shared" si="2"/>
        <v>1</v>
      </c>
      <c r="G58" s="3" t="s">
        <v>1290</v>
      </c>
      <c r="H58" s="2">
        <v>742.0</v>
      </c>
      <c r="I58" s="2" t="s">
        <v>1437</v>
      </c>
      <c r="J58" s="36">
        <v>1.629719228204E12</v>
      </c>
      <c r="K58" s="2" t="b">
        <f t="shared" si="3"/>
        <v>1</v>
      </c>
      <c r="L58" s="3" t="s">
        <v>348</v>
      </c>
      <c r="M58" s="2">
        <v>1064.0</v>
      </c>
      <c r="N58" s="2" t="s">
        <v>1438</v>
      </c>
      <c r="O58" s="36">
        <v>1.629719701299E12</v>
      </c>
      <c r="P58" s="2" t="b">
        <f t="shared" si="4"/>
        <v>1</v>
      </c>
      <c r="Q58" s="3" t="s">
        <v>383</v>
      </c>
      <c r="R58" s="2">
        <v>272.0</v>
      </c>
      <c r="S58" s="2" t="s">
        <v>1439</v>
      </c>
      <c r="T58" s="36">
        <v>1.629724249115E12</v>
      </c>
      <c r="U58" s="2" t="b">
        <f t="shared" si="5"/>
        <v>1</v>
      </c>
      <c r="V58" s="3" t="s">
        <v>390</v>
      </c>
      <c r="W58" s="2">
        <v>1027.0</v>
      </c>
      <c r="X58" s="2" t="s">
        <v>1440</v>
      </c>
      <c r="Y58" s="36">
        <v>1.629724713853E12</v>
      </c>
      <c r="Z58" s="2" t="b">
        <f t="shared" si="6"/>
        <v>1</v>
      </c>
      <c r="AA58" s="3" t="s">
        <v>255</v>
      </c>
      <c r="AB58" s="2">
        <v>251.0</v>
      </c>
      <c r="AC58" s="2" t="s">
        <v>1434</v>
      </c>
      <c r="AD58" s="36">
        <v>1.629725139676E12</v>
      </c>
      <c r="AE58" s="2" t="b">
        <f t="shared" si="7"/>
        <v>1</v>
      </c>
      <c r="AF58" s="3" t="s">
        <v>383</v>
      </c>
      <c r="AG58" s="2">
        <v>145.0</v>
      </c>
      <c r="AH58" s="2" t="s">
        <v>1435</v>
      </c>
      <c r="AI58" s="36">
        <v>1.629729248793E12</v>
      </c>
      <c r="AJ58" s="2" t="b">
        <f t="shared" si="8"/>
        <v>1</v>
      </c>
      <c r="AK58" s="3" t="s">
        <v>242</v>
      </c>
      <c r="AL58" s="2">
        <v>216.0</v>
      </c>
      <c r="AM58" s="2" t="s">
        <v>1441</v>
      </c>
      <c r="AN58" s="36">
        <v>1.629729720034E12</v>
      </c>
      <c r="AO58" s="2" t="b">
        <f t="shared" si="9"/>
        <v>1</v>
      </c>
      <c r="AP58" s="3" t="s">
        <v>390</v>
      </c>
      <c r="AQ58" s="2">
        <v>340.0</v>
      </c>
      <c r="AR58" s="2" t="s">
        <v>1442</v>
      </c>
      <c r="AS58" s="36">
        <v>1.629730192183E12</v>
      </c>
    </row>
    <row r="59">
      <c r="A59" s="2" t="b">
        <f t="shared" si="1"/>
        <v>1</v>
      </c>
      <c r="B59" s="2" t="s">
        <v>337</v>
      </c>
      <c r="C59" s="2">
        <v>1590.0</v>
      </c>
      <c r="D59" s="2" t="s">
        <v>1443</v>
      </c>
      <c r="E59" s="36">
        <v>1.629718619298E12</v>
      </c>
      <c r="F59" s="2" t="b">
        <f t="shared" si="2"/>
        <v>1</v>
      </c>
      <c r="G59" s="2" t="s">
        <v>348</v>
      </c>
      <c r="H59" s="2">
        <v>4829.0</v>
      </c>
      <c r="I59" s="2" t="s">
        <v>1444</v>
      </c>
      <c r="J59" s="36">
        <v>1.629719233034E12</v>
      </c>
      <c r="K59" s="2" t="b">
        <f t="shared" si="3"/>
        <v>1</v>
      </c>
      <c r="L59" s="3" t="s">
        <v>413</v>
      </c>
      <c r="M59" s="2">
        <v>1030.0</v>
      </c>
      <c r="N59" s="2" t="s">
        <v>1445</v>
      </c>
      <c r="O59" s="36">
        <v>1.629719702331E12</v>
      </c>
      <c r="P59" s="2" t="b">
        <f t="shared" si="4"/>
        <v>1</v>
      </c>
      <c r="Q59" s="3" t="s">
        <v>242</v>
      </c>
      <c r="R59" s="2">
        <v>1051.0</v>
      </c>
      <c r="S59" s="2" t="s">
        <v>1446</v>
      </c>
      <c r="T59" s="36">
        <v>1.629724250167E12</v>
      </c>
      <c r="U59" s="2" t="b">
        <f t="shared" si="5"/>
        <v>1</v>
      </c>
      <c r="V59" s="3" t="s">
        <v>257</v>
      </c>
      <c r="W59" s="2">
        <v>208.0</v>
      </c>
      <c r="X59" s="2" t="s">
        <v>1447</v>
      </c>
      <c r="Y59" s="36">
        <v>1.62972471406E12</v>
      </c>
      <c r="Z59" s="2" t="b">
        <f t="shared" si="6"/>
        <v>1</v>
      </c>
      <c r="AA59" s="3" t="s">
        <v>242</v>
      </c>
      <c r="AB59" s="2">
        <v>231.0</v>
      </c>
      <c r="AC59" s="2" t="s">
        <v>1434</v>
      </c>
      <c r="AD59" s="36">
        <v>1.629725139917E12</v>
      </c>
      <c r="AE59" s="2" t="b">
        <f t="shared" si="7"/>
        <v>1</v>
      </c>
      <c r="AF59" s="3" t="s">
        <v>242</v>
      </c>
      <c r="AG59" s="2">
        <v>1247.0</v>
      </c>
      <c r="AH59" s="2" t="s">
        <v>1448</v>
      </c>
      <c r="AI59" s="36">
        <v>1.629729250036E12</v>
      </c>
      <c r="AJ59" s="2" t="b">
        <f t="shared" si="8"/>
        <v>1</v>
      </c>
      <c r="AK59" s="3" t="s">
        <v>292</v>
      </c>
      <c r="AL59" s="2">
        <v>687.0</v>
      </c>
      <c r="AM59" s="2" t="s">
        <v>1441</v>
      </c>
      <c r="AN59" s="36">
        <v>1.629729720722E12</v>
      </c>
      <c r="AO59" s="2" t="b">
        <f t="shared" si="9"/>
        <v>1</v>
      </c>
      <c r="AP59" s="3" t="s">
        <v>257</v>
      </c>
      <c r="AQ59" s="2">
        <v>225.0</v>
      </c>
      <c r="AR59" s="2" t="s">
        <v>1442</v>
      </c>
      <c r="AS59" s="36">
        <v>1.629730192401E12</v>
      </c>
    </row>
    <row r="60">
      <c r="A60" s="2" t="b">
        <f t="shared" si="1"/>
        <v>1</v>
      </c>
      <c r="B60" s="2" t="s">
        <v>383</v>
      </c>
      <c r="C60" s="2">
        <v>127.0</v>
      </c>
      <c r="D60" s="2" t="s">
        <v>1443</v>
      </c>
      <c r="E60" s="36">
        <v>1.629718619439E12</v>
      </c>
      <c r="F60" s="2" t="b">
        <f t="shared" si="2"/>
        <v>1</v>
      </c>
      <c r="G60" s="2" t="s">
        <v>371</v>
      </c>
      <c r="H60" s="2">
        <v>1950.0</v>
      </c>
      <c r="I60" s="2" t="s">
        <v>1449</v>
      </c>
      <c r="J60" s="36">
        <v>1.62971923498E12</v>
      </c>
      <c r="K60" s="2" t="b">
        <f t="shared" si="3"/>
        <v>1</v>
      </c>
      <c r="L60" s="3" t="s">
        <v>346</v>
      </c>
      <c r="M60" s="2">
        <v>886.0</v>
      </c>
      <c r="N60" s="2" t="s">
        <v>1450</v>
      </c>
      <c r="O60" s="36">
        <v>1.629719703215E12</v>
      </c>
      <c r="P60" s="2" t="b">
        <f t="shared" si="4"/>
        <v>1</v>
      </c>
      <c r="Q60" s="3" t="s">
        <v>390</v>
      </c>
      <c r="R60" s="2">
        <v>1696.0</v>
      </c>
      <c r="S60" s="2" t="s">
        <v>1451</v>
      </c>
      <c r="T60" s="36">
        <v>1.629724251861E12</v>
      </c>
      <c r="U60" s="2" t="b">
        <f t="shared" si="5"/>
        <v>1</v>
      </c>
      <c r="V60" s="3" t="s">
        <v>242</v>
      </c>
      <c r="W60" s="2">
        <v>205.0</v>
      </c>
      <c r="X60" s="2" t="s">
        <v>1447</v>
      </c>
      <c r="Y60" s="36">
        <v>1.629724714266E12</v>
      </c>
      <c r="Z60" s="2" t="b">
        <f t="shared" si="6"/>
        <v>1</v>
      </c>
      <c r="AA60" s="3" t="s">
        <v>365</v>
      </c>
      <c r="AB60" s="2">
        <v>1115.0</v>
      </c>
      <c r="AC60" s="2" t="s">
        <v>1452</v>
      </c>
      <c r="AD60" s="36">
        <v>1.629725141022E12</v>
      </c>
      <c r="AE60" s="2" t="b">
        <f t="shared" si="7"/>
        <v>1</v>
      </c>
      <c r="AF60" s="3" t="s">
        <v>390</v>
      </c>
      <c r="AG60" s="2">
        <v>341.0</v>
      </c>
      <c r="AH60" s="2" t="s">
        <v>1448</v>
      </c>
      <c r="AI60" s="36">
        <v>1.629729250376E12</v>
      </c>
      <c r="AJ60" s="2" t="b">
        <f t="shared" si="8"/>
        <v>1</v>
      </c>
      <c r="AK60" s="3" t="s">
        <v>255</v>
      </c>
      <c r="AL60" s="2">
        <v>242.0</v>
      </c>
      <c r="AM60" s="2" t="s">
        <v>1441</v>
      </c>
      <c r="AN60" s="36">
        <v>1.629729720965E12</v>
      </c>
      <c r="AO60" s="2" t="b">
        <f t="shared" si="9"/>
        <v>1</v>
      </c>
      <c r="AP60" s="3" t="s">
        <v>242</v>
      </c>
      <c r="AQ60" s="2">
        <v>222.0</v>
      </c>
      <c r="AR60" s="2" t="s">
        <v>1442</v>
      </c>
      <c r="AS60" s="36">
        <v>1.629730192624E12</v>
      </c>
    </row>
    <row r="61">
      <c r="A61" s="2" t="b">
        <f t="shared" si="1"/>
        <v>1</v>
      </c>
      <c r="B61" s="3" t="s">
        <v>1290</v>
      </c>
      <c r="C61" s="2">
        <v>1302.0</v>
      </c>
      <c r="D61" s="2" t="s">
        <v>1453</v>
      </c>
      <c r="E61" s="36">
        <v>1.629718620731E12</v>
      </c>
      <c r="F61" s="2" t="b">
        <f t="shared" si="2"/>
        <v>1</v>
      </c>
      <c r="G61" s="2" t="s">
        <v>340</v>
      </c>
      <c r="H61" s="2">
        <v>745.0</v>
      </c>
      <c r="I61" s="2" t="s">
        <v>1454</v>
      </c>
      <c r="J61" s="36">
        <v>1.629719235729E12</v>
      </c>
      <c r="K61" s="2" t="b">
        <f t="shared" si="3"/>
        <v>1</v>
      </c>
      <c r="L61" s="3" t="s">
        <v>383</v>
      </c>
      <c r="M61" s="2">
        <v>139.0</v>
      </c>
      <c r="N61" s="2" t="s">
        <v>1450</v>
      </c>
      <c r="O61" s="36">
        <v>1.629719703368E12</v>
      </c>
      <c r="P61" s="2" t="b">
        <f t="shared" si="4"/>
        <v>1</v>
      </c>
      <c r="Q61" s="3" t="s">
        <v>257</v>
      </c>
      <c r="R61" s="2">
        <v>261.0</v>
      </c>
      <c r="S61" s="2" t="s">
        <v>1455</v>
      </c>
      <c r="T61" s="36">
        <v>1.62972425212E12</v>
      </c>
      <c r="U61" s="2" t="b">
        <f t="shared" si="5"/>
        <v>1</v>
      </c>
      <c r="V61" s="3" t="s">
        <v>292</v>
      </c>
      <c r="W61" s="2">
        <v>523.0</v>
      </c>
      <c r="X61" s="2" t="s">
        <v>1447</v>
      </c>
      <c r="Y61" s="36">
        <v>1.629724714789E12</v>
      </c>
      <c r="Z61" s="2" t="b">
        <f t="shared" si="6"/>
        <v>1</v>
      </c>
      <c r="AA61" s="3" t="s">
        <v>413</v>
      </c>
      <c r="AB61" s="2">
        <v>2514.0</v>
      </c>
      <c r="AC61" s="2" t="s">
        <v>1456</v>
      </c>
      <c r="AD61" s="36">
        <v>1.629725143535E12</v>
      </c>
      <c r="AE61" s="2" t="b">
        <f t="shared" si="7"/>
        <v>1</v>
      </c>
      <c r="AF61" s="3" t="s">
        <v>257</v>
      </c>
      <c r="AG61" s="2">
        <v>199.0</v>
      </c>
      <c r="AH61" s="2" t="s">
        <v>1448</v>
      </c>
      <c r="AI61" s="36">
        <v>1.629729250576E12</v>
      </c>
      <c r="AJ61" s="2" t="b">
        <f t="shared" si="8"/>
        <v>1</v>
      </c>
      <c r="AK61" s="3" t="s">
        <v>242</v>
      </c>
      <c r="AL61" s="2">
        <v>417.0</v>
      </c>
      <c r="AM61" s="2" t="s">
        <v>1457</v>
      </c>
      <c r="AN61" s="36">
        <v>1.629729721381E12</v>
      </c>
      <c r="AO61" s="2" t="b">
        <f t="shared" si="9"/>
        <v>1</v>
      </c>
      <c r="AP61" s="3" t="s">
        <v>292</v>
      </c>
      <c r="AQ61" s="2">
        <v>472.0</v>
      </c>
      <c r="AR61" s="2" t="s">
        <v>1458</v>
      </c>
      <c r="AS61" s="36">
        <v>1.629730193098E12</v>
      </c>
    </row>
    <row r="62">
      <c r="A62" s="2" t="b">
        <f t="shared" si="1"/>
        <v>1</v>
      </c>
      <c r="B62" s="2" t="s">
        <v>390</v>
      </c>
      <c r="C62" s="2">
        <v>276.0</v>
      </c>
      <c r="D62" s="2" t="s">
        <v>1459</v>
      </c>
      <c r="E62" s="36">
        <v>1.629718621003E12</v>
      </c>
      <c r="F62" s="2" t="b">
        <f t="shared" si="2"/>
        <v>1</v>
      </c>
      <c r="G62" s="2" t="s">
        <v>383</v>
      </c>
      <c r="H62" s="2">
        <v>2094.0</v>
      </c>
      <c r="I62" s="2" t="s">
        <v>1460</v>
      </c>
      <c r="J62" s="36">
        <v>1.629719237832E12</v>
      </c>
      <c r="K62" s="2" t="b">
        <f t="shared" si="3"/>
        <v>1</v>
      </c>
      <c r="L62" s="3" t="s">
        <v>428</v>
      </c>
      <c r="M62" s="2">
        <v>575.0</v>
      </c>
      <c r="N62" s="2" t="s">
        <v>1450</v>
      </c>
      <c r="O62" s="36">
        <v>1.629719703928E12</v>
      </c>
      <c r="P62" s="2" t="b">
        <f t="shared" si="4"/>
        <v>1</v>
      </c>
      <c r="Q62" s="3" t="s">
        <v>242</v>
      </c>
      <c r="R62" s="2">
        <v>230.0</v>
      </c>
      <c r="S62" s="2" t="s">
        <v>1455</v>
      </c>
      <c r="T62" s="36">
        <v>1.629724252349E12</v>
      </c>
      <c r="U62" s="2" t="b">
        <f t="shared" si="5"/>
        <v>1</v>
      </c>
      <c r="V62" s="3" t="s">
        <v>255</v>
      </c>
      <c r="W62" s="2">
        <v>260.0</v>
      </c>
      <c r="X62" s="2" t="s">
        <v>1461</v>
      </c>
      <c r="Y62" s="36">
        <v>1.629724715048E12</v>
      </c>
      <c r="Z62" s="2" t="b">
        <f t="shared" si="6"/>
        <v>1</v>
      </c>
      <c r="AA62" s="3" t="s">
        <v>340</v>
      </c>
      <c r="AB62" s="2">
        <v>373.0</v>
      </c>
      <c r="AC62" s="2" t="s">
        <v>1456</v>
      </c>
      <c r="AD62" s="36">
        <v>1.629725143914E12</v>
      </c>
      <c r="AE62" s="2" t="b">
        <f t="shared" si="7"/>
        <v>1</v>
      </c>
      <c r="AF62" s="3" t="s">
        <v>242</v>
      </c>
      <c r="AG62" s="2">
        <v>213.0</v>
      </c>
      <c r="AH62" s="2" t="s">
        <v>1448</v>
      </c>
      <c r="AI62" s="36">
        <v>1.629729250787E12</v>
      </c>
      <c r="AJ62" s="2" t="b">
        <f t="shared" si="8"/>
        <v>1</v>
      </c>
      <c r="AK62" s="3" t="s">
        <v>348</v>
      </c>
      <c r="AL62" s="2">
        <v>1073.0</v>
      </c>
      <c r="AM62" s="2" t="s">
        <v>1462</v>
      </c>
      <c r="AN62" s="36">
        <v>1.629729722455E12</v>
      </c>
      <c r="AO62" s="2" t="b">
        <f t="shared" si="9"/>
        <v>1</v>
      </c>
      <c r="AP62" s="3" t="s">
        <v>255</v>
      </c>
      <c r="AQ62" s="2">
        <v>695.0</v>
      </c>
      <c r="AR62" s="2" t="s">
        <v>1458</v>
      </c>
      <c r="AS62" s="36">
        <v>1.629730193793E12</v>
      </c>
    </row>
    <row r="63">
      <c r="A63" s="2" t="b">
        <f t="shared" si="1"/>
        <v>1</v>
      </c>
      <c r="B63" s="2" t="s">
        <v>257</v>
      </c>
      <c r="C63" s="2">
        <v>192.0</v>
      </c>
      <c r="D63" s="2" t="s">
        <v>1459</v>
      </c>
      <c r="E63" s="36">
        <v>1.629718621196E12</v>
      </c>
      <c r="F63" s="2" t="b">
        <f t="shared" si="2"/>
        <v>1</v>
      </c>
      <c r="G63" s="3" t="s">
        <v>1290</v>
      </c>
      <c r="H63" s="2">
        <v>936.0</v>
      </c>
      <c r="I63" s="2" t="s">
        <v>1463</v>
      </c>
      <c r="J63" s="36">
        <v>1.629719238759E12</v>
      </c>
      <c r="O63" s="39"/>
      <c r="P63" s="2" t="b">
        <f t="shared" si="4"/>
        <v>1</v>
      </c>
      <c r="Q63" s="3" t="s">
        <v>292</v>
      </c>
      <c r="R63" s="2">
        <v>422.0</v>
      </c>
      <c r="S63" s="2" t="s">
        <v>1455</v>
      </c>
      <c r="T63" s="36">
        <v>1.629724252771E12</v>
      </c>
      <c r="U63" s="2" t="b">
        <f t="shared" si="5"/>
        <v>1</v>
      </c>
      <c r="V63" s="3" t="s">
        <v>242</v>
      </c>
      <c r="W63" s="2">
        <v>700.0</v>
      </c>
      <c r="X63" s="2" t="s">
        <v>1461</v>
      </c>
      <c r="Y63" s="36">
        <v>1.62972471575E12</v>
      </c>
      <c r="Z63" s="2" t="b">
        <f t="shared" si="6"/>
        <v>1</v>
      </c>
      <c r="AA63" s="3" t="s">
        <v>383</v>
      </c>
      <c r="AB63" s="2">
        <v>397.0</v>
      </c>
      <c r="AC63" s="2" t="s">
        <v>1464</v>
      </c>
      <c r="AD63" s="36">
        <v>1.629725144319E12</v>
      </c>
      <c r="AE63" s="2" t="b">
        <f t="shared" si="7"/>
        <v>1</v>
      </c>
      <c r="AF63" s="3" t="s">
        <v>292</v>
      </c>
      <c r="AG63" s="2">
        <v>1034.0</v>
      </c>
      <c r="AH63" s="2" t="s">
        <v>1465</v>
      </c>
      <c r="AI63" s="36">
        <v>1.629729251828E12</v>
      </c>
      <c r="AJ63" s="2" t="b">
        <f t="shared" si="8"/>
        <v>1</v>
      </c>
      <c r="AK63" s="3" t="s">
        <v>413</v>
      </c>
      <c r="AL63" s="2">
        <v>1182.0</v>
      </c>
      <c r="AM63" s="2" t="s">
        <v>1466</v>
      </c>
      <c r="AN63" s="36">
        <v>1.629729723636E12</v>
      </c>
      <c r="AO63" s="2" t="b">
        <f t="shared" si="9"/>
        <v>1</v>
      </c>
      <c r="AP63" s="3" t="s">
        <v>242</v>
      </c>
      <c r="AQ63" s="2">
        <v>397.0</v>
      </c>
      <c r="AR63" s="2" t="s">
        <v>1467</v>
      </c>
      <c r="AS63" s="36">
        <v>1.629730194188E12</v>
      </c>
    </row>
    <row r="64">
      <c r="A64" s="2" t="b">
        <f t="shared" si="1"/>
        <v>1</v>
      </c>
      <c r="B64" s="3" t="s">
        <v>1290</v>
      </c>
      <c r="C64" s="2">
        <v>195.0</v>
      </c>
      <c r="D64" s="2" t="s">
        <v>1459</v>
      </c>
      <c r="E64" s="36">
        <v>1.629718621389E12</v>
      </c>
      <c r="F64" s="2" t="b">
        <f t="shared" si="2"/>
        <v>1</v>
      </c>
      <c r="G64" s="2" t="s">
        <v>390</v>
      </c>
      <c r="H64" s="2">
        <v>1384.0</v>
      </c>
      <c r="I64" s="2" t="s">
        <v>1468</v>
      </c>
      <c r="J64" s="36">
        <v>1.629719240143E12</v>
      </c>
      <c r="O64" s="39"/>
      <c r="P64" s="2" t="b">
        <f t="shared" si="4"/>
        <v>1</v>
      </c>
      <c r="Q64" s="3" t="s">
        <v>255</v>
      </c>
      <c r="R64" s="2">
        <v>259.0</v>
      </c>
      <c r="S64" s="2" t="s">
        <v>1469</v>
      </c>
      <c r="T64" s="36">
        <v>1.629724253031E12</v>
      </c>
      <c r="U64" s="2" t="b">
        <f t="shared" si="5"/>
        <v>1</v>
      </c>
      <c r="V64" s="3" t="s">
        <v>348</v>
      </c>
      <c r="W64" s="2">
        <v>747.0</v>
      </c>
      <c r="X64" s="2" t="s">
        <v>1470</v>
      </c>
      <c r="Y64" s="36">
        <v>1.629724716496E12</v>
      </c>
      <c r="Z64" s="2" t="b">
        <f t="shared" si="6"/>
        <v>1</v>
      </c>
      <c r="AA64" s="3" t="s">
        <v>428</v>
      </c>
      <c r="AB64" s="2">
        <v>555.0</v>
      </c>
      <c r="AC64" s="2" t="s">
        <v>1464</v>
      </c>
      <c r="AD64" s="36">
        <v>1.629725144856E12</v>
      </c>
      <c r="AE64" s="2" t="b">
        <f t="shared" si="7"/>
        <v>1</v>
      </c>
      <c r="AF64" s="3" t="s">
        <v>255</v>
      </c>
      <c r="AG64" s="2">
        <v>351.0</v>
      </c>
      <c r="AH64" s="2" t="s">
        <v>1471</v>
      </c>
      <c r="AI64" s="36">
        <v>1.629729252178E12</v>
      </c>
      <c r="AJ64" s="2" t="b">
        <f t="shared" si="8"/>
        <v>1</v>
      </c>
      <c r="AK64" s="3" t="s">
        <v>346</v>
      </c>
      <c r="AL64" s="2">
        <v>499.0</v>
      </c>
      <c r="AM64" s="2" t="s">
        <v>1472</v>
      </c>
      <c r="AN64" s="36">
        <v>1.629729724136E12</v>
      </c>
      <c r="AO64" s="2" t="b">
        <f t="shared" si="9"/>
        <v>1</v>
      </c>
      <c r="AP64" s="3" t="s">
        <v>344</v>
      </c>
      <c r="AQ64" s="2">
        <v>632.0</v>
      </c>
      <c r="AR64" s="2" t="s">
        <v>1467</v>
      </c>
      <c r="AS64" s="36">
        <v>1.629730194824E12</v>
      </c>
    </row>
    <row r="65">
      <c r="A65" s="2" t="b">
        <f t="shared" si="1"/>
        <v>1</v>
      </c>
      <c r="B65" s="2" t="s">
        <v>292</v>
      </c>
      <c r="C65" s="2">
        <v>760.0</v>
      </c>
      <c r="D65" s="2" t="s">
        <v>1473</v>
      </c>
      <c r="E65" s="36">
        <v>1.629718622164E12</v>
      </c>
      <c r="F65" s="2" t="b">
        <f t="shared" si="2"/>
        <v>1</v>
      </c>
      <c r="G65" s="2" t="s">
        <v>257</v>
      </c>
      <c r="H65" s="2">
        <v>198.0</v>
      </c>
      <c r="I65" s="2" t="s">
        <v>1468</v>
      </c>
      <c r="J65" s="36">
        <v>1.629719240342E12</v>
      </c>
      <c r="O65" s="39"/>
      <c r="P65" s="2" t="b">
        <f t="shared" si="4"/>
        <v>1</v>
      </c>
      <c r="Q65" s="3" t="s">
        <v>242</v>
      </c>
      <c r="R65" s="2">
        <v>257.0</v>
      </c>
      <c r="S65" s="2" t="s">
        <v>1469</v>
      </c>
      <c r="T65" s="36">
        <v>1.629724253287E12</v>
      </c>
      <c r="U65" s="2" t="b">
        <f t="shared" si="5"/>
        <v>1</v>
      </c>
      <c r="V65" s="3" t="s">
        <v>413</v>
      </c>
      <c r="W65" s="2">
        <v>678.0</v>
      </c>
      <c r="X65" s="2" t="s">
        <v>1474</v>
      </c>
      <c r="Y65" s="36">
        <v>1.629724717175E12</v>
      </c>
      <c r="AD65" s="39"/>
      <c r="AE65" s="2" t="b">
        <f t="shared" si="7"/>
        <v>1</v>
      </c>
      <c r="AF65" s="3" t="s">
        <v>242</v>
      </c>
      <c r="AG65" s="2">
        <v>1110.0</v>
      </c>
      <c r="AH65" s="2" t="s">
        <v>1475</v>
      </c>
      <c r="AI65" s="36">
        <v>1.629729253285E12</v>
      </c>
      <c r="AJ65" s="2" t="b">
        <f t="shared" si="8"/>
        <v>1</v>
      </c>
      <c r="AK65" s="3" t="s">
        <v>383</v>
      </c>
      <c r="AL65" s="2">
        <v>145.0</v>
      </c>
      <c r="AM65" s="2" t="s">
        <v>1472</v>
      </c>
      <c r="AN65" s="36">
        <v>1.629729724294E12</v>
      </c>
      <c r="AO65" s="2" t="b">
        <f t="shared" si="9"/>
        <v>1</v>
      </c>
      <c r="AP65" s="3" t="s">
        <v>413</v>
      </c>
      <c r="AQ65" s="2">
        <v>1140.0</v>
      </c>
      <c r="AR65" s="2" t="s">
        <v>1476</v>
      </c>
      <c r="AS65" s="36">
        <v>1.629730195959E12</v>
      </c>
    </row>
    <row r="66">
      <c r="A66" s="2" t="b">
        <f t="shared" si="1"/>
        <v>1</v>
      </c>
      <c r="B66" s="2" t="s">
        <v>255</v>
      </c>
      <c r="C66" s="2">
        <v>318.0</v>
      </c>
      <c r="D66" s="2" t="s">
        <v>1473</v>
      </c>
      <c r="E66" s="36">
        <v>1.62971862247E12</v>
      </c>
      <c r="F66" s="2" t="b">
        <f t="shared" si="2"/>
        <v>1</v>
      </c>
      <c r="G66" s="3" t="s">
        <v>1290</v>
      </c>
      <c r="H66" s="2">
        <v>251.0</v>
      </c>
      <c r="I66" s="2" t="s">
        <v>1468</v>
      </c>
      <c r="J66" s="36">
        <v>1.62971924059E12</v>
      </c>
      <c r="O66" s="39"/>
      <c r="P66" s="2" t="b">
        <f t="shared" si="4"/>
        <v>1</v>
      </c>
      <c r="Q66" s="3" t="s">
        <v>365</v>
      </c>
      <c r="R66" s="2">
        <v>1191.0</v>
      </c>
      <c r="S66" s="2" t="s">
        <v>1477</v>
      </c>
      <c r="T66" s="36">
        <v>1.629724254481E12</v>
      </c>
      <c r="U66" s="2" t="b">
        <f t="shared" si="5"/>
        <v>1</v>
      </c>
      <c r="V66" s="3" t="s">
        <v>340</v>
      </c>
      <c r="W66" s="2">
        <v>385.0</v>
      </c>
      <c r="X66" s="2" t="s">
        <v>1474</v>
      </c>
      <c r="Y66" s="36">
        <v>1.629724717562E12</v>
      </c>
      <c r="AD66" s="39"/>
      <c r="AE66" s="2" t="b">
        <f t="shared" si="7"/>
        <v>1</v>
      </c>
      <c r="AF66" s="3" t="s">
        <v>415</v>
      </c>
      <c r="AG66" s="2">
        <v>1894.0</v>
      </c>
      <c r="AH66" s="2" t="s">
        <v>1478</v>
      </c>
      <c r="AI66" s="36">
        <v>1.629729255179E12</v>
      </c>
      <c r="AJ66" s="2" t="b">
        <f t="shared" si="8"/>
        <v>1</v>
      </c>
      <c r="AK66" s="3" t="s">
        <v>428</v>
      </c>
      <c r="AL66" s="2">
        <v>471.0</v>
      </c>
      <c r="AM66" s="2" t="s">
        <v>1472</v>
      </c>
      <c r="AN66" s="36">
        <v>1.629729724751E12</v>
      </c>
      <c r="AO66" s="2" t="b">
        <f t="shared" si="9"/>
        <v>1</v>
      </c>
      <c r="AP66" s="3" t="s">
        <v>340</v>
      </c>
      <c r="AQ66" s="2">
        <v>440.0</v>
      </c>
      <c r="AR66" s="2" t="s">
        <v>1479</v>
      </c>
      <c r="AS66" s="36">
        <v>1.629730196402E12</v>
      </c>
    </row>
    <row r="67">
      <c r="A67" s="2" t="b">
        <f t="shared" si="1"/>
        <v>1</v>
      </c>
      <c r="B67" s="3" t="s">
        <v>1290</v>
      </c>
      <c r="C67" s="2">
        <v>808.0</v>
      </c>
      <c r="D67" s="2" t="s">
        <v>1480</v>
      </c>
      <c r="E67" s="36">
        <v>1.629718623277E12</v>
      </c>
      <c r="F67" s="2" t="b">
        <f t="shared" si="2"/>
        <v>1</v>
      </c>
      <c r="G67" s="2" t="s">
        <v>292</v>
      </c>
      <c r="H67" s="2">
        <v>399.0</v>
      </c>
      <c r="I67" s="2" t="s">
        <v>1468</v>
      </c>
      <c r="J67" s="36">
        <v>1.629719240991E12</v>
      </c>
      <c r="O67" s="39"/>
      <c r="P67" s="2" t="b">
        <f t="shared" si="4"/>
        <v>1</v>
      </c>
      <c r="Q67" s="3" t="s">
        <v>413</v>
      </c>
      <c r="R67" s="2">
        <v>1232.0</v>
      </c>
      <c r="S67" s="2" t="s">
        <v>1481</v>
      </c>
      <c r="T67" s="36">
        <v>1.629724255711E12</v>
      </c>
      <c r="U67" s="2" t="b">
        <f t="shared" si="5"/>
        <v>1</v>
      </c>
      <c r="V67" s="3" t="s">
        <v>383</v>
      </c>
      <c r="W67" s="2">
        <v>136.0</v>
      </c>
      <c r="X67" s="2" t="s">
        <v>1474</v>
      </c>
      <c r="Y67" s="36">
        <v>1.629724717706E12</v>
      </c>
      <c r="AD67" s="39"/>
      <c r="AE67" s="2" t="b">
        <f t="shared" si="7"/>
        <v>1</v>
      </c>
      <c r="AF67" s="3" t="s">
        <v>413</v>
      </c>
      <c r="AG67" s="2">
        <v>1518.0</v>
      </c>
      <c r="AH67" s="2" t="s">
        <v>1482</v>
      </c>
      <c r="AI67" s="36">
        <v>1.629729256695E12</v>
      </c>
      <c r="AN67" s="39"/>
      <c r="AO67" s="2" t="b">
        <f t="shared" si="9"/>
        <v>1</v>
      </c>
      <c r="AP67" s="3" t="s">
        <v>383</v>
      </c>
      <c r="AQ67" s="2">
        <v>137.0</v>
      </c>
      <c r="AR67" s="2" t="s">
        <v>1479</v>
      </c>
      <c r="AS67" s="36">
        <v>1.629730196549E12</v>
      </c>
    </row>
    <row r="68">
      <c r="A68" s="2" t="b">
        <f t="shared" si="1"/>
        <v>1</v>
      </c>
      <c r="B68" s="2" t="s">
        <v>415</v>
      </c>
      <c r="C68" s="2">
        <v>1492.0</v>
      </c>
      <c r="D68" s="2" t="s">
        <v>1483</v>
      </c>
      <c r="E68" s="36">
        <v>1.62971862477E12</v>
      </c>
      <c r="F68" s="2" t="b">
        <f t="shared" si="2"/>
        <v>1</v>
      </c>
      <c r="G68" s="2" t="s">
        <v>255</v>
      </c>
      <c r="H68" s="2">
        <v>225.0</v>
      </c>
      <c r="I68" s="2" t="s">
        <v>1484</v>
      </c>
      <c r="J68" s="36">
        <v>1.629719241215E12</v>
      </c>
      <c r="O68" s="39"/>
      <c r="P68" s="2" t="b">
        <f t="shared" si="4"/>
        <v>1</v>
      </c>
      <c r="Q68" s="3" t="s">
        <v>340</v>
      </c>
      <c r="R68" s="2">
        <v>934.0</v>
      </c>
      <c r="S68" s="2" t="s">
        <v>1485</v>
      </c>
      <c r="T68" s="36">
        <v>1.629724256646E12</v>
      </c>
      <c r="U68" s="2" t="b">
        <f t="shared" si="5"/>
        <v>1</v>
      </c>
      <c r="V68" s="3" t="s">
        <v>428</v>
      </c>
      <c r="W68" s="2">
        <v>487.0</v>
      </c>
      <c r="X68" s="2" t="s">
        <v>1486</v>
      </c>
      <c r="Y68" s="36">
        <v>1.629724718183E12</v>
      </c>
      <c r="AD68" s="39"/>
      <c r="AE68" s="2" t="b">
        <f t="shared" si="7"/>
        <v>1</v>
      </c>
      <c r="AF68" s="3" t="s">
        <v>340</v>
      </c>
      <c r="AG68" s="2">
        <v>423.0</v>
      </c>
      <c r="AH68" s="2" t="s">
        <v>1487</v>
      </c>
      <c r="AI68" s="36">
        <v>1.629729257119E12</v>
      </c>
      <c r="AN68" s="39"/>
      <c r="AO68" s="2" t="b">
        <f t="shared" si="9"/>
        <v>1</v>
      </c>
      <c r="AP68" s="3" t="s">
        <v>428</v>
      </c>
      <c r="AQ68" s="2">
        <v>589.0</v>
      </c>
      <c r="AR68" s="2" t="s">
        <v>1488</v>
      </c>
      <c r="AS68" s="36">
        <v>1.629730197126E12</v>
      </c>
    </row>
    <row r="69">
      <c r="A69" s="2" t="b">
        <f t="shared" si="1"/>
        <v>1</v>
      </c>
      <c r="B69" s="2" t="s">
        <v>413</v>
      </c>
      <c r="C69" s="2">
        <v>2193.0</v>
      </c>
      <c r="D69" s="2" t="s">
        <v>1489</v>
      </c>
      <c r="E69" s="36">
        <v>1.629718626961E12</v>
      </c>
      <c r="F69" s="2" t="b">
        <f t="shared" si="2"/>
        <v>1</v>
      </c>
      <c r="G69" s="3" t="s">
        <v>1290</v>
      </c>
      <c r="H69" s="2">
        <v>297.0</v>
      </c>
      <c r="I69" s="2" t="s">
        <v>1484</v>
      </c>
      <c r="J69" s="36">
        <v>1.629719241511E12</v>
      </c>
      <c r="O69" s="39"/>
      <c r="P69" s="2" t="b">
        <f t="shared" si="4"/>
        <v>1</v>
      </c>
      <c r="Q69" s="3" t="s">
        <v>383</v>
      </c>
      <c r="R69" s="2">
        <v>155.0</v>
      </c>
      <c r="S69" s="2" t="s">
        <v>1485</v>
      </c>
      <c r="T69" s="36">
        <v>1.62972425681E12</v>
      </c>
      <c r="Y69" s="39"/>
      <c r="AD69" s="39"/>
      <c r="AE69" s="2" t="b">
        <f t="shared" si="7"/>
        <v>1</v>
      </c>
      <c r="AF69" s="3" t="s">
        <v>383</v>
      </c>
      <c r="AG69" s="2">
        <v>163.0</v>
      </c>
      <c r="AH69" s="2" t="s">
        <v>1487</v>
      </c>
      <c r="AI69" s="36">
        <v>1.629729257294E12</v>
      </c>
      <c r="AN69" s="39"/>
      <c r="AS69" s="39"/>
    </row>
    <row r="70">
      <c r="A70" s="2" t="b">
        <f t="shared" si="1"/>
        <v>1</v>
      </c>
      <c r="B70" s="2" t="s">
        <v>346</v>
      </c>
      <c r="C70" s="2">
        <v>384.0</v>
      </c>
      <c r="D70" s="2" t="s">
        <v>1490</v>
      </c>
      <c r="E70" s="36">
        <v>1.629718627367E12</v>
      </c>
      <c r="F70" s="2" t="b">
        <f t="shared" si="2"/>
        <v>1</v>
      </c>
      <c r="G70" s="2" t="s">
        <v>398</v>
      </c>
      <c r="H70" s="2">
        <v>1059.0</v>
      </c>
      <c r="I70" s="2" t="s">
        <v>1491</v>
      </c>
      <c r="J70" s="36">
        <v>1.629719242571E12</v>
      </c>
      <c r="O70" s="39"/>
      <c r="P70" s="2" t="b">
        <f t="shared" si="4"/>
        <v>1</v>
      </c>
      <c r="Q70" s="3" t="s">
        <v>428</v>
      </c>
      <c r="R70" s="2">
        <v>494.0</v>
      </c>
      <c r="S70" s="2" t="s">
        <v>1492</v>
      </c>
      <c r="T70" s="36">
        <v>1.629724257297E12</v>
      </c>
      <c r="Y70" s="39"/>
      <c r="AD70" s="39"/>
      <c r="AE70" s="2" t="b">
        <f t="shared" si="7"/>
        <v>1</v>
      </c>
      <c r="AF70" s="3" t="s">
        <v>428</v>
      </c>
      <c r="AG70" s="2">
        <v>703.0</v>
      </c>
      <c r="AH70" s="2" t="s">
        <v>1487</v>
      </c>
      <c r="AI70" s="36">
        <v>1.629729257986E12</v>
      </c>
      <c r="AN70" s="39"/>
      <c r="AS70" s="39"/>
    </row>
    <row r="71">
      <c r="A71" s="2" t="b">
        <f t="shared" si="1"/>
        <v>1</v>
      </c>
      <c r="B71" s="2" t="s">
        <v>383</v>
      </c>
      <c r="C71" s="2">
        <v>421.0</v>
      </c>
      <c r="D71" s="2" t="s">
        <v>1490</v>
      </c>
      <c r="E71" s="36">
        <v>1.629718627771E12</v>
      </c>
      <c r="F71" s="2" t="b">
        <f t="shared" si="2"/>
        <v>1</v>
      </c>
      <c r="G71" s="2" t="s">
        <v>413</v>
      </c>
      <c r="H71" s="2">
        <v>1527.0</v>
      </c>
      <c r="I71" s="2" t="s">
        <v>1493</v>
      </c>
      <c r="J71" s="36">
        <v>1.629719244098E12</v>
      </c>
      <c r="O71" s="39"/>
      <c r="T71" s="39"/>
      <c r="Y71" s="39"/>
      <c r="AD71" s="39"/>
      <c r="AI71" s="39"/>
      <c r="AN71" s="39"/>
      <c r="AS71" s="39"/>
    </row>
    <row r="72">
      <c r="A72" s="2" t="b">
        <f t="shared" si="1"/>
        <v>1</v>
      </c>
      <c r="B72" s="2" t="s">
        <v>428</v>
      </c>
      <c r="C72" s="2">
        <v>636.0</v>
      </c>
      <c r="D72" s="2" t="s">
        <v>1494</v>
      </c>
      <c r="E72" s="36">
        <v>1.629718628402E12</v>
      </c>
      <c r="F72" s="2" t="b">
        <f t="shared" si="2"/>
        <v>1</v>
      </c>
      <c r="G72" s="2" t="s">
        <v>346</v>
      </c>
      <c r="H72" s="2">
        <v>807.0</v>
      </c>
      <c r="I72" s="2" t="s">
        <v>1493</v>
      </c>
      <c r="J72" s="36">
        <v>1.629719244912E12</v>
      </c>
      <c r="O72" s="39"/>
      <c r="T72" s="39"/>
      <c r="Y72" s="39"/>
      <c r="AD72" s="39"/>
      <c r="AI72" s="39"/>
      <c r="AN72" s="39"/>
      <c r="AS72" s="39"/>
    </row>
    <row r="73">
      <c r="E73" s="39"/>
      <c r="F73" s="2" t="b">
        <f t="shared" si="2"/>
        <v>1</v>
      </c>
      <c r="G73" s="2" t="s">
        <v>383</v>
      </c>
      <c r="H73" s="2">
        <v>188.0</v>
      </c>
      <c r="I73" s="2" t="s">
        <v>1495</v>
      </c>
      <c r="J73" s="36">
        <v>1.629719245093E12</v>
      </c>
      <c r="O73" s="39"/>
      <c r="T73" s="39"/>
      <c r="Y73" s="39"/>
      <c r="AD73" s="39"/>
      <c r="AI73" s="39"/>
      <c r="AN73" s="39"/>
      <c r="AS73" s="39"/>
    </row>
    <row r="74">
      <c r="E74" s="39"/>
      <c r="F74" s="2" t="b">
        <f t="shared" si="2"/>
        <v>1</v>
      </c>
      <c r="G74" s="2" t="s">
        <v>428</v>
      </c>
      <c r="H74" s="2">
        <v>511.0</v>
      </c>
      <c r="I74" s="2" t="s">
        <v>1495</v>
      </c>
      <c r="J74" s="36">
        <v>1.629719245605E12</v>
      </c>
      <c r="O74" s="39"/>
      <c r="T74" s="39"/>
      <c r="Y74" s="39"/>
      <c r="AD74" s="39"/>
      <c r="AI74" s="39"/>
      <c r="AN74" s="39"/>
      <c r="AS74" s="39"/>
    </row>
    <row r="75">
      <c r="E75" s="39"/>
      <c r="J75" s="39"/>
      <c r="O75" s="39"/>
      <c r="T75" s="39"/>
      <c r="Y75" s="39"/>
      <c r="AD75" s="39"/>
      <c r="AI75" s="39"/>
      <c r="AN75" s="39"/>
      <c r="AS75" s="39"/>
    </row>
    <row r="76">
      <c r="E76" s="39"/>
      <c r="J76" s="39"/>
      <c r="O76" s="39"/>
      <c r="T76" s="39"/>
      <c r="Y76" s="39"/>
      <c r="AD76" s="39"/>
      <c r="AI76" s="39"/>
      <c r="AN76" s="39"/>
      <c r="AS76" s="39"/>
    </row>
    <row r="77">
      <c r="E77" s="39"/>
      <c r="J77" s="39"/>
      <c r="O77" s="39"/>
      <c r="T77" s="39"/>
      <c r="Y77" s="39"/>
      <c r="AD77" s="39"/>
      <c r="AI77" s="39"/>
      <c r="AN77" s="39"/>
      <c r="AS77" s="39"/>
    </row>
    <row r="78">
      <c r="E78" s="39"/>
      <c r="J78" s="39"/>
      <c r="O78" s="39"/>
      <c r="T78" s="39"/>
      <c r="Y78" s="39"/>
      <c r="AD78" s="39"/>
      <c r="AI78" s="39"/>
      <c r="AN78" s="39"/>
      <c r="AS78" s="39"/>
    </row>
    <row r="79">
      <c r="E79" s="39"/>
      <c r="J79" s="39"/>
      <c r="O79" s="39"/>
      <c r="T79" s="39"/>
      <c r="Y79" s="39"/>
      <c r="AD79" s="39"/>
      <c r="AI79" s="39"/>
      <c r="AN79" s="39"/>
      <c r="AS79" s="39"/>
    </row>
    <row r="80">
      <c r="E80" s="39"/>
      <c r="J80" s="39"/>
      <c r="O80" s="39"/>
      <c r="T80" s="39"/>
      <c r="Y80" s="39"/>
      <c r="AD80" s="39"/>
      <c r="AI80" s="39"/>
      <c r="AN80" s="39"/>
      <c r="AS80" s="39"/>
    </row>
    <row r="81">
      <c r="E81" s="39"/>
      <c r="J81" s="39"/>
      <c r="O81" s="39"/>
      <c r="T81" s="39"/>
      <c r="Y81" s="39"/>
      <c r="AD81" s="39"/>
      <c r="AI81" s="39"/>
      <c r="AN81" s="39"/>
      <c r="AS81" s="39"/>
    </row>
    <row r="82">
      <c r="E82" s="39"/>
      <c r="J82" s="39"/>
      <c r="O82" s="39"/>
      <c r="T82" s="39"/>
      <c r="Y82" s="39"/>
      <c r="AD82" s="39"/>
      <c r="AI82" s="39"/>
      <c r="AN82" s="39"/>
      <c r="AS82" s="39"/>
    </row>
    <row r="83">
      <c r="E83" s="39"/>
      <c r="J83" s="39"/>
      <c r="O83" s="39"/>
      <c r="T83" s="39"/>
      <c r="Y83" s="39"/>
      <c r="AD83" s="39"/>
      <c r="AI83" s="39"/>
      <c r="AN83" s="39"/>
      <c r="AS83" s="39"/>
    </row>
    <row r="84">
      <c r="E84" s="39"/>
      <c r="J84" s="39"/>
      <c r="O84" s="39"/>
      <c r="T84" s="39"/>
      <c r="Y84" s="39"/>
      <c r="AD84" s="39"/>
      <c r="AI84" s="39"/>
      <c r="AN84" s="39"/>
      <c r="AS84" s="39"/>
    </row>
    <row r="85">
      <c r="E85" s="39"/>
      <c r="J85" s="39"/>
      <c r="O85" s="39"/>
      <c r="T85" s="39"/>
      <c r="Y85" s="39"/>
      <c r="AD85" s="39"/>
      <c r="AI85" s="39"/>
      <c r="AN85" s="39"/>
      <c r="AS85" s="39"/>
    </row>
    <row r="86">
      <c r="E86" s="39"/>
      <c r="J86" s="39"/>
      <c r="O86" s="39"/>
      <c r="T86" s="39"/>
      <c r="Y86" s="39"/>
      <c r="AD86" s="39"/>
      <c r="AI86" s="39"/>
      <c r="AN86" s="39"/>
      <c r="AS86" s="39"/>
    </row>
    <row r="87">
      <c r="E87" s="39"/>
      <c r="J87" s="39"/>
      <c r="O87" s="39"/>
      <c r="T87" s="39"/>
      <c r="Y87" s="39"/>
      <c r="AD87" s="39"/>
      <c r="AI87" s="39"/>
      <c r="AN87" s="39"/>
      <c r="AS87" s="39"/>
    </row>
    <row r="88">
      <c r="E88" s="39"/>
      <c r="J88" s="39"/>
      <c r="O88" s="39"/>
      <c r="T88" s="39"/>
      <c r="Y88" s="39"/>
      <c r="AD88" s="39"/>
      <c r="AI88" s="39"/>
      <c r="AN88" s="39"/>
      <c r="AS88" s="39"/>
    </row>
    <row r="89">
      <c r="E89" s="39"/>
      <c r="J89" s="39"/>
      <c r="O89" s="39"/>
      <c r="T89" s="39"/>
      <c r="Y89" s="39"/>
      <c r="AD89" s="39"/>
      <c r="AI89" s="39"/>
      <c r="AN89" s="39"/>
      <c r="AS89" s="39"/>
    </row>
    <row r="90">
      <c r="E90" s="39"/>
      <c r="J90" s="39"/>
      <c r="O90" s="39"/>
      <c r="T90" s="39"/>
      <c r="Y90" s="39"/>
      <c r="AD90" s="39"/>
      <c r="AI90" s="39"/>
      <c r="AN90" s="39"/>
      <c r="AS90" s="39"/>
    </row>
    <row r="91">
      <c r="E91" s="39"/>
      <c r="J91" s="39"/>
      <c r="O91" s="39"/>
      <c r="T91" s="39"/>
      <c r="Y91" s="39"/>
      <c r="AD91" s="39"/>
      <c r="AI91" s="39"/>
      <c r="AN91" s="39"/>
      <c r="AS91" s="39"/>
    </row>
    <row r="92">
      <c r="E92" s="39"/>
      <c r="J92" s="39"/>
      <c r="O92" s="39"/>
      <c r="T92" s="39"/>
      <c r="Y92" s="39"/>
      <c r="AD92" s="39"/>
      <c r="AI92" s="39"/>
      <c r="AN92" s="39"/>
      <c r="AS92" s="39"/>
    </row>
    <row r="93">
      <c r="E93" s="39"/>
      <c r="J93" s="39"/>
      <c r="O93" s="39"/>
      <c r="T93" s="39"/>
      <c r="Y93" s="39"/>
      <c r="AD93" s="39"/>
      <c r="AI93" s="39"/>
      <c r="AN93" s="39"/>
      <c r="AS93" s="39"/>
    </row>
    <row r="94">
      <c r="E94" s="39"/>
      <c r="J94" s="39"/>
      <c r="O94" s="39"/>
      <c r="T94" s="39"/>
      <c r="Y94" s="39"/>
      <c r="AD94" s="39"/>
      <c r="AI94" s="39"/>
      <c r="AN94" s="39"/>
      <c r="AS94" s="39"/>
    </row>
    <row r="95">
      <c r="E95" s="39"/>
      <c r="J95" s="39"/>
      <c r="O95" s="39"/>
      <c r="T95" s="39"/>
      <c r="Y95" s="39"/>
      <c r="AD95" s="39"/>
      <c r="AI95" s="39"/>
      <c r="AN95" s="39"/>
      <c r="AS95" s="39"/>
    </row>
    <row r="96">
      <c r="E96" s="39"/>
      <c r="J96" s="39"/>
      <c r="O96" s="39"/>
      <c r="T96" s="39"/>
      <c r="Y96" s="39"/>
      <c r="AD96" s="39"/>
      <c r="AI96" s="39"/>
      <c r="AN96" s="39"/>
      <c r="AS96" s="39"/>
    </row>
    <row r="97">
      <c r="E97" s="39"/>
      <c r="J97" s="39"/>
      <c r="O97" s="39"/>
      <c r="T97" s="39"/>
      <c r="Y97" s="39"/>
      <c r="AD97" s="39"/>
      <c r="AI97" s="39"/>
      <c r="AN97" s="39"/>
      <c r="AS97" s="39"/>
    </row>
    <row r="98">
      <c r="E98" s="39"/>
      <c r="J98" s="39"/>
      <c r="O98" s="39"/>
      <c r="T98" s="39"/>
      <c r="Y98" s="39"/>
      <c r="AD98" s="39"/>
      <c r="AI98" s="39"/>
      <c r="AN98" s="39"/>
      <c r="AS98" s="39"/>
    </row>
    <row r="99">
      <c r="E99" s="39"/>
      <c r="J99" s="39"/>
      <c r="O99" s="39"/>
      <c r="T99" s="39"/>
      <c r="Y99" s="39"/>
      <c r="AD99" s="39"/>
      <c r="AI99" s="39"/>
      <c r="AN99" s="39"/>
      <c r="AS99" s="39"/>
    </row>
    <row r="100">
      <c r="A100" s="11"/>
      <c r="B100" s="41" t="s">
        <v>202</v>
      </c>
      <c r="C100" s="41"/>
      <c r="E100" s="39"/>
      <c r="F100" s="42"/>
      <c r="G100" s="41" t="s">
        <v>202</v>
      </c>
      <c r="H100" s="41"/>
      <c r="J100" s="39"/>
      <c r="K100" s="42"/>
      <c r="L100" s="41" t="s">
        <v>202</v>
      </c>
      <c r="M100" s="41"/>
      <c r="O100" s="39"/>
      <c r="P100" s="42"/>
      <c r="Q100" s="41" t="s">
        <v>202</v>
      </c>
      <c r="R100" s="41"/>
      <c r="T100" s="39"/>
      <c r="U100" s="42"/>
      <c r="V100" s="41" t="s">
        <v>202</v>
      </c>
      <c r="W100" s="41"/>
      <c r="Y100" s="39"/>
      <c r="Z100" s="42"/>
      <c r="AA100" s="41" t="s">
        <v>202</v>
      </c>
      <c r="AB100" s="41"/>
      <c r="AD100" s="39"/>
      <c r="AE100" s="42"/>
      <c r="AF100" s="41" t="s">
        <v>202</v>
      </c>
      <c r="AG100" s="41"/>
      <c r="AI100" s="39"/>
      <c r="AJ100" s="42"/>
      <c r="AK100" s="41" t="s">
        <v>202</v>
      </c>
      <c r="AL100" s="41"/>
      <c r="AN100" s="39"/>
      <c r="AO100" s="42"/>
      <c r="AP100" s="41" t="s">
        <v>202</v>
      </c>
      <c r="AQ100" s="41"/>
      <c r="AS100" s="39"/>
    </row>
    <row r="101">
      <c r="A101" s="17"/>
      <c r="B101" s="17" t="s">
        <v>178</v>
      </c>
      <c r="C101" s="44">
        <f> AVERAGE(C4:C99)</f>
        <v>428.9710145</v>
      </c>
      <c r="E101" s="39"/>
      <c r="F101" s="17"/>
      <c r="G101" s="17" t="s">
        <v>178</v>
      </c>
      <c r="H101" s="44">
        <f> AVERAGE(H4:H99)</f>
        <v>503.9295775</v>
      </c>
      <c r="J101" s="39"/>
      <c r="K101" s="17"/>
      <c r="L101" s="17" t="s">
        <v>178</v>
      </c>
      <c r="M101" s="44">
        <f> AVERAGE(M4:M99)</f>
        <v>519.2881356</v>
      </c>
      <c r="O101" s="39"/>
      <c r="P101" s="17"/>
      <c r="Q101" s="17" t="s">
        <v>178</v>
      </c>
      <c r="R101" s="44">
        <f> AVERAGE(R4:R99)</f>
        <v>579.8955224</v>
      </c>
      <c r="T101" s="39"/>
      <c r="U101" s="17"/>
      <c r="V101" s="17" t="s">
        <v>178</v>
      </c>
      <c r="W101" s="44">
        <f> AVERAGE(W4:W99)</f>
        <v>522.3692308</v>
      </c>
      <c r="Y101" s="39"/>
      <c r="Z101" s="17"/>
      <c r="AA101" s="17" t="s">
        <v>178</v>
      </c>
      <c r="AB101" s="44">
        <f> AVERAGE(AB4:AB99)</f>
        <v>553.1803279</v>
      </c>
      <c r="AD101" s="39"/>
      <c r="AE101" s="17"/>
      <c r="AF101" s="17" t="s">
        <v>178</v>
      </c>
      <c r="AG101" s="44">
        <f> AVERAGE(AG4:AG99)</f>
        <v>535.9552239</v>
      </c>
      <c r="AI101" s="39"/>
      <c r="AJ101" s="17"/>
      <c r="AK101" s="17" t="s">
        <v>178</v>
      </c>
      <c r="AL101" s="44">
        <f> AVERAGE(AL4:AL99)</f>
        <v>459.8730159</v>
      </c>
      <c r="AN101" s="39"/>
      <c r="AO101" s="17"/>
      <c r="AP101" s="17" t="s">
        <v>178</v>
      </c>
      <c r="AQ101" s="44">
        <f> AVERAGE(AQ4:AQ99)</f>
        <v>464.6153846</v>
      </c>
      <c r="AS101" s="39"/>
    </row>
    <row r="102">
      <c r="A102" s="21"/>
      <c r="B102" s="21" t="s">
        <v>146</v>
      </c>
      <c r="C102" s="46">
        <f>STDEV(C4:C99)</f>
        <v>484.1142904</v>
      </c>
      <c r="E102" s="39"/>
      <c r="F102" s="21"/>
      <c r="G102" s="21" t="s">
        <v>146</v>
      </c>
      <c r="H102" s="46">
        <f>STDEV(H4:H99)</f>
        <v>680.7634858</v>
      </c>
      <c r="J102" s="39"/>
      <c r="K102" s="21"/>
      <c r="L102" s="21" t="s">
        <v>146</v>
      </c>
      <c r="M102" s="46">
        <f>STDEV(M4:M99)</f>
        <v>591.3451367</v>
      </c>
      <c r="O102" s="39"/>
      <c r="P102" s="21"/>
      <c r="Q102" s="21" t="s">
        <v>146</v>
      </c>
      <c r="R102" s="46">
        <f>STDEV(R4:R99)</f>
        <v>828.8086582</v>
      </c>
      <c r="T102" s="39"/>
      <c r="U102" s="21"/>
      <c r="V102" s="21" t="s">
        <v>146</v>
      </c>
      <c r="W102" s="46">
        <f>STDEV(W4:W99)</f>
        <v>637.4491296</v>
      </c>
      <c r="Y102" s="39"/>
      <c r="Z102" s="21"/>
      <c r="AA102" s="21" t="s">
        <v>146</v>
      </c>
      <c r="AB102" s="46">
        <f>STDEV(AB4:AB99)</f>
        <v>600.3374192</v>
      </c>
      <c r="AD102" s="39"/>
      <c r="AE102" s="21"/>
      <c r="AF102" s="21" t="s">
        <v>146</v>
      </c>
      <c r="AG102" s="46">
        <f>STDEV(AG4:AG99)</f>
        <v>537.4541681</v>
      </c>
      <c r="AI102" s="39"/>
      <c r="AJ102" s="21"/>
      <c r="AK102" s="21" t="s">
        <v>146</v>
      </c>
      <c r="AL102" s="46">
        <f>STDEV(AL4:AL99)</f>
        <v>404.0377055</v>
      </c>
      <c r="AN102" s="39"/>
      <c r="AO102" s="21"/>
      <c r="AP102" s="21" t="s">
        <v>146</v>
      </c>
      <c r="AQ102" s="46">
        <f>STDEV(AQ4:AQ99)</f>
        <v>363.896435</v>
      </c>
      <c r="AS102" s="39"/>
    </row>
    <row r="103">
      <c r="A103" s="17"/>
      <c r="B103" s="17" t="s">
        <v>179</v>
      </c>
      <c r="C103" s="46">
        <f>MEDIAN(C4:C99)</f>
        <v>201</v>
      </c>
      <c r="E103" s="39"/>
      <c r="F103" s="17"/>
      <c r="G103" s="17" t="s">
        <v>179</v>
      </c>
      <c r="H103" s="46">
        <f>MEDIAN(H4:H99)</f>
        <v>225</v>
      </c>
      <c r="J103" s="39"/>
      <c r="K103" s="17"/>
      <c r="L103" s="17" t="s">
        <v>179</v>
      </c>
      <c r="M103" s="46">
        <f>MEDIAN(M4:M99)</f>
        <v>225</v>
      </c>
      <c r="O103" s="39"/>
      <c r="P103" s="17"/>
      <c r="Q103" s="17" t="s">
        <v>179</v>
      </c>
      <c r="R103" s="46">
        <f>MEDIAN(R4:R99)</f>
        <v>315</v>
      </c>
      <c r="T103" s="39"/>
      <c r="U103" s="17"/>
      <c r="V103" s="17" t="s">
        <v>179</v>
      </c>
      <c r="W103" s="46">
        <f>MEDIAN(W4:W99)</f>
        <v>292</v>
      </c>
      <c r="Y103" s="39"/>
      <c r="Z103" s="17"/>
      <c r="AA103" s="17" t="s">
        <v>179</v>
      </c>
      <c r="AB103" s="46">
        <f>MEDIAN(AB4:AB99)</f>
        <v>315</v>
      </c>
      <c r="AD103" s="39"/>
      <c r="AE103" s="17"/>
      <c r="AF103" s="17" t="s">
        <v>179</v>
      </c>
      <c r="AG103" s="46">
        <f>MEDIAN(AG4:AG99)</f>
        <v>283</v>
      </c>
      <c r="AI103" s="39"/>
      <c r="AJ103" s="17"/>
      <c r="AK103" s="17" t="s">
        <v>179</v>
      </c>
      <c r="AL103" s="46">
        <f>MEDIAN(AL4:AL99)</f>
        <v>272</v>
      </c>
      <c r="AN103" s="39"/>
      <c r="AO103" s="17"/>
      <c r="AP103" s="17" t="s">
        <v>179</v>
      </c>
      <c r="AQ103" s="46">
        <f>MEDIAN(AQ4:AQ99)</f>
        <v>297</v>
      </c>
      <c r="AS103" s="39"/>
    </row>
    <row r="104">
      <c r="A104" s="17"/>
      <c r="B104" s="17" t="s">
        <v>180</v>
      </c>
      <c r="C104" s="46">
        <f>min(C4:C99)</f>
        <v>83</v>
      </c>
      <c r="E104" s="39"/>
      <c r="F104" s="17"/>
      <c r="G104" s="17" t="s">
        <v>180</v>
      </c>
      <c r="H104" s="46">
        <f>min(H4:H99)</f>
        <v>90</v>
      </c>
      <c r="J104" s="39"/>
      <c r="K104" s="17"/>
      <c r="L104" s="17" t="s">
        <v>180</v>
      </c>
      <c r="M104" s="46">
        <f>min(M4:M99)</f>
        <v>84</v>
      </c>
      <c r="O104" s="39"/>
      <c r="P104" s="17"/>
      <c r="Q104" s="17" t="s">
        <v>180</v>
      </c>
      <c r="R104" s="46">
        <f>min(R4:R99)</f>
        <v>117</v>
      </c>
      <c r="T104" s="39"/>
      <c r="U104" s="17"/>
      <c r="V104" s="17" t="s">
        <v>180</v>
      </c>
      <c r="W104" s="46">
        <f>min(W4:W99)</f>
        <v>113</v>
      </c>
      <c r="Y104" s="39"/>
      <c r="Z104" s="17"/>
      <c r="AA104" s="17" t="s">
        <v>180</v>
      </c>
      <c r="AB104" s="46">
        <f>min(AB4:AB99)</f>
        <v>117</v>
      </c>
      <c r="AD104" s="39"/>
      <c r="AE104" s="17"/>
      <c r="AF104" s="17" t="s">
        <v>180</v>
      </c>
      <c r="AG104" s="46">
        <f>min(AG4:AG99)</f>
        <v>123</v>
      </c>
      <c r="AI104" s="39"/>
      <c r="AJ104" s="17"/>
      <c r="AK104" s="17" t="s">
        <v>180</v>
      </c>
      <c r="AL104" s="46">
        <f>min(AL4:AL99)</f>
        <v>77</v>
      </c>
      <c r="AN104" s="39"/>
      <c r="AO104" s="17"/>
      <c r="AP104" s="17" t="s">
        <v>180</v>
      </c>
      <c r="AQ104" s="46">
        <f>min(AQ4:AQ99)</f>
        <v>129</v>
      </c>
      <c r="AS104" s="39"/>
    </row>
    <row r="105">
      <c r="A105" s="17"/>
      <c r="B105" s="17" t="s">
        <v>181</v>
      </c>
      <c r="C105" s="46">
        <f>max(C4:C99)</f>
        <v>2228</v>
      </c>
      <c r="E105" s="39"/>
      <c r="F105" s="17"/>
      <c r="G105" s="17" t="s">
        <v>181</v>
      </c>
      <c r="H105" s="46">
        <f>max(H4:H99)</f>
        <v>4829</v>
      </c>
      <c r="J105" s="39"/>
      <c r="K105" s="17"/>
      <c r="L105" s="17" t="s">
        <v>181</v>
      </c>
      <c r="M105" s="46">
        <f>max(M4:M99)</f>
        <v>3252</v>
      </c>
      <c r="O105" s="39"/>
      <c r="P105" s="17"/>
      <c r="Q105" s="17" t="s">
        <v>181</v>
      </c>
      <c r="R105" s="46">
        <f>max(R4:R99)</f>
        <v>5875</v>
      </c>
      <c r="T105" s="39"/>
      <c r="U105" s="17"/>
      <c r="V105" s="17" t="s">
        <v>181</v>
      </c>
      <c r="W105" s="46">
        <f>max(W4:W99)</f>
        <v>4481</v>
      </c>
      <c r="Y105" s="39"/>
      <c r="Z105" s="17"/>
      <c r="AA105" s="17" t="s">
        <v>181</v>
      </c>
      <c r="AB105" s="46">
        <f>max(AB4:AB99)</f>
        <v>3427</v>
      </c>
      <c r="AD105" s="39"/>
      <c r="AE105" s="17"/>
      <c r="AF105" s="17" t="s">
        <v>181</v>
      </c>
      <c r="AG105" s="46">
        <f>max(AG4:AG99)</f>
        <v>2778</v>
      </c>
      <c r="AI105" s="39"/>
      <c r="AJ105" s="17"/>
      <c r="AK105" s="17" t="s">
        <v>181</v>
      </c>
      <c r="AL105" s="46">
        <f>max(AL4:AL99)</f>
        <v>1464</v>
      </c>
      <c r="AN105" s="39"/>
      <c r="AO105" s="17"/>
      <c r="AP105" s="17" t="s">
        <v>181</v>
      </c>
      <c r="AQ105" s="46">
        <f>max(AQ4:AQ99)</f>
        <v>1672</v>
      </c>
      <c r="AS105" s="39"/>
    </row>
    <row r="106">
      <c r="A106" s="17"/>
      <c r="B106" s="17" t="s">
        <v>182</v>
      </c>
      <c r="C106" s="46">
        <f>sum(C4:C99)/1000</f>
        <v>29.599</v>
      </c>
      <c r="E106" s="39"/>
      <c r="F106" s="17"/>
      <c r="G106" s="17" t="s">
        <v>182</v>
      </c>
      <c r="H106" s="46">
        <f>sum(H4:H99)/1000</f>
        <v>35.779</v>
      </c>
      <c r="J106" s="39"/>
      <c r="K106" s="17"/>
      <c r="L106" s="17" t="s">
        <v>182</v>
      </c>
      <c r="M106" s="46">
        <f>sum(M4:M99)/1000</f>
        <v>30.638</v>
      </c>
      <c r="O106" s="39"/>
      <c r="P106" s="17"/>
      <c r="Q106" s="17" t="s">
        <v>182</v>
      </c>
      <c r="R106" s="46">
        <f>sum(R4:R99)/1000</f>
        <v>38.853</v>
      </c>
      <c r="T106" s="39"/>
      <c r="U106" s="17"/>
      <c r="V106" s="17" t="s">
        <v>182</v>
      </c>
      <c r="W106" s="46">
        <f>sum(W4:W99)/1000</f>
        <v>33.954</v>
      </c>
      <c r="Y106" s="39"/>
      <c r="Z106" s="17"/>
      <c r="AA106" s="17" t="s">
        <v>182</v>
      </c>
      <c r="AB106" s="46">
        <f>sum(AB4:AB99)/1000</f>
        <v>33.744</v>
      </c>
      <c r="AD106" s="39"/>
      <c r="AE106" s="17"/>
      <c r="AF106" s="17" t="s">
        <v>182</v>
      </c>
      <c r="AG106" s="46">
        <f>sum(AG4:AG99)/1000</f>
        <v>35.909</v>
      </c>
      <c r="AI106" s="39"/>
      <c r="AJ106" s="17"/>
      <c r="AK106" s="17" t="s">
        <v>182</v>
      </c>
      <c r="AL106" s="46">
        <f>sum(AL4:AL99)/1000</f>
        <v>28.972</v>
      </c>
      <c r="AN106" s="39"/>
      <c r="AO106" s="17"/>
      <c r="AP106" s="17" t="s">
        <v>182</v>
      </c>
      <c r="AQ106" s="46">
        <f>sum(AQ4:AQ99)/1000</f>
        <v>30.2</v>
      </c>
      <c r="AS106" s="39"/>
    </row>
    <row r="107">
      <c r="A107" s="17"/>
      <c r="B107" s="17" t="s">
        <v>151</v>
      </c>
      <c r="C107" s="46">
        <f>COUNTA(C4:C99)+1</f>
        <v>70</v>
      </c>
      <c r="E107" s="39"/>
      <c r="F107" s="17"/>
      <c r="G107" s="17" t="s">
        <v>151</v>
      </c>
      <c r="H107" s="46">
        <f>COUNTA(H4:H99)+1</f>
        <v>72</v>
      </c>
      <c r="J107" s="39"/>
      <c r="K107" s="17"/>
      <c r="L107" s="17" t="s">
        <v>151</v>
      </c>
      <c r="M107" s="46">
        <f>COUNTA(M4:M99)+1</f>
        <v>60</v>
      </c>
      <c r="O107" s="39"/>
      <c r="P107" s="17"/>
      <c r="Q107" s="17" t="s">
        <v>151</v>
      </c>
      <c r="R107" s="46">
        <f>COUNTA(R4:R99)+1</f>
        <v>68</v>
      </c>
      <c r="T107" s="39"/>
      <c r="U107" s="17"/>
      <c r="V107" s="17" t="s">
        <v>151</v>
      </c>
      <c r="W107" s="46">
        <f>COUNTA(W4:W99)+1</f>
        <v>66</v>
      </c>
      <c r="Y107" s="39"/>
      <c r="Z107" s="17"/>
      <c r="AA107" s="17" t="s">
        <v>151</v>
      </c>
      <c r="AB107" s="46">
        <f>COUNTA(AB4:AB99)+1</f>
        <v>62</v>
      </c>
      <c r="AD107" s="39"/>
      <c r="AE107" s="17"/>
      <c r="AF107" s="17" t="s">
        <v>151</v>
      </c>
      <c r="AG107" s="46">
        <f>COUNTA(AG4:AG99)+1</f>
        <v>68</v>
      </c>
      <c r="AI107" s="39"/>
      <c r="AJ107" s="17"/>
      <c r="AK107" s="17" t="s">
        <v>151</v>
      </c>
      <c r="AL107" s="46">
        <f>COUNTA(AL4:AL99)+1</f>
        <v>64</v>
      </c>
      <c r="AN107" s="39"/>
      <c r="AO107" s="17"/>
      <c r="AP107" s="17" t="s">
        <v>151</v>
      </c>
      <c r="AQ107" s="46">
        <f>COUNTA(AQ4:AQ99)+1</f>
        <v>66</v>
      </c>
      <c r="AS107" s="39"/>
    </row>
    <row r="108">
      <c r="A108" s="17"/>
      <c r="B108" s="17" t="s">
        <v>183</v>
      </c>
      <c r="C108" s="22">
        <f>C110+C109+C111+C112</f>
        <v>70</v>
      </c>
      <c r="E108" s="39"/>
      <c r="F108" s="17"/>
      <c r="G108" s="17" t="s">
        <v>183</v>
      </c>
      <c r="H108" s="22">
        <f>H110+H109+H111+H112</f>
        <v>72</v>
      </c>
      <c r="J108" s="39"/>
      <c r="K108" s="17"/>
      <c r="L108" s="17" t="s">
        <v>183</v>
      </c>
      <c r="M108" s="22">
        <f>M110+M109+M111+M112</f>
        <v>60</v>
      </c>
      <c r="O108" s="39"/>
      <c r="P108" s="17"/>
      <c r="Q108" s="17" t="s">
        <v>183</v>
      </c>
      <c r="R108" s="22">
        <f>R110+R109+R111+R112</f>
        <v>68</v>
      </c>
      <c r="T108" s="39"/>
      <c r="U108" s="17"/>
      <c r="V108" s="17" t="s">
        <v>183</v>
      </c>
      <c r="W108" s="22">
        <f>W110+W109+W111+W112</f>
        <v>66</v>
      </c>
      <c r="Y108" s="39"/>
      <c r="Z108" s="17"/>
      <c r="AA108" s="17" t="s">
        <v>183</v>
      </c>
      <c r="AB108" s="22">
        <f>AB110+AB109+AB111+AB112</f>
        <v>62</v>
      </c>
      <c r="AD108" s="39"/>
      <c r="AE108" s="17"/>
      <c r="AF108" s="17" t="s">
        <v>183</v>
      </c>
      <c r="AG108" s="22">
        <f>AG110+AG109+AG111+AG112</f>
        <v>68</v>
      </c>
      <c r="AI108" s="39"/>
      <c r="AJ108" s="17"/>
      <c r="AK108" s="17" t="s">
        <v>183</v>
      </c>
      <c r="AL108" s="22">
        <f>AL110+AL109+AL111+AL112</f>
        <v>64</v>
      </c>
      <c r="AN108" s="39"/>
      <c r="AO108" s="17"/>
      <c r="AP108" s="17" t="s">
        <v>183</v>
      </c>
      <c r="AQ108" s="22">
        <f>AQ110+AQ109+AQ111+AQ112</f>
        <v>66</v>
      </c>
      <c r="AS108" s="39"/>
    </row>
    <row r="109">
      <c r="A109" s="17"/>
      <c r="B109" s="23" t="s">
        <v>184</v>
      </c>
      <c r="C109" s="40">
        <f>(C107-60)/2</f>
        <v>5</v>
      </c>
      <c r="E109" s="39"/>
      <c r="F109" s="59"/>
      <c r="G109" s="23" t="s">
        <v>184</v>
      </c>
      <c r="H109" s="40">
        <f>(H107-60)/2</f>
        <v>6</v>
      </c>
      <c r="J109" s="39"/>
      <c r="K109" s="59"/>
      <c r="L109" s="23" t="s">
        <v>184</v>
      </c>
      <c r="M109" s="40">
        <f>(M107-60)/2</f>
        <v>0</v>
      </c>
      <c r="O109" s="39"/>
      <c r="P109" s="59"/>
      <c r="Q109" s="23" t="s">
        <v>184</v>
      </c>
      <c r="R109" s="40">
        <f>(R107-60)/2</f>
        <v>4</v>
      </c>
      <c r="T109" s="39"/>
      <c r="U109" s="59"/>
      <c r="V109" s="23" t="s">
        <v>184</v>
      </c>
      <c r="W109" s="40">
        <f>(W107-60)/2</f>
        <v>3</v>
      </c>
      <c r="Y109" s="39"/>
      <c r="Z109" s="59"/>
      <c r="AA109" s="23" t="s">
        <v>184</v>
      </c>
      <c r="AB109" s="40">
        <f>(AB107-60)/2</f>
        <v>1</v>
      </c>
      <c r="AD109" s="39"/>
      <c r="AE109" s="59"/>
      <c r="AF109" s="23" t="s">
        <v>184</v>
      </c>
      <c r="AG109" s="40">
        <f>(AG107-60)/2</f>
        <v>4</v>
      </c>
      <c r="AI109" s="39"/>
      <c r="AJ109" s="59"/>
      <c r="AK109" s="23" t="s">
        <v>184</v>
      </c>
      <c r="AL109" s="40">
        <f>(AL107-60)/2</f>
        <v>2</v>
      </c>
      <c r="AN109" s="39"/>
      <c r="AO109" s="59"/>
      <c r="AP109" s="23" t="s">
        <v>184</v>
      </c>
      <c r="AQ109" s="40">
        <f>(AQ107-60)/2</f>
        <v>3</v>
      </c>
      <c r="AS109" s="39"/>
    </row>
    <row r="110">
      <c r="A110" s="21"/>
      <c r="B110" s="21" t="s">
        <v>154</v>
      </c>
      <c r="C110" s="18">
        <v>60.0</v>
      </c>
      <c r="E110" s="39"/>
      <c r="F110" s="21"/>
      <c r="G110" s="21" t="s">
        <v>154</v>
      </c>
      <c r="H110" s="18">
        <v>60.0</v>
      </c>
      <c r="J110" s="39"/>
      <c r="K110" s="21"/>
      <c r="L110" s="21" t="s">
        <v>154</v>
      </c>
      <c r="M110" s="18">
        <v>60.0</v>
      </c>
      <c r="O110" s="39"/>
      <c r="P110" s="21"/>
      <c r="Q110" s="21" t="s">
        <v>154</v>
      </c>
      <c r="R110" s="18">
        <v>60.0</v>
      </c>
      <c r="T110" s="39"/>
      <c r="U110" s="21"/>
      <c r="V110" s="21" t="s">
        <v>154</v>
      </c>
      <c r="W110" s="18">
        <v>60.0</v>
      </c>
      <c r="Y110" s="39"/>
      <c r="Z110" s="21"/>
      <c r="AA110" s="21" t="s">
        <v>154</v>
      </c>
      <c r="AB110" s="18">
        <v>60.0</v>
      </c>
      <c r="AD110" s="39"/>
      <c r="AE110" s="21"/>
      <c r="AF110" s="21" t="s">
        <v>154</v>
      </c>
      <c r="AG110" s="18">
        <v>60.0</v>
      </c>
      <c r="AI110" s="39"/>
      <c r="AJ110" s="21"/>
      <c r="AK110" s="21" t="s">
        <v>154</v>
      </c>
      <c r="AL110" s="18">
        <v>60.0</v>
      </c>
      <c r="AN110" s="39"/>
      <c r="AO110" s="21"/>
      <c r="AP110" s="21" t="s">
        <v>154</v>
      </c>
      <c r="AQ110" s="18">
        <v>60.0</v>
      </c>
      <c r="AS110" s="39"/>
    </row>
    <row r="111">
      <c r="A111" s="17"/>
      <c r="B111" s="17" t="s">
        <v>155</v>
      </c>
      <c r="C111" s="18">
        <f>C109</f>
        <v>5</v>
      </c>
      <c r="E111" s="39"/>
      <c r="F111" s="17"/>
      <c r="G111" s="17" t="s">
        <v>155</v>
      </c>
      <c r="H111" s="18">
        <f>H109</f>
        <v>6</v>
      </c>
      <c r="J111" s="39"/>
      <c r="K111" s="17"/>
      <c r="L111" s="17" t="s">
        <v>155</v>
      </c>
      <c r="M111" s="18">
        <f>M109</f>
        <v>0</v>
      </c>
      <c r="O111" s="39"/>
      <c r="P111" s="17"/>
      <c r="Q111" s="17" t="s">
        <v>155</v>
      </c>
      <c r="R111" s="18">
        <f>R109</f>
        <v>4</v>
      </c>
      <c r="T111" s="39"/>
      <c r="U111" s="17"/>
      <c r="V111" s="17" t="s">
        <v>155</v>
      </c>
      <c r="W111" s="18">
        <f>W109</f>
        <v>3</v>
      </c>
      <c r="Y111" s="39"/>
      <c r="Z111" s="17"/>
      <c r="AA111" s="17" t="s">
        <v>155</v>
      </c>
      <c r="AB111" s="18">
        <f>AB109</f>
        <v>1</v>
      </c>
      <c r="AD111" s="39"/>
      <c r="AE111" s="17"/>
      <c r="AF111" s="17" t="s">
        <v>155</v>
      </c>
      <c r="AG111" s="18">
        <f>AG109</f>
        <v>4</v>
      </c>
      <c r="AI111" s="39"/>
      <c r="AJ111" s="17"/>
      <c r="AK111" s="17" t="s">
        <v>155</v>
      </c>
      <c r="AL111" s="18">
        <f>AL109</f>
        <v>2</v>
      </c>
      <c r="AN111" s="39"/>
      <c r="AO111" s="17"/>
      <c r="AP111" s="17" t="s">
        <v>155</v>
      </c>
      <c r="AQ111" s="18">
        <f>AQ109</f>
        <v>3</v>
      </c>
      <c r="AS111" s="39"/>
    </row>
    <row r="112">
      <c r="A112" s="17"/>
      <c r="B112" s="17" t="s">
        <v>156</v>
      </c>
      <c r="C112" s="18">
        <v>0.0</v>
      </c>
      <c r="E112" s="39"/>
      <c r="F112" s="17"/>
      <c r="G112" s="17" t="s">
        <v>156</v>
      </c>
      <c r="H112" s="18">
        <v>0.0</v>
      </c>
      <c r="J112" s="39"/>
      <c r="K112" s="17"/>
      <c r="L112" s="17" t="s">
        <v>156</v>
      </c>
      <c r="M112" s="18">
        <v>0.0</v>
      </c>
      <c r="O112" s="39"/>
      <c r="P112" s="17"/>
      <c r="Q112" s="17" t="s">
        <v>156</v>
      </c>
      <c r="R112" s="18">
        <v>0.0</v>
      </c>
      <c r="T112" s="39"/>
      <c r="U112" s="17"/>
      <c r="V112" s="17" t="s">
        <v>156</v>
      </c>
      <c r="W112" s="18">
        <v>0.0</v>
      </c>
      <c r="Y112" s="39"/>
      <c r="Z112" s="17"/>
      <c r="AA112" s="17" t="s">
        <v>156</v>
      </c>
      <c r="AB112" s="18">
        <v>0.0</v>
      </c>
      <c r="AD112" s="39"/>
      <c r="AE112" s="17"/>
      <c r="AF112" s="17" t="s">
        <v>156</v>
      </c>
      <c r="AG112" s="18">
        <v>0.0</v>
      </c>
      <c r="AI112" s="39"/>
      <c r="AJ112" s="17"/>
      <c r="AK112" s="17" t="s">
        <v>156</v>
      </c>
      <c r="AL112" s="18">
        <v>0.0</v>
      </c>
      <c r="AN112" s="39"/>
      <c r="AO112" s="17"/>
      <c r="AP112" s="17" t="s">
        <v>156</v>
      </c>
      <c r="AQ112" s="18">
        <v>0.0</v>
      </c>
      <c r="AS112" s="39"/>
    </row>
    <row r="113">
      <c r="A113" s="21"/>
      <c r="B113" s="21" t="s">
        <v>157</v>
      </c>
      <c r="C113" s="18">
        <f>COUNTIF(A3:A74,FALSE)-4+5+2</f>
        <v>11</v>
      </c>
      <c r="E113" s="39"/>
      <c r="F113" s="21"/>
      <c r="G113" s="21" t="s">
        <v>157</v>
      </c>
      <c r="H113" s="18">
        <f>COUNTIF(F3:F74,FALSE)-4+5+2</f>
        <v>11</v>
      </c>
      <c r="J113" s="39"/>
      <c r="K113" s="21"/>
      <c r="L113" s="21" t="s">
        <v>157</v>
      </c>
      <c r="M113" s="18">
        <f>COUNTIF(K3:K74,FALSE)-4+5+2</f>
        <v>11</v>
      </c>
      <c r="O113" s="39"/>
      <c r="P113" s="21"/>
      <c r="Q113" s="21" t="s">
        <v>157</v>
      </c>
      <c r="R113" s="18">
        <f>COUNTIF(P3:P74,FALSE)-2-4+5+2</f>
        <v>13</v>
      </c>
      <c r="T113" s="39"/>
      <c r="U113" s="21"/>
      <c r="V113" s="21" t="s">
        <v>157</v>
      </c>
      <c r="W113" s="18">
        <f>COUNTIF(U3:U74,FALSE)-2-4+5+3</f>
        <v>13</v>
      </c>
      <c r="Y113" s="39"/>
      <c r="Z113" s="21"/>
      <c r="AA113" s="21" t="s">
        <v>157</v>
      </c>
      <c r="AB113" s="18">
        <f>COUNTIF(Z3:Z74,FALSE)-4+5+2+2</f>
        <v>14</v>
      </c>
      <c r="AD113" s="39"/>
      <c r="AE113" s="21"/>
      <c r="AF113" s="21" t="s">
        <v>157</v>
      </c>
      <c r="AG113" s="18">
        <f>COUNTIF(AE3:AE74,FALSE)-4+5+2</f>
        <v>11</v>
      </c>
      <c r="AI113" s="39"/>
      <c r="AJ113" s="21"/>
      <c r="AK113" s="21" t="s">
        <v>157</v>
      </c>
      <c r="AL113" s="18">
        <f>COUNTIF(AJ3:AJ74,FALSE)-4+5+2</f>
        <v>11</v>
      </c>
      <c r="AN113" s="39"/>
      <c r="AO113" s="21"/>
      <c r="AP113" s="21" t="s">
        <v>157</v>
      </c>
      <c r="AQ113" s="18">
        <f>COUNTIF(AO3:AO74,FALSE)-4+5+2</f>
        <v>11</v>
      </c>
      <c r="AS113" s="39"/>
    </row>
    <row r="114">
      <c r="A114" s="17"/>
      <c r="B114" s="17" t="s">
        <v>185</v>
      </c>
      <c r="C114" s="19">
        <f>C108+C113</f>
        <v>81</v>
      </c>
      <c r="E114" s="39"/>
      <c r="F114" s="17"/>
      <c r="G114" s="17" t="s">
        <v>185</v>
      </c>
      <c r="H114" s="19">
        <f>H108+H113</f>
        <v>83</v>
      </c>
      <c r="J114" s="39"/>
      <c r="K114" s="17"/>
      <c r="L114" s="17" t="s">
        <v>185</v>
      </c>
      <c r="M114" s="19">
        <f>M108+M113</f>
        <v>71</v>
      </c>
      <c r="O114" s="39"/>
      <c r="P114" s="17"/>
      <c r="Q114" s="17" t="s">
        <v>185</v>
      </c>
      <c r="R114" s="19">
        <f>R108+R113</f>
        <v>81</v>
      </c>
      <c r="T114" s="39"/>
      <c r="U114" s="17"/>
      <c r="V114" s="17" t="s">
        <v>185</v>
      </c>
      <c r="W114" s="19">
        <f>W108+W113</f>
        <v>79</v>
      </c>
      <c r="Y114" s="39"/>
      <c r="Z114" s="17"/>
      <c r="AA114" s="17" t="s">
        <v>185</v>
      </c>
      <c r="AB114" s="19">
        <f>AB108+AB113</f>
        <v>76</v>
      </c>
      <c r="AD114" s="39"/>
      <c r="AE114" s="17"/>
      <c r="AF114" s="17" t="s">
        <v>185</v>
      </c>
      <c r="AG114" s="19">
        <f>AG108+AG113</f>
        <v>79</v>
      </c>
      <c r="AI114" s="39"/>
      <c r="AJ114" s="17"/>
      <c r="AK114" s="17" t="s">
        <v>185</v>
      </c>
      <c r="AL114" s="19">
        <f>AL108+AL113</f>
        <v>75</v>
      </c>
      <c r="AN114" s="39"/>
      <c r="AO114" s="17"/>
      <c r="AP114" s="17" t="s">
        <v>185</v>
      </c>
      <c r="AQ114" s="19">
        <f>AQ108+AQ113</f>
        <v>77</v>
      </c>
      <c r="AS114" s="39"/>
    </row>
    <row r="115">
      <c r="A115" s="17"/>
      <c r="B115" s="17" t="s">
        <v>186</v>
      </c>
      <c r="C115" s="19">
        <f>C107-C109</f>
        <v>65</v>
      </c>
      <c r="E115" s="39"/>
      <c r="F115" s="17"/>
      <c r="G115" s="17" t="s">
        <v>186</v>
      </c>
      <c r="H115" s="19">
        <f>H107-H109</f>
        <v>66</v>
      </c>
      <c r="J115" s="39"/>
      <c r="K115" s="17"/>
      <c r="L115" s="17" t="s">
        <v>186</v>
      </c>
      <c r="M115" s="19">
        <f>M107-M109</f>
        <v>60</v>
      </c>
      <c r="O115" s="39"/>
      <c r="P115" s="17"/>
      <c r="Q115" s="17" t="s">
        <v>186</v>
      </c>
      <c r="R115" s="19">
        <f>R107-R109</f>
        <v>64</v>
      </c>
      <c r="T115" s="39"/>
      <c r="U115" s="17"/>
      <c r="V115" s="17" t="s">
        <v>186</v>
      </c>
      <c r="W115" s="19">
        <f>W107-W109</f>
        <v>63</v>
      </c>
      <c r="Y115" s="39"/>
      <c r="Z115" s="17"/>
      <c r="AA115" s="17" t="s">
        <v>186</v>
      </c>
      <c r="AB115" s="19">
        <f>AB107-AB109</f>
        <v>61</v>
      </c>
      <c r="AD115" s="39"/>
      <c r="AE115" s="17"/>
      <c r="AF115" s="17" t="s">
        <v>186</v>
      </c>
      <c r="AG115" s="19">
        <f>AG107-AG109</f>
        <v>64</v>
      </c>
      <c r="AI115" s="39"/>
      <c r="AJ115" s="17"/>
      <c r="AK115" s="17" t="s">
        <v>186</v>
      </c>
      <c r="AL115" s="19">
        <f>AL107-AL109</f>
        <v>62</v>
      </c>
      <c r="AN115" s="39"/>
      <c r="AO115" s="17"/>
      <c r="AP115" s="17" t="s">
        <v>186</v>
      </c>
      <c r="AQ115" s="19">
        <f>AQ107-AQ109</f>
        <v>63</v>
      </c>
      <c r="AS115" s="39"/>
    </row>
    <row r="116">
      <c r="A116" s="15"/>
      <c r="B116" s="15" t="s">
        <v>160</v>
      </c>
      <c r="C116" s="19">
        <f>((ABS(C115)-1)/C106)*1/5</f>
        <v>0.4324470421</v>
      </c>
      <c r="E116" s="39"/>
      <c r="F116" s="15"/>
      <c r="G116" s="15" t="s">
        <v>160</v>
      </c>
      <c r="H116" s="19">
        <f>((ABS(H115)-1)/H106)*1/5</f>
        <v>0.363341625</v>
      </c>
      <c r="J116" s="39"/>
      <c r="K116" s="15"/>
      <c r="L116" s="15" t="s">
        <v>160</v>
      </c>
      <c r="M116" s="19">
        <f>((ABS(M115)-1)/M106)*1/5</f>
        <v>0.3851426333</v>
      </c>
      <c r="O116" s="39"/>
      <c r="P116" s="15"/>
      <c r="Q116" s="15" t="s">
        <v>160</v>
      </c>
      <c r="R116" s="19">
        <f>((ABS(R115)-1)/R106)*1/5</f>
        <v>0.3242992819</v>
      </c>
      <c r="T116" s="39"/>
      <c r="U116" s="15"/>
      <c r="V116" s="15" t="s">
        <v>160</v>
      </c>
      <c r="W116" s="19">
        <f>((ABS(W115)-1)/W106)*1/5</f>
        <v>0.3651999764</v>
      </c>
      <c r="Y116" s="39"/>
      <c r="Z116" s="15"/>
      <c r="AA116" s="15" t="s">
        <v>160</v>
      </c>
      <c r="AB116" s="19">
        <f>((ABS(AB115)-1)/AB106)*1/5</f>
        <v>0.3556187767</v>
      </c>
      <c r="AD116" s="39"/>
      <c r="AE116" s="15"/>
      <c r="AF116" s="15" t="s">
        <v>160</v>
      </c>
      <c r="AG116" s="19">
        <f>((ABS(AG115)-1)/AG106)*1/5</f>
        <v>0.3508869643</v>
      </c>
      <c r="AI116" s="39"/>
      <c r="AJ116" s="15"/>
      <c r="AK116" s="15" t="s">
        <v>160</v>
      </c>
      <c r="AL116" s="19">
        <f>((ABS(AL115)-1)/AL106)*1/5</f>
        <v>0.4210962308</v>
      </c>
      <c r="AN116" s="39"/>
      <c r="AO116" s="15"/>
      <c r="AP116" s="15" t="s">
        <v>160</v>
      </c>
      <c r="AQ116" s="19">
        <f>((ABS(AQ115)-1)/AQ106)*1/5</f>
        <v>0.4105960265</v>
      </c>
      <c r="AS116" s="39"/>
    </row>
    <row r="117">
      <c r="A117" s="15"/>
      <c r="B117" s="15" t="s">
        <v>161</v>
      </c>
      <c r="C117" s="19">
        <f>((ABS(C115)-1)/C106)*1/5*60</f>
        <v>25.94682253</v>
      </c>
      <c r="E117" s="39"/>
      <c r="F117" s="15"/>
      <c r="G117" s="15" t="s">
        <v>161</v>
      </c>
      <c r="H117" s="19">
        <f>((ABS(H115)-1)/H106)*1/5*60</f>
        <v>21.8004975</v>
      </c>
      <c r="J117" s="39"/>
      <c r="K117" s="15"/>
      <c r="L117" s="15" t="s">
        <v>161</v>
      </c>
      <c r="M117" s="19">
        <f>((ABS(M115)-1)/M106)*1/5*60</f>
        <v>23.108558</v>
      </c>
      <c r="O117" s="39"/>
      <c r="P117" s="15"/>
      <c r="Q117" s="15" t="s">
        <v>161</v>
      </c>
      <c r="R117" s="19">
        <f>((ABS(R115)-1)/R106)*1/5*60</f>
        <v>19.45795691</v>
      </c>
      <c r="T117" s="39"/>
      <c r="U117" s="15"/>
      <c r="V117" s="15" t="s">
        <v>161</v>
      </c>
      <c r="W117" s="19">
        <f>((ABS(W115)-1)/W106)*1/5*60</f>
        <v>21.91199859</v>
      </c>
      <c r="Y117" s="39"/>
      <c r="Z117" s="15"/>
      <c r="AA117" s="15" t="s">
        <v>161</v>
      </c>
      <c r="AB117" s="19">
        <f>((ABS(AB115)-1)/AB106)*1/5*60</f>
        <v>21.3371266</v>
      </c>
      <c r="AD117" s="39"/>
      <c r="AE117" s="15"/>
      <c r="AF117" s="15" t="s">
        <v>161</v>
      </c>
      <c r="AG117" s="19">
        <f>((ABS(AG115)-1)/AG106)*1/5*60</f>
        <v>21.05321786</v>
      </c>
      <c r="AI117" s="39"/>
      <c r="AJ117" s="15"/>
      <c r="AK117" s="15" t="s">
        <v>161</v>
      </c>
      <c r="AL117" s="19">
        <f>((ABS(AL115)-1)/AL106)*1/5*60</f>
        <v>25.26577385</v>
      </c>
      <c r="AN117" s="39"/>
      <c r="AO117" s="15"/>
      <c r="AP117" s="15" t="s">
        <v>161</v>
      </c>
      <c r="AQ117" s="19">
        <f>((ABS(AQ115)-1)/AQ106)*1/5*60</f>
        <v>24.63576159</v>
      </c>
      <c r="AS117" s="39"/>
    </row>
    <row r="118">
      <c r="A118" s="15"/>
      <c r="B118" s="15" t="s">
        <v>162</v>
      </c>
      <c r="C118" s="19">
        <f>C116*(1-C127)</f>
        <v>0.4324470421</v>
      </c>
      <c r="E118" s="39"/>
      <c r="F118" s="15"/>
      <c r="G118" s="15" t="s">
        <v>162</v>
      </c>
      <c r="H118" s="19">
        <f>H116*(1-H127)</f>
        <v>0.363341625</v>
      </c>
      <c r="J118" s="39"/>
      <c r="K118" s="15"/>
      <c r="L118" s="15" t="s">
        <v>162</v>
      </c>
      <c r="M118" s="19">
        <f>M116*(1-M127)</f>
        <v>0.3851426333</v>
      </c>
      <c r="O118" s="39"/>
      <c r="P118" s="15"/>
      <c r="Q118" s="15" t="s">
        <v>162</v>
      </c>
      <c r="R118" s="19">
        <f>R116*(1-R127)</f>
        <v>0.3242992819</v>
      </c>
      <c r="T118" s="39"/>
      <c r="U118" s="15"/>
      <c r="V118" s="15" t="s">
        <v>162</v>
      </c>
      <c r="W118" s="19">
        <f>W116*(1-W127)</f>
        <v>0.3651999764</v>
      </c>
      <c r="Y118" s="39"/>
      <c r="Z118" s="15"/>
      <c r="AA118" s="15" t="s">
        <v>162</v>
      </c>
      <c r="AB118" s="19">
        <f>AB116*(1-AB127)</f>
        <v>0.3556187767</v>
      </c>
      <c r="AD118" s="39"/>
      <c r="AE118" s="15"/>
      <c r="AF118" s="15" t="s">
        <v>162</v>
      </c>
      <c r="AG118" s="19">
        <f>AG116*(1-AG127)</f>
        <v>0.3508869643</v>
      </c>
      <c r="AI118" s="39"/>
      <c r="AJ118" s="15"/>
      <c r="AK118" s="15" t="s">
        <v>162</v>
      </c>
      <c r="AL118" s="19">
        <f>AL116*(1-AL127)</f>
        <v>0.4210962308</v>
      </c>
      <c r="AN118" s="39"/>
      <c r="AO118" s="15"/>
      <c r="AP118" s="15" t="s">
        <v>162</v>
      </c>
      <c r="AQ118" s="19">
        <f>AQ116*(1-AQ127)</f>
        <v>0.4105960265</v>
      </c>
      <c r="AS118" s="39"/>
    </row>
    <row r="119">
      <c r="A119" s="15"/>
      <c r="B119" s="15" t="s">
        <v>163</v>
      </c>
      <c r="C119" s="19">
        <f>C117*(1-C127)</f>
        <v>25.94682253</v>
      </c>
      <c r="E119" s="39"/>
      <c r="F119" s="15"/>
      <c r="G119" s="15" t="s">
        <v>163</v>
      </c>
      <c r="H119" s="19">
        <f>H117*(1-H127)</f>
        <v>21.8004975</v>
      </c>
      <c r="J119" s="39"/>
      <c r="K119" s="15"/>
      <c r="L119" s="15" t="s">
        <v>163</v>
      </c>
      <c r="M119" s="19">
        <f>M117*(1-M127)</f>
        <v>23.108558</v>
      </c>
      <c r="O119" s="39"/>
      <c r="P119" s="15"/>
      <c r="Q119" s="15" t="s">
        <v>163</v>
      </c>
      <c r="R119" s="19">
        <f>R117*(1-R127)</f>
        <v>19.45795691</v>
      </c>
      <c r="T119" s="39"/>
      <c r="U119" s="15"/>
      <c r="V119" s="15" t="s">
        <v>163</v>
      </c>
      <c r="W119" s="19">
        <f>W117*(1-W127)</f>
        <v>21.91199859</v>
      </c>
      <c r="Y119" s="39"/>
      <c r="Z119" s="15"/>
      <c r="AA119" s="15" t="s">
        <v>163</v>
      </c>
      <c r="AB119" s="19">
        <f>AB117*(1-AB127)</f>
        <v>21.3371266</v>
      </c>
      <c r="AD119" s="39"/>
      <c r="AE119" s="15"/>
      <c r="AF119" s="15" t="s">
        <v>163</v>
      </c>
      <c r="AG119" s="19">
        <f>AG117*(1-AG127)</f>
        <v>21.05321786</v>
      </c>
      <c r="AI119" s="39"/>
      <c r="AJ119" s="15"/>
      <c r="AK119" s="15" t="s">
        <v>163</v>
      </c>
      <c r="AL119" s="19">
        <f>AL117*(1-AL127)</f>
        <v>25.26577385</v>
      </c>
      <c r="AN119" s="39"/>
      <c r="AO119" s="15"/>
      <c r="AP119" s="15" t="s">
        <v>163</v>
      </c>
      <c r="AQ119" s="19">
        <f>AQ117*(1-AQ127)</f>
        <v>24.63576159</v>
      </c>
      <c r="AS119" s="39"/>
    </row>
    <row r="120">
      <c r="A120" s="15"/>
      <c r="B120" s="15" t="s">
        <v>164</v>
      </c>
      <c r="C120" s="19">
        <f>(ABS(C115)-1)/C106</f>
        <v>2.162235211</v>
      </c>
      <c r="E120" s="39"/>
      <c r="F120" s="15"/>
      <c r="G120" s="15" t="s">
        <v>164</v>
      </c>
      <c r="H120" s="19">
        <f>(ABS(H115)-1)/H106</f>
        <v>1.816708125</v>
      </c>
      <c r="J120" s="39"/>
      <c r="K120" s="15"/>
      <c r="L120" s="15" t="s">
        <v>164</v>
      </c>
      <c r="M120" s="19">
        <f>(ABS(M115)-1)/M106</f>
        <v>1.925713167</v>
      </c>
      <c r="O120" s="39"/>
      <c r="P120" s="15"/>
      <c r="Q120" s="15" t="s">
        <v>164</v>
      </c>
      <c r="R120" s="19">
        <f>(ABS(R115)-1)/R106</f>
        <v>1.62149641</v>
      </c>
      <c r="T120" s="39"/>
      <c r="U120" s="15"/>
      <c r="V120" s="15" t="s">
        <v>164</v>
      </c>
      <c r="W120" s="19">
        <f>(ABS(W115)-1)/W106</f>
        <v>1.825999882</v>
      </c>
      <c r="Y120" s="39"/>
      <c r="Z120" s="15"/>
      <c r="AA120" s="15" t="s">
        <v>164</v>
      </c>
      <c r="AB120" s="19">
        <f>(ABS(AB115)-1)/AB106</f>
        <v>1.778093883</v>
      </c>
      <c r="AD120" s="39"/>
      <c r="AE120" s="15"/>
      <c r="AF120" s="15" t="s">
        <v>164</v>
      </c>
      <c r="AG120" s="19">
        <f>(ABS(AG115)-1)/AG106</f>
        <v>1.754434821</v>
      </c>
      <c r="AI120" s="39"/>
      <c r="AJ120" s="15"/>
      <c r="AK120" s="15" t="s">
        <v>164</v>
      </c>
      <c r="AL120" s="19">
        <f>(ABS(AL115)-1)/AL106</f>
        <v>2.105481154</v>
      </c>
      <c r="AN120" s="39"/>
      <c r="AO120" s="15"/>
      <c r="AP120" s="15" t="s">
        <v>164</v>
      </c>
      <c r="AQ120" s="19">
        <f>(ABS(AQ115)-1)/AQ106</f>
        <v>2.052980132</v>
      </c>
      <c r="AS120" s="39"/>
    </row>
    <row r="121">
      <c r="A121" s="15"/>
      <c r="B121" s="15" t="s">
        <v>165</v>
      </c>
      <c r="C121" s="19">
        <f>(ABS(C108)-1)/C106</f>
        <v>2.331159836</v>
      </c>
      <c r="E121" s="39"/>
      <c r="F121" s="15"/>
      <c r="G121" s="15" t="s">
        <v>165</v>
      </c>
      <c r="H121" s="19">
        <f>(ABS(H108)-1)/H106</f>
        <v>1.984404259</v>
      </c>
      <c r="J121" s="39"/>
      <c r="K121" s="15"/>
      <c r="L121" s="15" t="s">
        <v>165</v>
      </c>
      <c r="M121" s="19">
        <f>(ABS(M108)-1)/M106</f>
        <v>1.925713167</v>
      </c>
      <c r="O121" s="39"/>
      <c r="P121" s="15"/>
      <c r="Q121" s="15" t="s">
        <v>165</v>
      </c>
      <c r="R121" s="19">
        <f>(ABS(R108)-1)/R106</f>
        <v>1.724448563</v>
      </c>
      <c r="T121" s="39"/>
      <c r="U121" s="15"/>
      <c r="V121" s="15" t="s">
        <v>165</v>
      </c>
      <c r="W121" s="19">
        <f>(ABS(W108)-1)/W106</f>
        <v>1.914354715</v>
      </c>
      <c r="Y121" s="39"/>
      <c r="Z121" s="15"/>
      <c r="AA121" s="15" t="s">
        <v>165</v>
      </c>
      <c r="AB121" s="19">
        <f>(ABS(AB108)-1)/AB106</f>
        <v>1.807728781</v>
      </c>
      <c r="AD121" s="39"/>
      <c r="AE121" s="15"/>
      <c r="AF121" s="15" t="s">
        <v>165</v>
      </c>
      <c r="AG121" s="19">
        <f>(ABS(AG108)-1)/AG106</f>
        <v>1.865827508</v>
      </c>
      <c r="AI121" s="39"/>
      <c r="AJ121" s="15"/>
      <c r="AK121" s="15" t="s">
        <v>165</v>
      </c>
      <c r="AL121" s="19">
        <f>(ABS(AL108)-1)/AL106</f>
        <v>2.174513323</v>
      </c>
      <c r="AN121" s="39"/>
      <c r="AO121" s="15"/>
      <c r="AP121" s="15" t="s">
        <v>165</v>
      </c>
      <c r="AQ121" s="19">
        <f>(ABS(AQ108)-1)/AQ106</f>
        <v>2.152317881</v>
      </c>
      <c r="AS121" s="39"/>
    </row>
    <row r="122">
      <c r="A122" s="2"/>
      <c r="B122" s="2" t="s">
        <v>166</v>
      </c>
      <c r="C122" s="19">
        <f>(ABS(C114)-1)/C106</f>
        <v>2.702794013</v>
      </c>
      <c r="E122" s="39"/>
      <c r="F122" s="2"/>
      <c r="G122" s="2" t="s">
        <v>166</v>
      </c>
      <c r="H122" s="19">
        <f>(ABS(H114)-1)/H106</f>
        <v>2.291847173</v>
      </c>
      <c r="J122" s="39"/>
      <c r="K122" s="2"/>
      <c r="L122" s="2" t="s">
        <v>166</v>
      </c>
      <c r="M122" s="19">
        <f>(ABS(M114)-1)/M106</f>
        <v>2.284744435</v>
      </c>
      <c r="O122" s="39"/>
      <c r="P122" s="2"/>
      <c r="Q122" s="2" t="s">
        <v>166</v>
      </c>
      <c r="R122" s="19">
        <f>(ABS(R114)-1)/R106</f>
        <v>2.05904306</v>
      </c>
      <c r="T122" s="39"/>
      <c r="U122" s="2"/>
      <c r="V122" s="2" t="s">
        <v>166</v>
      </c>
      <c r="W122" s="19">
        <f>(ABS(W114)-1)/W106</f>
        <v>2.297225658</v>
      </c>
      <c r="Y122" s="39"/>
      <c r="Z122" s="2"/>
      <c r="AA122" s="2" t="s">
        <v>166</v>
      </c>
      <c r="AB122" s="19">
        <f>(ABS(AB114)-1)/AB106</f>
        <v>2.222617354</v>
      </c>
      <c r="AD122" s="39"/>
      <c r="AE122" s="2"/>
      <c r="AF122" s="2" t="s">
        <v>166</v>
      </c>
      <c r="AG122" s="19">
        <f>(ABS(AG114)-1)/AG106</f>
        <v>2.172157398</v>
      </c>
      <c r="AI122" s="39"/>
      <c r="AJ122" s="2"/>
      <c r="AK122" s="2" t="s">
        <v>166</v>
      </c>
      <c r="AL122" s="19">
        <f>(ABS(AL114)-1)/AL106</f>
        <v>2.554190253</v>
      </c>
      <c r="AN122" s="39"/>
      <c r="AO122" s="2"/>
      <c r="AP122" s="2" t="s">
        <v>166</v>
      </c>
      <c r="AQ122" s="19">
        <f>(ABS(AQ114)-1)/AQ106</f>
        <v>2.516556291</v>
      </c>
      <c r="AS122" s="39"/>
    </row>
    <row r="123">
      <c r="A123" s="2"/>
      <c r="B123" s="2" t="s">
        <v>167</v>
      </c>
      <c r="C123" s="19">
        <f>ABS(C108)/ABS(C115)</f>
        <v>1.076923077</v>
      </c>
      <c r="E123" s="39"/>
      <c r="F123" s="2"/>
      <c r="G123" s="2" t="s">
        <v>167</v>
      </c>
      <c r="H123" s="19">
        <f>ABS(H108)/ABS(H115)</f>
        <v>1.090909091</v>
      </c>
      <c r="J123" s="39"/>
      <c r="K123" s="2"/>
      <c r="L123" s="2" t="s">
        <v>167</v>
      </c>
      <c r="M123" s="19">
        <f>ABS(M108)/ABS(M115)</f>
        <v>1</v>
      </c>
      <c r="O123" s="39"/>
      <c r="P123" s="2"/>
      <c r="Q123" s="2" t="s">
        <v>167</v>
      </c>
      <c r="R123" s="19">
        <f>ABS(R108)/ABS(R115)</f>
        <v>1.0625</v>
      </c>
      <c r="T123" s="39"/>
      <c r="U123" s="2"/>
      <c r="V123" s="2" t="s">
        <v>167</v>
      </c>
      <c r="W123" s="19">
        <f>ABS(W108)/ABS(W115)</f>
        <v>1.047619048</v>
      </c>
      <c r="Y123" s="39"/>
      <c r="Z123" s="2"/>
      <c r="AA123" s="2" t="s">
        <v>167</v>
      </c>
      <c r="AB123" s="19">
        <f>ABS(AB108)/ABS(AB115)</f>
        <v>1.016393443</v>
      </c>
      <c r="AD123" s="39"/>
      <c r="AE123" s="2"/>
      <c r="AF123" s="2" t="s">
        <v>167</v>
      </c>
      <c r="AG123" s="19">
        <f>ABS(AG108)/ABS(AG115)</f>
        <v>1.0625</v>
      </c>
      <c r="AI123" s="39"/>
      <c r="AJ123" s="2"/>
      <c r="AK123" s="2" t="s">
        <v>167</v>
      </c>
      <c r="AL123" s="19">
        <f>ABS(AL108)/ABS(AL115)</f>
        <v>1.032258065</v>
      </c>
      <c r="AN123" s="39"/>
      <c r="AO123" s="2"/>
      <c r="AP123" s="2" t="s">
        <v>167</v>
      </c>
      <c r="AQ123" s="19">
        <f>ABS(AQ108)/ABS(AQ115)</f>
        <v>1.047619048</v>
      </c>
      <c r="AS123" s="39"/>
    </row>
    <row r="124">
      <c r="A124" s="2"/>
      <c r="B124" s="2" t="s">
        <v>168</v>
      </c>
      <c r="C124" s="19">
        <f>ABS(C114)/ABS(C115)</f>
        <v>1.246153846</v>
      </c>
      <c r="E124" s="39"/>
      <c r="F124" s="2"/>
      <c r="G124" s="2" t="s">
        <v>168</v>
      </c>
      <c r="H124" s="19">
        <f>ABS(H114)/ABS(H115)</f>
        <v>1.257575758</v>
      </c>
      <c r="J124" s="39"/>
      <c r="K124" s="2"/>
      <c r="L124" s="2" t="s">
        <v>168</v>
      </c>
      <c r="M124" s="19">
        <f>ABS(M114)/ABS(M115)</f>
        <v>1.183333333</v>
      </c>
      <c r="O124" s="39"/>
      <c r="P124" s="2"/>
      <c r="Q124" s="2" t="s">
        <v>168</v>
      </c>
      <c r="R124" s="19">
        <f>ABS(R114)/ABS(R115)</f>
        <v>1.265625</v>
      </c>
      <c r="T124" s="39"/>
      <c r="U124" s="2"/>
      <c r="V124" s="2" t="s">
        <v>168</v>
      </c>
      <c r="W124" s="19">
        <f>ABS(W114)/ABS(W115)</f>
        <v>1.253968254</v>
      </c>
      <c r="Y124" s="39"/>
      <c r="Z124" s="2"/>
      <c r="AA124" s="2" t="s">
        <v>168</v>
      </c>
      <c r="AB124" s="19">
        <f>ABS(AB114)/ABS(AB115)</f>
        <v>1.245901639</v>
      </c>
      <c r="AD124" s="39"/>
      <c r="AE124" s="2"/>
      <c r="AF124" s="2" t="s">
        <v>168</v>
      </c>
      <c r="AG124" s="19">
        <f>ABS(AG114)/ABS(AG115)</f>
        <v>1.234375</v>
      </c>
      <c r="AI124" s="39"/>
      <c r="AJ124" s="2"/>
      <c r="AK124" s="2" t="s">
        <v>168</v>
      </c>
      <c r="AL124" s="19">
        <f>ABS(AL114)/ABS(AL115)</f>
        <v>1.209677419</v>
      </c>
      <c r="AN124" s="39"/>
      <c r="AO124" s="2"/>
      <c r="AP124" s="2" t="s">
        <v>168</v>
      </c>
      <c r="AQ124" s="19">
        <f>ABS(AQ114)/ABS(AQ115)</f>
        <v>1.222222222</v>
      </c>
      <c r="AS124" s="39"/>
    </row>
    <row r="125">
      <c r="A125" s="2"/>
      <c r="B125" s="2" t="s">
        <v>169</v>
      </c>
      <c r="C125" s="18">
        <f>C112/MAX(ABS(C110),ABS(C115))</f>
        <v>0</v>
      </c>
      <c r="E125" s="39"/>
      <c r="F125" s="2"/>
      <c r="G125" s="2" t="s">
        <v>169</v>
      </c>
      <c r="H125" s="18">
        <f>H112/MAX(ABS(H110),ABS(H115))</f>
        <v>0</v>
      </c>
      <c r="J125" s="39"/>
      <c r="K125" s="2"/>
      <c r="L125" s="2" t="s">
        <v>169</v>
      </c>
      <c r="M125" s="18">
        <f>M112/MAX(ABS(M110),ABS(M115))</f>
        <v>0</v>
      </c>
      <c r="O125" s="39"/>
      <c r="P125" s="2"/>
      <c r="Q125" s="2" t="s">
        <v>169</v>
      </c>
      <c r="R125" s="18">
        <f>R112/MAX(ABS(R110),ABS(R115))</f>
        <v>0</v>
      </c>
      <c r="T125" s="39"/>
      <c r="U125" s="2"/>
      <c r="V125" s="2" t="s">
        <v>169</v>
      </c>
      <c r="W125" s="18">
        <f>W112/MAX(ABS(W110),ABS(W115))</f>
        <v>0</v>
      </c>
      <c r="Y125" s="39"/>
      <c r="Z125" s="2"/>
      <c r="AA125" s="2" t="s">
        <v>169</v>
      </c>
      <c r="AB125" s="18">
        <f>AB112/MAX(ABS(AB110),ABS(AB115))</f>
        <v>0</v>
      </c>
      <c r="AD125" s="39"/>
      <c r="AE125" s="2"/>
      <c r="AF125" s="2" t="s">
        <v>169</v>
      </c>
      <c r="AG125" s="18">
        <f>AG112/MAX(ABS(AG110),ABS(AG115))</f>
        <v>0</v>
      </c>
      <c r="AI125" s="39"/>
      <c r="AJ125" s="2"/>
      <c r="AK125" s="2" t="s">
        <v>169</v>
      </c>
      <c r="AL125" s="18">
        <f>AL112/MAX(ABS(AL110),ABS(AL115))</f>
        <v>0</v>
      </c>
      <c r="AN125" s="39"/>
      <c r="AO125" s="2"/>
      <c r="AP125" s="2" t="s">
        <v>169</v>
      </c>
      <c r="AQ125" s="18">
        <f>AQ112/MAX(ABS(AQ110),ABS(AQ115))</f>
        <v>0</v>
      </c>
      <c r="AS125" s="39"/>
    </row>
    <row r="126">
      <c r="A126" s="15"/>
      <c r="B126" s="15" t="s">
        <v>187</v>
      </c>
      <c r="C126" s="19">
        <f>C111/(C110+C112+C111)</f>
        <v>0.07692307692</v>
      </c>
      <c r="E126" s="39"/>
      <c r="F126" s="15"/>
      <c r="G126" s="15" t="s">
        <v>187</v>
      </c>
      <c r="H126" s="19">
        <f>H111/(H110+H112+H111)</f>
        <v>0.09090909091</v>
      </c>
      <c r="J126" s="39"/>
      <c r="K126" s="15"/>
      <c r="L126" s="15" t="s">
        <v>187</v>
      </c>
      <c r="M126" s="19">
        <f>M111/(M110+M112+M111)</f>
        <v>0</v>
      </c>
      <c r="O126" s="39"/>
      <c r="P126" s="15"/>
      <c r="Q126" s="15" t="s">
        <v>187</v>
      </c>
      <c r="R126" s="19">
        <f>R111/(R110+R112+R111)</f>
        <v>0.0625</v>
      </c>
      <c r="T126" s="39"/>
      <c r="U126" s="15"/>
      <c r="V126" s="15" t="s">
        <v>187</v>
      </c>
      <c r="W126" s="19">
        <f>W111/(W110+W112+W111)</f>
        <v>0.04761904762</v>
      </c>
      <c r="Y126" s="39"/>
      <c r="Z126" s="15"/>
      <c r="AA126" s="15" t="s">
        <v>187</v>
      </c>
      <c r="AB126" s="19">
        <f>AB111/(AB110+AB112+AB111)</f>
        <v>0.01639344262</v>
      </c>
      <c r="AD126" s="39"/>
      <c r="AE126" s="15"/>
      <c r="AF126" s="15" t="s">
        <v>187</v>
      </c>
      <c r="AG126" s="19">
        <f>AG111/(AG110+AG112+AG111)</f>
        <v>0.0625</v>
      </c>
      <c r="AI126" s="39"/>
      <c r="AJ126" s="15"/>
      <c r="AK126" s="15" t="s">
        <v>187</v>
      </c>
      <c r="AL126" s="19">
        <f>AL111/(AL110+AL112+AL111)</f>
        <v>0.03225806452</v>
      </c>
      <c r="AN126" s="39"/>
      <c r="AO126" s="15"/>
      <c r="AP126" s="15" t="s">
        <v>187</v>
      </c>
      <c r="AQ126" s="19">
        <f>AQ111/(AQ110+AQ112+AQ111)</f>
        <v>0.04761904762</v>
      </c>
      <c r="AS126" s="39"/>
    </row>
    <row r="127">
      <c r="A127" s="15"/>
      <c r="B127" s="15" t="s">
        <v>188</v>
      </c>
      <c r="C127" s="19">
        <f>C112/(C110+C112+C111)</f>
        <v>0</v>
      </c>
      <c r="E127" s="39"/>
      <c r="F127" s="15"/>
      <c r="G127" s="15" t="s">
        <v>188</v>
      </c>
      <c r="H127" s="19">
        <f>H112/(H110+H112+H111)</f>
        <v>0</v>
      </c>
      <c r="J127" s="39"/>
      <c r="K127" s="15"/>
      <c r="L127" s="15" t="s">
        <v>188</v>
      </c>
      <c r="M127" s="19">
        <f>M112/(M110+M112+M111)</f>
        <v>0</v>
      </c>
      <c r="O127" s="39"/>
      <c r="P127" s="15"/>
      <c r="Q127" s="15" t="s">
        <v>188</v>
      </c>
      <c r="R127" s="19">
        <f>R112/(R110+R112+R111)</f>
        <v>0</v>
      </c>
      <c r="T127" s="39"/>
      <c r="U127" s="15"/>
      <c r="V127" s="15" t="s">
        <v>188</v>
      </c>
      <c r="W127" s="19">
        <f>W112/(W110+W112+W111)</f>
        <v>0</v>
      </c>
      <c r="Y127" s="39"/>
      <c r="Z127" s="15"/>
      <c r="AA127" s="15" t="s">
        <v>188</v>
      </c>
      <c r="AB127" s="19">
        <f>AB112/(AB110+AB112+AB111)</f>
        <v>0</v>
      </c>
      <c r="AD127" s="39"/>
      <c r="AE127" s="15"/>
      <c r="AF127" s="15" t="s">
        <v>188</v>
      </c>
      <c r="AG127" s="19">
        <f>AG112/(AG110+AG112+AG111)</f>
        <v>0</v>
      </c>
      <c r="AI127" s="39"/>
      <c r="AJ127" s="15"/>
      <c r="AK127" s="15" t="s">
        <v>188</v>
      </c>
      <c r="AL127" s="19">
        <f>AL112/(AL110+AL112+AL111)</f>
        <v>0</v>
      </c>
      <c r="AN127" s="39"/>
      <c r="AO127" s="15"/>
      <c r="AP127" s="15" t="s">
        <v>188</v>
      </c>
      <c r="AQ127" s="19">
        <f>AQ112/(AQ110+AQ112+AQ111)</f>
        <v>0</v>
      </c>
      <c r="AS127" s="39"/>
    </row>
    <row r="128">
      <c r="A128" s="15"/>
      <c r="B128" s="15" t="s">
        <v>189</v>
      </c>
      <c r="C128" s="19">
        <f>(C111+C112)/(C110+C111+C112)</f>
        <v>0.07692307692</v>
      </c>
      <c r="E128" s="39"/>
      <c r="F128" s="15"/>
      <c r="G128" s="15" t="s">
        <v>189</v>
      </c>
      <c r="H128" s="19">
        <f>(H111+H112)/(H110+H111+H112)</f>
        <v>0.09090909091</v>
      </c>
      <c r="J128" s="39"/>
      <c r="K128" s="15"/>
      <c r="L128" s="15" t="s">
        <v>189</v>
      </c>
      <c r="M128" s="19">
        <f>(M111+M112)/(M110+M111+M112)</f>
        <v>0</v>
      </c>
      <c r="O128" s="39"/>
      <c r="P128" s="15"/>
      <c r="Q128" s="15" t="s">
        <v>189</v>
      </c>
      <c r="R128" s="19">
        <f>(R111+R112)/(R110+R111+R112)</f>
        <v>0.0625</v>
      </c>
      <c r="T128" s="39"/>
      <c r="U128" s="15"/>
      <c r="V128" s="15" t="s">
        <v>189</v>
      </c>
      <c r="W128" s="19">
        <f>(W111+W112)/(W110+W111+W112)</f>
        <v>0.04761904762</v>
      </c>
      <c r="Y128" s="39"/>
      <c r="Z128" s="15"/>
      <c r="AA128" s="15" t="s">
        <v>189</v>
      </c>
      <c r="AB128" s="19">
        <f>(AB111+AB112)/(AB110+AB111+AB112)</f>
        <v>0.01639344262</v>
      </c>
      <c r="AD128" s="39"/>
      <c r="AE128" s="15"/>
      <c r="AF128" s="15" t="s">
        <v>189</v>
      </c>
      <c r="AG128" s="19">
        <f>(AG111+AG112)/(AG110+AG111+AG112)</f>
        <v>0.0625</v>
      </c>
      <c r="AI128" s="39"/>
      <c r="AJ128" s="15"/>
      <c r="AK128" s="15" t="s">
        <v>189</v>
      </c>
      <c r="AL128" s="19">
        <f>(AL111+AL112)/(AL110+AL111+AL112)</f>
        <v>0.03225806452</v>
      </c>
      <c r="AN128" s="39"/>
      <c r="AO128" s="15"/>
      <c r="AP128" s="15" t="s">
        <v>189</v>
      </c>
      <c r="AQ128" s="19">
        <f>(AQ111+AQ112)/(AQ110+AQ111+AQ112)</f>
        <v>0.04761904762</v>
      </c>
      <c r="AS128" s="39"/>
    </row>
    <row r="129">
      <c r="A129" s="15"/>
      <c r="B129" s="15" t="s">
        <v>190</v>
      </c>
      <c r="C129" s="19">
        <f>ABS(C111)/ABS(C109)</f>
        <v>1</v>
      </c>
      <c r="E129" s="39"/>
      <c r="F129" s="15"/>
      <c r="G129" s="15" t="s">
        <v>190</v>
      </c>
      <c r="H129" s="19">
        <f>ABS(H111)/ABS(H109)</f>
        <v>1</v>
      </c>
      <c r="J129" s="39"/>
      <c r="K129" s="15"/>
      <c r="L129" s="15" t="s">
        <v>190</v>
      </c>
      <c r="M129" s="19" t="str">
        <f>ABS(M111)/ABS(M109)</f>
        <v>#DIV/0!</v>
      </c>
      <c r="O129" s="39"/>
      <c r="P129" s="15"/>
      <c r="Q129" s="15" t="s">
        <v>190</v>
      </c>
      <c r="R129" s="19">
        <f>ABS(R111)/ABS(R109)</f>
        <v>1</v>
      </c>
      <c r="T129" s="39"/>
      <c r="U129" s="15"/>
      <c r="V129" s="15" t="s">
        <v>190</v>
      </c>
      <c r="W129" s="19">
        <f>ABS(W111)/ABS(W109)</f>
        <v>1</v>
      </c>
      <c r="Y129" s="39"/>
      <c r="Z129" s="15"/>
      <c r="AA129" s="15" t="s">
        <v>190</v>
      </c>
      <c r="AB129" s="19">
        <f>ABS(AB111)/ABS(AB109)</f>
        <v>1</v>
      </c>
      <c r="AD129" s="39"/>
      <c r="AE129" s="15"/>
      <c r="AF129" s="15" t="s">
        <v>190</v>
      </c>
      <c r="AG129" s="19">
        <f>ABS(AG111)/ABS(AG109)</f>
        <v>1</v>
      </c>
      <c r="AI129" s="39"/>
      <c r="AJ129" s="15"/>
      <c r="AK129" s="15" t="s">
        <v>190</v>
      </c>
      <c r="AL129" s="19">
        <f>ABS(AL111)/ABS(AL109)</f>
        <v>1</v>
      </c>
      <c r="AN129" s="39"/>
      <c r="AO129" s="15"/>
      <c r="AP129" s="15" t="s">
        <v>190</v>
      </c>
      <c r="AQ129" s="19">
        <f>ABS(AQ111)/ABS(AQ109)</f>
        <v>1</v>
      </c>
      <c r="AS129" s="39"/>
    </row>
    <row r="130">
      <c r="A130" s="15"/>
      <c r="B130" s="15" t="s">
        <v>191</v>
      </c>
      <c r="C130" s="19">
        <f>C111/(C111+C112)</f>
        <v>1</v>
      </c>
      <c r="E130" s="39"/>
      <c r="F130" s="15"/>
      <c r="G130" s="15" t="s">
        <v>191</v>
      </c>
      <c r="H130" s="19">
        <f>H111/(H111+H112)</f>
        <v>1</v>
      </c>
      <c r="J130" s="39"/>
      <c r="K130" s="15"/>
      <c r="L130" s="15" t="s">
        <v>191</v>
      </c>
      <c r="M130" s="19" t="str">
        <f>M111/(M111+M112)</f>
        <v>#DIV/0!</v>
      </c>
      <c r="O130" s="39"/>
      <c r="P130" s="15"/>
      <c r="Q130" s="15" t="s">
        <v>191</v>
      </c>
      <c r="R130" s="19">
        <f>R111/(R111+R112)</f>
        <v>1</v>
      </c>
      <c r="T130" s="39"/>
      <c r="U130" s="15"/>
      <c r="V130" s="15" t="s">
        <v>191</v>
      </c>
      <c r="W130" s="19">
        <f>W111/(W111+W112)</f>
        <v>1</v>
      </c>
      <c r="Y130" s="39"/>
      <c r="Z130" s="15"/>
      <c r="AA130" s="15" t="s">
        <v>191</v>
      </c>
      <c r="AB130" s="19">
        <f>AB111/(AB111+AB112)</f>
        <v>1</v>
      </c>
      <c r="AD130" s="39"/>
      <c r="AE130" s="15"/>
      <c r="AF130" s="15" t="s">
        <v>191</v>
      </c>
      <c r="AG130" s="19">
        <f>AG111/(AG111+AG112)</f>
        <v>1</v>
      </c>
      <c r="AI130" s="39"/>
      <c r="AJ130" s="15"/>
      <c r="AK130" s="15" t="s">
        <v>191</v>
      </c>
      <c r="AL130" s="19">
        <f>AL111/(AL111+AL112)</f>
        <v>1</v>
      </c>
      <c r="AN130" s="39"/>
      <c r="AO130" s="15"/>
      <c r="AP130" s="15" t="s">
        <v>191</v>
      </c>
      <c r="AQ130" s="19">
        <f>AQ111/(AQ111+AQ112)</f>
        <v>1</v>
      </c>
      <c r="AS130" s="39"/>
    </row>
    <row r="131">
      <c r="A131" s="15"/>
      <c r="B131" s="15" t="s">
        <v>192</v>
      </c>
      <c r="C131" s="19">
        <f>C110/(C109+C110+C111+C112)</f>
        <v>0.8571428571</v>
      </c>
      <c r="E131" s="39"/>
      <c r="F131" s="15"/>
      <c r="G131" s="15" t="s">
        <v>192</v>
      </c>
      <c r="H131" s="19">
        <f>H110/(H109+H110+H111+H112)</f>
        <v>0.8333333333</v>
      </c>
      <c r="J131" s="39"/>
      <c r="K131" s="15"/>
      <c r="L131" s="15" t="s">
        <v>192</v>
      </c>
      <c r="M131" s="19">
        <f>M110/(M109+M110+M111+M112)</f>
        <v>1</v>
      </c>
      <c r="O131" s="39"/>
      <c r="P131" s="15"/>
      <c r="Q131" s="15" t="s">
        <v>192</v>
      </c>
      <c r="R131" s="19">
        <f>R110/(R109+R110+R111+R112)</f>
        <v>0.8823529412</v>
      </c>
      <c r="T131" s="39"/>
      <c r="U131" s="15"/>
      <c r="V131" s="15" t="s">
        <v>192</v>
      </c>
      <c r="W131" s="19">
        <f>W110/(W109+W110+W111+W112)</f>
        <v>0.9090909091</v>
      </c>
      <c r="Y131" s="39"/>
      <c r="Z131" s="15"/>
      <c r="AA131" s="15" t="s">
        <v>192</v>
      </c>
      <c r="AB131" s="19">
        <f>AB110/(AB109+AB110+AB111+AB112)</f>
        <v>0.9677419355</v>
      </c>
      <c r="AD131" s="39"/>
      <c r="AE131" s="15"/>
      <c r="AF131" s="15" t="s">
        <v>192</v>
      </c>
      <c r="AG131" s="19">
        <f>AG110/(AG109+AG110+AG111+AG112)</f>
        <v>0.8823529412</v>
      </c>
      <c r="AI131" s="39"/>
      <c r="AJ131" s="15"/>
      <c r="AK131" s="15" t="s">
        <v>192</v>
      </c>
      <c r="AL131" s="19">
        <f>AL110/(AL109+AL110+AL111+AL112)</f>
        <v>0.9375</v>
      </c>
      <c r="AN131" s="39"/>
      <c r="AO131" s="15"/>
      <c r="AP131" s="15" t="s">
        <v>192</v>
      </c>
      <c r="AQ131" s="19">
        <f>AQ110/(AQ109+AQ110+AQ111+AQ112)</f>
        <v>0.9090909091</v>
      </c>
      <c r="AS131" s="39"/>
    </row>
    <row r="132">
      <c r="A132" s="15"/>
      <c r="B132" s="15" t="s">
        <v>193</v>
      </c>
      <c r="C132" s="19">
        <f>(C112+C111+C109)/(C110+C112+C111+C109)</f>
        <v>0.1428571429</v>
      </c>
      <c r="E132" s="39"/>
      <c r="F132" s="15"/>
      <c r="G132" s="15" t="s">
        <v>193</v>
      </c>
      <c r="H132" s="19">
        <f>(H112+H111+H109)/(H110+H112+H111+H109)</f>
        <v>0.1666666667</v>
      </c>
      <c r="J132" s="39"/>
      <c r="K132" s="15"/>
      <c r="L132" s="15" t="s">
        <v>193</v>
      </c>
      <c r="M132" s="19">
        <f>(M112+M111+M109)/(M110+M112+M111+M109)</f>
        <v>0</v>
      </c>
      <c r="O132" s="39"/>
      <c r="P132" s="15"/>
      <c r="Q132" s="15" t="s">
        <v>193</v>
      </c>
      <c r="R132" s="19">
        <f>(R112+R111+R109)/(R110+R112+R111+R109)</f>
        <v>0.1176470588</v>
      </c>
      <c r="T132" s="39"/>
      <c r="U132" s="15"/>
      <c r="V132" s="15" t="s">
        <v>193</v>
      </c>
      <c r="W132" s="19">
        <f>(W112+W111+W109)/(W110+W112+W111+W109)</f>
        <v>0.09090909091</v>
      </c>
      <c r="Y132" s="39"/>
      <c r="Z132" s="15"/>
      <c r="AA132" s="15" t="s">
        <v>193</v>
      </c>
      <c r="AB132" s="19">
        <f>(AB112+AB111+AB109)/(AB110+AB112+AB111+AB109)</f>
        <v>0.03225806452</v>
      </c>
      <c r="AD132" s="39"/>
      <c r="AE132" s="15"/>
      <c r="AF132" s="15" t="s">
        <v>193</v>
      </c>
      <c r="AG132" s="19">
        <f>(AG112+AG111+AG109)/(AG110+AG112+AG111+AG109)</f>
        <v>0.1176470588</v>
      </c>
      <c r="AI132" s="39"/>
      <c r="AJ132" s="15"/>
      <c r="AK132" s="15" t="s">
        <v>193</v>
      </c>
      <c r="AL132" s="19">
        <f>(AL112+AL111+AL109)/(AL110+AL112+AL111+AL109)</f>
        <v>0.0625</v>
      </c>
      <c r="AN132" s="39"/>
      <c r="AO132" s="15"/>
      <c r="AP132" s="15" t="s">
        <v>193</v>
      </c>
      <c r="AQ132" s="19">
        <f>(AQ112+AQ111+AQ109)/(AQ110+AQ112+AQ111+AQ109)</f>
        <v>0.09090909091</v>
      </c>
      <c r="AS132" s="39"/>
    </row>
    <row r="133">
      <c r="A133" s="15"/>
      <c r="B133" s="15" t="s">
        <v>194</v>
      </c>
      <c r="C133" s="19">
        <f>(C111+C109)/C110</f>
        <v>0.1666666667</v>
      </c>
      <c r="E133" s="39"/>
      <c r="F133" s="15"/>
      <c r="G133" s="15" t="s">
        <v>194</v>
      </c>
      <c r="H133" s="19">
        <f>(H111+H109)/H110</f>
        <v>0.2</v>
      </c>
      <c r="J133" s="39"/>
      <c r="K133" s="15"/>
      <c r="L133" s="15" t="s">
        <v>194</v>
      </c>
      <c r="M133" s="19">
        <f>(M111+M109)/M110</f>
        <v>0</v>
      </c>
      <c r="O133" s="39"/>
      <c r="P133" s="15"/>
      <c r="Q133" s="15" t="s">
        <v>194</v>
      </c>
      <c r="R133" s="19">
        <f>(R111+R109)/R110</f>
        <v>0.1333333333</v>
      </c>
      <c r="T133" s="39"/>
      <c r="U133" s="15"/>
      <c r="V133" s="15" t="s">
        <v>194</v>
      </c>
      <c r="W133" s="19">
        <f>(W111+W109)/W110</f>
        <v>0.1</v>
      </c>
      <c r="Y133" s="39"/>
      <c r="Z133" s="15"/>
      <c r="AA133" s="15" t="s">
        <v>194</v>
      </c>
      <c r="AB133" s="19">
        <f>(AB111+AB109)/AB110</f>
        <v>0.03333333333</v>
      </c>
      <c r="AD133" s="39"/>
      <c r="AE133" s="15"/>
      <c r="AF133" s="15" t="s">
        <v>194</v>
      </c>
      <c r="AG133" s="19">
        <f>(AG111+AG109)/AG110</f>
        <v>0.1333333333</v>
      </c>
      <c r="AI133" s="39"/>
      <c r="AJ133" s="15"/>
      <c r="AK133" s="15" t="s">
        <v>194</v>
      </c>
      <c r="AL133" s="19">
        <f>(AL111+AL109)/AL110</f>
        <v>0.06666666667</v>
      </c>
      <c r="AN133" s="39"/>
      <c r="AO133" s="15"/>
      <c r="AP133" s="15" t="s">
        <v>194</v>
      </c>
      <c r="AQ133" s="19">
        <f>(AQ111+AQ109)/AQ110</f>
        <v>0.1</v>
      </c>
      <c r="AS133" s="39"/>
    </row>
    <row r="134">
      <c r="E134" s="39"/>
      <c r="J134" s="39"/>
      <c r="O134" s="39"/>
      <c r="T134" s="39"/>
      <c r="Y134" s="39"/>
      <c r="AD134" s="39"/>
      <c r="AI134" s="39"/>
      <c r="AN134" s="39"/>
      <c r="AS134" s="39"/>
    </row>
    <row r="135">
      <c r="E135" s="39"/>
      <c r="J135" s="39"/>
      <c r="O135" s="39"/>
      <c r="T135" s="39"/>
      <c r="Y135" s="39"/>
      <c r="AD135" s="39"/>
      <c r="AI135" s="39"/>
      <c r="AN135" s="39"/>
      <c r="AS135" s="39"/>
    </row>
    <row r="136">
      <c r="E136" s="39"/>
      <c r="J136" s="39"/>
      <c r="O136" s="39"/>
      <c r="T136" s="39"/>
      <c r="Y136" s="39"/>
      <c r="AD136" s="39"/>
      <c r="AI136" s="39"/>
      <c r="AN136" s="39"/>
      <c r="AS136" s="39"/>
    </row>
    <row r="137">
      <c r="E137" s="39"/>
      <c r="J137" s="39"/>
      <c r="O137" s="39"/>
      <c r="T137" s="39"/>
      <c r="Y137" s="39"/>
      <c r="AD137" s="39"/>
      <c r="AI137" s="39"/>
      <c r="AN137" s="39"/>
      <c r="AS137" s="39"/>
    </row>
    <row r="138">
      <c r="E138" s="39"/>
      <c r="J138" s="39"/>
      <c r="O138" s="39"/>
      <c r="T138" s="39"/>
      <c r="Y138" s="39"/>
      <c r="AD138" s="39"/>
      <c r="AI138" s="39"/>
      <c r="AN138" s="39"/>
      <c r="AS138" s="39"/>
    </row>
    <row r="139">
      <c r="E139" s="39"/>
      <c r="J139" s="39"/>
      <c r="O139" s="39"/>
      <c r="T139" s="39"/>
      <c r="Y139" s="39"/>
      <c r="AD139" s="39"/>
      <c r="AI139" s="39"/>
      <c r="AN139" s="39"/>
      <c r="AS139" s="39"/>
    </row>
    <row r="140">
      <c r="E140" s="39"/>
      <c r="J140" s="39"/>
      <c r="O140" s="39"/>
      <c r="T140" s="39"/>
      <c r="Y140" s="39"/>
      <c r="AD140" s="39"/>
      <c r="AI140" s="39"/>
      <c r="AN140" s="39"/>
      <c r="AS140" s="39"/>
    </row>
    <row r="141">
      <c r="E141" s="39"/>
      <c r="J141" s="39"/>
      <c r="O141" s="39"/>
      <c r="T141" s="39"/>
      <c r="Y141" s="39"/>
      <c r="AD141" s="39"/>
      <c r="AI141" s="39"/>
      <c r="AN141" s="39"/>
      <c r="AS141" s="39"/>
    </row>
    <row r="142">
      <c r="E142" s="39"/>
      <c r="J142" s="39"/>
      <c r="O142" s="39"/>
      <c r="T142" s="39"/>
      <c r="Y142" s="39"/>
      <c r="AD142" s="39"/>
      <c r="AI142" s="39"/>
      <c r="AN142" s="39"/>
      <c r="AS142" s="39"/>
    </row>
    <row r="143">
      <c r="E143" s="39"/>
      <c r="J143" s="39"/>
      <c r="O143" s="39"/>
      <c r="T143" s="39"/>
      <c r="Y143" s="39"/>
      <c r="AD143" s="39"/>
      <c r="AI143" s="39"/>
      <c r="AN143" s="39"/>
      <c r="AS143" s="39"/>
    </row>
    <row r="144">
      <c r="E144" s="39"/>
      <c r="J144" s="39"/>
      <c r="O144" s="39"/>
      <c r="T144" s="39"/>
      <c r="Y144" s="39"/>
      <c r="AD144" s="39"/>
      <c r="AI144" s="39"/>
      <c r="AN144" s="39"/>
      <c r="AS144" s="39"/>
    </row>
    <row r="145">
      <c r="E145" s="39"/>
      <c r="J145" s="39"/>
      <c r="O145" s="39"/>
      <c r="T145" s="39"/>
      <c r="Y145" s="39"/>
      <c r="AD145" s="39"/>
      <c r="AI145" s="39"/>
      <c r="AN145" s="39"/>
      <c r="AS145" s="39"/>
    </row>
    <row r="146">
      <c r="E146" s="39"/>
      <c r="J146" s="39"/>
      <c r="O146" s="39"/>
      <c r="T146" s="39"/>
      <c r="Y146" s="39"/>
      <c r="AD146" s="39"/>
      <c r="AI146" s="39"/>
      <c r="AN146" s="39"/>
      <c r="AS146" s="39"/>
    </row>
    <row r="147">
      <c r="E147" s="39"/>
      <c r="J147" s="39"/>
      <c r="O147" s="39"/>
      <c r="T147" s="39"/>
      <c r="Y147" s="39"/>
      <c r="AD147" s="39"/>
      <c r="AI147" s="39"/>
      <c r="AN147" s="39"/>
      <c r="AS147" s="39"/>
    </row>
    <row r="148">
      <c r="E148" s="39"/>
      <c r="J148" s="39"/>
      <c r="O148" s="39"/>
      <c r="T148" s="39"/>
      <c r="Y148" s="39"/>
      <c r="AD148" s="39"/>
      <c r="AI148" s="39"/>
      <c r="AN148" s="39"/>
      <c r="AS148" s="39"/>
    </row>
    <row r="149">
      <c r="E149" s="39"/>
      <c r="J149" s="39"/>
      <c r="O149" s="39"/>
      <c r="T149" s="39"/>
      <c r="Y149" s="39"/>
      <c r="AD149" s="39"/>
      <c r="AI149" s="39"/>
      <c r="AN149" s="39"/>
      <c r="AS149" s="39"/>
    </row>
    <row r="150">
      <c r="E150" s="39"/>
      <c r="J150" s="39"/>
      <c r="O150" s="39"/>
      <c r="T150" s="39"/>
      <c r="Y150" s="39"/>
      <c r="AD150" s="39"/>
      <c r="AI150" s="39"/>
      <c r="AN150" s="39"/>
      <c r="AS150" s="39"/>
    </row>
    <row r="151">
      <c r="E151" s="39"/>
      <c r="J151" s="39"/>
      <c r="O151" s="39"/>
      <c r="T151" s="39"/>
      <c r="Y151" s="39"/>
      <c r="AD151" s="39"/>
      <c r="AI151" s="39"/>
      <c r="AN151" s="39"/>
      <c r="AS151" s="39"/>
    </row>
    <row r="152">
      <c r="E152" s="39"/>
      <c r="J152" s="39"/>
      <c r="O152" s="39"/>
      <c r="T152" s="39"/>
      <c r="Y152" s="39"/>
      <c r="AD152" s="39"/>
      <c r="AI152" s="39"/>
      <c r="AN152" s="39"/>
      <c r="AS152" s="39"/>
    </row>
    <row r="153">
      <c r="E153" s="39"/>
      <c r="J153" s="39"/>
      <c r="O153" s="39"/>
      <c r="T153" s="39"/>
      <c r="Y153" s="39"/>
      <c r="AD153" s="39"/>
      <c r="AI153" s="39"/>
      <c r="AN153" s="39"/>
      <c r="AS153" s="39"/>
    </row>
    <row r="154">
      <c r="E154" s="39"/>
      <c r="J154" s="39"/>
      <c r="O154" s="39"/>
      <c r="T154" s="39"/>
      <c r="Y154" s="39"/>
      <c r="AD154" s="39"/>
      <c r="AI154" s="39"/>
      <c r="AN154" s="39"/>
      <c r="AS154" s="39"/>
    </row>
    <row r="155">
      <c r="E155" s="39"/>
      <c r="J155" s="39"/>
      <c r="O155" s="39"/>
      <c r="T155" s="39"/>
      <c r="Y155" s="39"/>
      <c r="AD155" s="39"/>
      <c r="AI155" s="39"/>
      <c r="AN155" s="39"/>
      <c r="AS155" s="39"/>
    </row>
    <row r="156">
      <c r="E156" s="39"/>
      <c r="J156" s="39"/>
      <c r="O156" s="39"/>
      <c r="T156" s="39"/>
      <c r="Y156" s="39"/>
      <c r="AD156" s="39"/>
      <c r="AI156" s="39"/>
      <c r="AN156" s="39"/>
      <c r="AS156" s="39"/>
    </row>
    <row r="157">
      <c r="E157" s="39"/>
      <c r="J157" s="39"/>
      <c r="O157" s="39"/>
      <c r="T157" s="39"/>
      <c r="Y157" s="39"/>
      <c r="AD157" s="39"/>
      <c r="AI157" s="39"/>
      <c r="AN157" s="39"/>
      <c r="AS157" s="39"/>
    </row>
    <row r="158">
      <c r="E158" s="39"/>
      <c r="J158" s="39"/>
      <c r="O158" s="39"/>
      <c r="T158" s="39"/>
      <c r="Y158" s="39"/>
      <c r="AD158" s="39"/>
      <c r="AI158" s="39"/>
      <c r="AN158" s="39"/>
      <c r="AS158" s="39"/>
    </row>
    <row r="159">
      <c r="E159" s="39"/>
      <c r="J159" s="39"/>
      <c r="O159" s="39"/>
      <c r="T159" s="39"/>
      <c r="Y159" s="39"/>
      <c r="AD159" s="39"/>
      <c r="AI159" s="39"/>
      <c r="AN159" s="39"/>
      <c r="AS159" s="39"/>
    </row>
    <row r="160">
      <c r="E160" s="39"/>
      <c r="J160" s="39"/>
      <c r="O160" s="39"/>
      <c r="T160" s="39"/>
      <c r="Y160" s="39"/>
      <c r="AD160" s="39"/>
      <c r="AI160" s="39"/>
      <c r="AN160" s="39"/>
      <c r="AS160" s="39"/>
    </row>
    <row r="161">
      <c r="E161" s="39"/>
      <c r="J161" s="39"/>
      <c r="O161" s="39"/>
      <c r="T161" s="39"/>
      <c r="Y161" s="39"/>
      <c r="AD161" s="39"/>
      <c r="AI161" s="39"/>
      <c r="AN161" s="39"/>
      <c r="AS161" s="39"/>
    </row>
    <row r="162">
      <c r="E162" s="39"/>
      <c r="J162" s="39"/>
      <c r="O162" s="39"/>
      <c r="T162" s="39"/>
      <c r="Y162" s="39"/>
      <c r="AD162" s="39"/>
      <c r="AI162" s="39"/>
      <c r="AN162" s="39"/>
      <c r="AS162" s="39"/>
    </row>
    <row r="163">
      <c r="E163" s="39"/>
      <c r="J163" s="39"/>
      <c r="O163" s="39"/>
      <c r="T163" s="39"/>
      <c r="Y163" s="39"/>
      <c r="AD163" s="39"/>
      <c r="AI163" s="39"/>
      <c r="AN163" s="39"/>
      <c r="AS163" s="39"/>
    </row>
    <row r="164">
      <c r="E164" s="39"/>
      <c r="J164" s="39"/>
      <c r="O164" s="39"/>
      <c r="T164" s="39"/>
      <c r="Y164" s="39"/>
      <c r="AD164" s="39"/>
      <c r="AI164" s="39"/>
      <c r="AN164" s="39"/>
      <c r="AS164" s="39"/>
    </row>
    <row r="165">
      <c r="E165" s="39"/>
      <c r="J165" s="39"/>
      <c r="O165" s="39"/>
      <c r="T165" s="39"/>
      <c r="Y165" s="39"/>
      <c r="AD165" s="39"/>
      <c r="AI165" s="39"/>
      <c r="AN165" s="39"/>
      <c r="AS165" s="39"/>
    </row>
    <row r="166">
      <c r="E166" s="39"/>
      <c r="J166" s="39"/>
      <c r="O166" s="39"/>
      <c r="T166" s="39"/>
      <c r="Y166" s="39"/>
      <c r="AD166" s="39"/>
      <c r="AI166" s="39"/>
      <c r="AN166" s="39"/>
      <c r="AS166" s="39"/>
    </row>
    <row r="167">
      <c r="E167" s="39"/>
      <c r="J167" s="39"/>
      <c r="O167" s="39"/>
      <c r="T167" s="39"/>
      <c r="Y167" s="39"/>
      <c r="AD167" s="39"/>
      <c r="AI167" s="39"/>
      <c r="AN167" s="39"/>
      <c r="AS167" s="39"/>
    </row>
    <row r="168">
      <c r="E168" s="39"/>
      <c r="J168" s="39"/>
      <c r="O168" s="39"/>
      <c r="T168" s="39"/>
      <c r="Y168" s="39"/>
      <c r="AD168" s="39"/>
      <c r="AI168" s="39"/>
      <c r="AN168" s="39"/>
      <c r="AS168" s="39"/>
    </row>
    <row r="169">
      <c r="E169" s="39"/>
      <c r="J169" s="39"/>
      <c r="O169" s="39"/>
      <c r="T169" s="39"/>
      <c r="Y169" s="39"/>
      <c r="AD169" s="39"/>
      <c r="AI169" s="39"/>
      <c r="AN169" s="39"/>
      <c r="AS169" s="39"/>
    </row>
    <row r="170">
      <c r="E170" s="39"/>
      <c r="J170" s="39"/>
      <c r="O170" s="39"/>
      <c r="T170" s="39"/>
      <c r="Y170" s="39"/>
      <c r="AD170" s="39"/>
      <c r="AI170" s="39"/>
      <c r="AN170" s="39"/>
      <c r="AS170" s="39"/>
    </row>
    <row r="171">
      <c r="E171" s="39"/>
      <c r="J171" s="39"/>
      <c r="O171" s="39"/>
      <c r="T171" s="39"/>
      <c r="Y171" s="39"/>
      <c r="AD171" s="39"/>
      <c r="AI171" s="39"/>
      <c r="AN171" s="39"/>
      <c r="AS171" s="39"/>
    </row>
    <row r="172">
      <c r="E172" s="39"/>
      <c r="J172" s="39"/>
      <c r="O172" s="39"/>
      <c r="T172" s="39"/>
      <c r="Y172" s="39"/>
      <c r="AD172" s="39"/>
      <c r="AI172" s="39"/>
      <c r="AN172" s="39"/>
      <c r="AS172" s="39"/>
    </row>
    <row r="173">
      <c r="E173" s="39"/>
      <c r="J173" s="39"/>
      <c r="O173" s="39"/>
      <c r="T173" s="39"/>
      <c r="Y173" s="39"/>
      <c r="AD173" s="39"/>
      <c r="AI173" s="39"/>
      <c r="AN173" s="39"/>
      <c r="AS173" s="39"/>
    </row>
    <row r="174">
      <c r="E174" s="39"/>
      <c r="J174" s="39"/>
      <c r="O174" s="39"/>
      <c r="T174" s="39"/>
      <c r="Y174" s="39"/>
      <c r="AD174" s="39"/>
      <c r="AI174" s="39"/>
      <c r="AN174" s="39"/>
      <c r="AS174" s="39"/>
    </row>
    <row r="175">
      <c r="E175" s="39"/>
      <c r="J175" s="39"/>
      <c r="O175" s="39"/>
      <c r="T175" s="39"/>
      <c r="Y175" s="39"/>
      <c r="AD175" s="39"/>
      <c r="AI175" s="39"/>
      <c r="AN175" s="39"/>
      <c r="AS175" s="39"/>
    </row>
    <row r="176">
      <c r="E176" s="39"/>
      <c r="J176" s="39"/>
      <c r="O176" s="39"/>
      <c r="T176" s="39"/>
      <c r="Y176" s="39"/>
      <c r="AD176" s="39"/>
      <c r="AI176" s="39"/>
      <c r="AN176" s="39"/>
      <c r="AS176" s="39"/>
    </row>
    <row r="177">
      <c r="E177" s="39"/>
      <c r="J177" s="39"/>
      <c r="O177" s="39"/>
      <c r="T177" s="39"/>
      <c r="Y177" s="39"/>
      <c r="AD177" s="39"/>
      <c r="AI177" s="39"/>
      <c r="AN177" s="39"/>
      <c r="AS177" s="39"/>
    </row>
    <row r="178">
      <c r="E178" s="39"/>
      <c r="J178" s="39"/>
      <c r="O178" s="39"/>
      <c r="T178" s="39"/>
      <c r="Y178" s="39"/>
      <c r="AD178" s="39"/>
      <c r="AI178" s="39"/>
      <c r="AN178" s="39"/>
      <c r="AS178" s="39"/>
    </row>
    <row r="179">
      <c r="E179" s="39"/>
      <c r="J179" s="39"/>
      <c r="O179" s="39"/>
      <c r="T179" s="39"/>
      <c r="Y179" s="39"/>
      <c r="AD179" s="39"/>
      <c r="AI179" s="39"/>
      <c r="AN179" s="39"/>
      <c r="AS179" s="39"/>
    </row>
    <row r="180">
      <c r="E180" s="39"/>
      <c r="J180" s="39"/>
      <c r="O180" s="39"/>
      <c r="T180" s="39"/>
      <c r="Y180" s="39"/>
      <c r="AD180" s="39"/>
      <c r="AI180" s="39"/>
      <c r="AN180" s="39"/>
      <c r="AS180" s="39"/>
    </row>
    <row r="181">
      <c r="E181" s="39"/>
      <c r="J181" s="39"/>
      <c r="O181" s="39"/>
      <c r="T181" s="39"/>
      <c r="Y181" s="39"/>
      <c r="AD181" s="39"/>
      <c r="AI181" s="39"/>
      <c r="AN181" s="39"/>
      <c r="AS181" s="39"/>
    </row>
    <row r="182">
      <c r="E182" s="39"/>
      <c r="J182" s="39"/>
      <c r="O182" s="39"/>
      <c r="T182" s="39"/>
      <c r="Y182" s="39"/>
      <c r="AD182" s="39"/>
      <c r="AI182" s="39"/>
      <c r="AN182" s="39"/>
      <c r="AS182" s="39"/>
    </row>
    <row r="183">
      <c r="E183" s="39"/>
      <c r="J183" s="39"/>
      <c r="O183" s="39"/>
      <c r="T183" s="39"/>
      <c r="Y183" s="39"/>
      <c r="AD183" s="39"/>
      <c r="AI183" s="39"/>
      <c r="AN183" s="39"/>
      <c r="AS183" s="39"/>
    </row>
    <row r="184">
      <c r="E184" s="39"/>
      <c r="J184" s="39"/>
      <c r="O184" s="39"/>
      <c r="T184" s="39"/>
      <c r="Y184" s="39"/>
      <c r="AD184" s="39"/>
      <c r="AI184" s="39"/>
      <c r="AN184" s="39"/>
      <c r="AS184" s="39"/>
    </row>
    <row r="185">
      <c r="E185" s="39"/>
      <c r="J185" s="39"/>
      <c r="O185" s="39"/>
      <c r="T185" s="39"/>
      <c r="Y185" s="39"/>
      <c r="AD185" s="39"/>
      <c r="AI185" s="39"/>
      <c r="AN185" s="39"/>
      <c r="AS185" s="39"/>
    </row>
    <row r="186">
      <c r="E186" s="39"/>
      <c r="J186" s="39"/>
      <c r="O186" s="39"/>
      <c r="T186" s="39"/>
      <c r="Y186" s="39"/>
      <c r="AD186" s="39"/>
      <c r="AI186" s="39"/>
      <c r="AN186" s="39"/>
      <c r="AS186" s="39"/>
    </row>
    <row r="187">
      <c r="E187" s="39"/>
      <c r="J187" s="39"/>
      <c r="O187" s="39"/>
      <c r="T187" s="39"/>
      <c r="Y187" s="39"/>
      <c r="AD187" s="39"/>
      <c r="AI187" s="39"/>
      <c r="AN187" s="39"/>
      <c r="AS187" s="39"/>
    </row>
    <row r="188">
      <c r="E188" s="39"/>
      <c r="J188" s="39"/>
      <c r="O188" s="39"/>
      <c r="T188" s="39"/>
      <c r="Y188" s="39"/>
      <c r="AD188" s="39"/>
      <c r="AI188" s="39"/>
      <c r="AN188" s="39"/>
      <c r="AS188" s="39"/>
    </row>
    <row r="189">
      <c r="E189" s="39"/>
      <c r="J189" s="39"/>
      <c r="O189" s="39"/>
      <c r="T189" s="39"/>
      <c r="Y189" s="39"/>
      <c r="AD189" s="39"/>
      <c r="AI189" s="39"/>
      <c r="AN189" s="39"/>
      <c r="AS189" s="39"/>
    </row>
    <row r="190">
      <c r="E190" s="39"/>
      <c r="J190" s="39"/>
      <c r="O190" s="39"/>
      <c r="T190" s="39"/>
      <c r="Y190" s="39"/>
      <c r="AD190" s="39"/>
      <c r="AI190" s="39"/>
      <c r="AN190" s="39"/>
      <c r="AS190" s="39"/>
    </row>
    <row r="191">
      <c r="E191" s="39"/>
      <c r="J191" s="39"/>
      <c r="O191" s="39"/>
      <c r="T191" s="39"/>
      <c r="Y191" s="39"/>
      <c r="AD191" s="39"/>
      <c r="AI191" s="39"/>
      <c r="AN191" s="39"/>
      <c r="AS191" s="39"/>
    </row>
    <row r="192">
      <c r="E192" s="39"/>
      <c r="J192" s="39"/>
      <c r="O192" s="39"/>
      <c r="T192" s="39"/>
      <c r="Y192" s="39"/>
      <c r="AD192" s="39"/>
      <c r="AI192" s="39"/>
      <c r="AN192" s="39"/>
      <c r="AS192" s="39"/>
    </row>
    <row r="193">
      <c r="E193" s="39"/>
      <c r="J193" s="39"/>
      <c r="O193" s="39"/>
      <c r="T193" s="39"/>
      <c r="Y193" s="39"/>
      <c r="AD193" s="39"/>
      <c r="AI193" s="39"/>
      <c r="AN193" s="39"/>
      <c r="AS193" s="39"/>
    </row>
    <row r="194">
      <c r="E194" s="39"/>
      <c r="J194" s="39"/>
      <c r="O194" s="39"/>
      <c r="T194" s="39"/>
      <c r="Y194" s="39"/>
      <c r="AD194" s="39"/>
      <c r="AI194" s="39"/>
      <c r="AN194" s="39"/>
      <c r="AS194" s="39"/>
    </row>
    <row r="195">
      <c r="E195" s="39"/>
      <c r="J195" s="39"/>
      <c r="O195" s="39"/>
      <c r="T195" s="39"/>
      <c r="Y195" s="39"/>
      <c r="AD195" s="39"/>
      <c r="AI195" s="39"/>
      <c r="AN195" s="39"/>
      <c r="AS195" s="39"/>
    </row>
    <row r="196">
      <c r="E196" s="39"/>
      <c r="J196" s="39"/>
      <c r="O196" s="39"/>
      <c r="T196" s="39"/>
      <c r="Y196" s="39"/>
      <c r="AD196" s="39"/>
      <c r="AI196" s="39"/>
      <c r="AN196" s="39"/>
      <c r="AS196" s="39"/>
    </row>
    <row r="197">
      <c r="E197" s="39"/>
      <c r="J197" s="39"/>
      <c r="O197" s="39"/>
      <c r="T197" s="39"/>
      <c r="Y197" s="39"/>
      <c r="AD197" s="39"/>
      <c r="AI197" s="39"/>
      <c r="AN197" s="39"/>
      <c r="AS197" s="39"/>
    </row>
    <row r="198">
      <c r="E198" s="39"/>
      <c r="J198" s="39"/>
      <c r="O198" s="39"/>
      <c r="T198" s="39"/>
      <c r="Y198" s="39"/>
      <c r="AD198" s="39"/>
      <c r="AI198" s="39"/>
      <c r="AN198" s="39"/>
      <c r="AS198" s="39"/>
    </row>
    <row r="199">
      <c r="E199" s="39"/>
      <c r="J199" s="39"/>
      <c r="O199" s="39"/>
      <c r="T199" s="39"/>
      <c r="Y199" s="39"/>
      <c r="AD199" s="39"/>
      <c r="AI199" s="39"/>
      <c r="AN199" s="39"/>
      <c r="AS199" s="39"/>
    </row>
    <row r="200">
      <c r="E200" s="39"/>
      <c r="J200" s="39"/>
      <c r="O200" s="39"/>
      <c r="T200" s="39"/>
      <c r="Y200" s="39"/>
      <c r="AD200" s="39"/>
      <c r="AI200" s="39"/>
      <c r="AN200" s="39"/>
      <c r="AS200" s="39"/>
    </row>
    <row r="201">
      <c r="E201" s="39"/>
      <c r="J201" s="39"/>
      <c r="O201" s="39"/>
      <c r="T201" s="39"/>
      <c r="Y201" s="39"/>
      <c r="AD201" s="39"/>
      <c r="AI201" s="39"/>
      <c r="AN201" s="39"/>
      <c r="AS201" s="39"/>
    </row>
    <row r="202">
      <c r="E202" s="39"/>
      <c r="J202" s="39"/>
      <c r="O202" s="39"/>
      <c r="T202" s="39"/>
      <c r="Y202" s="39"/>
      <c r="AD202" s="39"/>
      <c r="AI202" s="39"/>
      <c r="AN202" s="39"/>
      <c r="AS202" s="39"/>
    </row>
    <row r="203">
      <c r="E203" s="39"/>
      <c r="J203" s="39"/>
      <c r="O203" s="39"/>
      <c r="T203" s="39"/>
      <c r="Y203" s="39"/>
      <c r="AD203" s="39"/>
      <c r="AI203" s="39"/>
      <c r="AN203" s="39"/>
      <c r="AS203" s="39"/>
    </row>
    <row r="204">
      <c r="E204" s="39"/>
      <c r="J204" s="39"/>
      <c r="O204" s="39"/>
      <c r="T204" s="39"/>
      <c r="Y204" s="39"/>
      <c r="AD204" s="39"/>
      <c r="AI204" s="39"/>
      <c r="AN204" s="39"/>
      <c r="AS204" s="39"/>
    </row>
    <row r="205">
      <c r="E205" s="39"/>
      <c r="J205" s="39"/>
      <c r="O205" s="39"/>
      <c r="T205" s="39"/>
      <c r="Y205" s="39"/>
      <c r="AD205" s="39"/>
      <c r="AI205" s="39"/>
      <c r="AN205" s="39"/>
      <c r="AS205" s="39"/>
    </row>
    <row r="206">
      <c r="E206" s="39"/>
      <c r="J206" s="39"/>
      <c r="O206" s="39"/>
      <c r="T206" s="39"/>
      <c r="Y206" s="39"/>
      <c r="AD206" s="39"/>
      <c r="AI206" s="39"/>
      <c r="AN206" s="39"/>
      <c r="AS206" s="39"/>
    </row>
    <row r="207">
      <c r="E207" s="39"/>
      <c r="J207" s="39"/>
      <c r="O207" s="39"/>
      <c r="T207" s="39"/>
      <c r="Y207" s="39"/>
      <c r="AD207" s="39"/>
      <c r="AI207" s="39"/>
      <c r="AN207" s="39"/>
      <c r="AS207" s="39"/>
    </row>
    <row r="208">
      <c r="E208" s="39"/>
      <c r="J208" s="39"/>
      <c r="O208" s="39"/>
      <c r="T208" s="39"/>
      <c r="Y208" s="39"/>
      <c r="AD208" s="39"/>
      <c r="AI208" s="39"/>
      <c r="AN208" s="39"/>
      <c r="AS208" s="39"/>
    </row>
    <row r="209">
      <c r="E209" s="39"/>
      <c r="J209" s="39"/>
      <c r="O209" s="39"/>
      <c r="T209" s="39"/>
      <c r="Y209" s="39"/>
      <c r="AD209" s="39"/>
      <c r="AI209" s="39"/>
      <c r="AN209" s="39"/>
      <c r="AS209" s="39"/>
    </row>
    <row r="210">
      <c r="E210" s="39"/>
      <c r="J210" s="39"/>
      <c r="O210" s="39"/>
      <c r="T210" s="39"/>
      <c r="Y210" s="39"/>
      <c r="AD210" s="39"/>
      <c r="AI210" s="39"/>
      <c r="AN210" s="39"/>
      <c r="AS210" s="39"/>
    </row>
    <row r="211">
      <c r="E211" s="39"/>
      <c r="J211" s="39"/>
      <c r="O211" s="39"/>
      <c r="T211" s="39"/>
      <c r="Y211" s="39"/>
      <c r="AD211" s="39"/>
      <c r="AI211" s="39"/>
      <c r="AN211" s="39"/>
      <c r="AS211" s="39"/>
    </row>
    <row r="212">
      <c r="E212" s="39"/>
      <c r="J212" s="39"/>
      <c r="O212" s="39"/>
      <c r="T212" s="39"/>
      <c r="Y212" s="39"/>
      <c r="AD212" s="39"/>
      <c r="AI212" s="39"/>
      <c r="AN212" s="39"/>
      <c r="AS212" s="39"/>
    </row>
    <row r="213">
      <c r="E213" s="39"/>
      <c r="J213" s="39"/>
      <c r="O213" s="39"/>
      <c r="T213" s="39"/>
      <c r="Y213" s="39"/>
      <c r="AD213" s="39"/>
      <c r="AI213" s="39"/>
      <c r="AN213" s="39"/>
      <c r="AS213" s="39"/>
    </row>
    <row r="214">
      <c r="E214" s="39"/>
      <c r="J214" s="39"/>
      <c r="O214" s="39"/>
      <c r="T214" s="39"/>
      <c r="Y214" s="39"/>
      <c r="AD214" s="39"/>
      <c r="AI214" s="39"/>
      <c r="AN214" s="39"/>
      <c r="AS214" s="39"/>
    </row>
    <row r="215">
      <c r="E215" s="39"/>
      <c r="J215" s="39"/>
      <c r="O215" s="39"/>
      <c r="T215" s="39"/>
      <c r="Y215" s="39"/>
      <c r="AD215" s="39"/>
      <c r="AI215" s="39"/>
      <c r="AN215" s="39"/>
      <c r="AS215" s="39"/>
    </row>
    <row r="216">
      <c r="E216" s="39"/>
      <c r="J216" s="39"/>
      <c r="O216" s="39"/>
      <c r="T216" s="39"/>
      <c r="Y216" s="39"/>
      <c r="AD216" s="39"/>
      <c r="AI216" s="39"/>
      <c r="AN216" s="39"/>
      <c r="AS216" s="39"/>
    </row>
    <row r="217">
      <c r="E217" s="39"/>
      <c r="J217" s="39"/>
      <c r="O217" s="39"/>
      <c r="T217" s="39"/>
      <c r="Y217" s="39"/>
      <c r="AD217" s="39"/>
      <c r="AI217" s="39"/>
      <c r="AN217" s="39"/>
      <c r="AS217" s="39"/>
    </row>
    <row r="218">
      <c r="E218" s="39"/>
      <c r="J218" s="39"/>
      <c r="O218" s="39"/>
      <c r="T218" s="39"/>
      <c r="Y218" s="39"/>
      <c r="AD218" s="39"/>
      <c r="AI218" s="39"/>
      <c r="AN218" s="39"/>
      <c r="AS218" s="39"/>
    </row>
    <row r="219">
      <c r="E219" s="39"/>
      <c r="J219" s="39"/>
      <c r="O219" s="39"/>
      <c r="T219" s="39"/>
      <c r="Y219" s="39"/>
      <c r="AD219" s="39"/>
      <c r="AI219" s="39"/>
      <c r="AN219" s="39"/>
      <c r="AS219" s="39"/>
    </row>
    <row r="220">
      <c r="E220" s="39"/>
      <c r="J220" s="39"/>
      <c r="O220" s="39"/>
      <c r="T220" s="39"/>
      <c r="Y220" s="39"/>
      <c r="AD220" s="39"/>
      <c r="AI220" s="39"/>
      <c r="AN220" s="39"/>
      <c r="AS220" s="39"/>
    </row>
    <row r="221">
      <c r="E221" s="39"/>
      <c r="J221" s="39"/>
      <c r="O221" s="39"/>
      <c r="T221" s="39"/>
      <c r="Y221" s="39"/>
      <c r="AD221" s="39"/>
      <c r="AI221" s="39"/>
      <c r="AN221" s="39"/>
      <c r="AS221" s="39"/>
    </row>
    <row r="222">
      <c r="E222" s="39"/>
      <c r="J222" s="39"/>
      <c r="O222" s="39"/>
      <c r="T222" s="39"/>
      <c r="Y222" s="39"/>
      <c r="AD222" s="39"/>
      <c r="AI222" s="39"/>
      <c r="AN222" s="39"/>
      <c r="AS222" s="39"/>
    </row>
    <row r="223">
      <c r="E223" s="39"/>
      <c r="J223" s="39"/>
      <c r="O223" s="39"/>
      <c r="T223" s="39"/>
      <c r="Y223" s="39"/>
      <c r="AD223" s="39"/>
      <c r="AI223" s="39"/>
      <c r="AN223" s="39"/>
      <c r="AS223" s="39"/>
    </row>
    <row r="224">
      <c r="E224" s="39"/>
      <c r="J224" s="39"/>
      <c r="O224" s="39"/>
      <c r="T224" s="39"/>
      <c r="Y224" s="39"/>
      <c r="AD224" s="39"/>
      <c r="AI224" s="39"/>
      <c r="AN224" s="39"/>
      <c r="AS224" s="39"/>
    </row>
    <row r="225">
      <c r="E225" s="39"/>
      <c r="J225" s="39"/>
      <c r="O225" s="39"/>
      <c r="T225" s="39"/>
      <c r="Y225" s="39"/>
      <c r="AD225" s="39"/>
      <c r="AI225" s="39"/>
      <c r="AN225" s="39"/>
      <c r="AS225" s="39"/>
    </row>
    <row r="226">
      <c r="E226" s="39"/>
      <c r="J226" s="39"/>
      <c r="O226" s="39"/>
      <c r="T226" s="39"/>
      <c r="Y226" s="39"/>
      <c r="AD226" s="39"/>
      <c r="AI226" s="39"/>
      <c r="AN226" s="39"/>
      <c r="AS226" s="39"/>
    </row>
    <row r="227">
      <c r="E227" s="39"/>
      <c r="J227" s="39"/>
      <c r="O227" s="39"/>
      <c r="T227" s="39"/>
      <c r="Y227" s="39"/>
      <c r="AD227" s="39"/>
      <c r="AI227" s="39"/>
      <c r="AN227" s="39"/>
      <c r="AS227" s="39"/>
    </row>
    <row r="228">
      <c r="E228" s="39"/>
      <c r="J228" s="39"/>
      <c r="O228" s="39"/>
      <c r="T228" s="39"/>
      <c r="Y228" s="39"/>
      <c r="AD228" s="39"/>
      <c r="AI228" s="39"/>
      <c r="AN228" s="39"/>
      <c r="AS228" s="39"/>
    </row>
    <row r="229">
      <c r="E229" s="39"/>
      <c r="J229" s="39"/>
      <c r="O229" s="39"/>
      <c r="T229" s="39"/>
      <c r="Y229" s="39"/>
      <c r="AD229" s="39"/>
      <c r="AI229" s="39"/>
      <c r="AN229" s="39"/>
      <c r="AS229" s="39"/>
    </row>
    <row r="230">
      <c r="E230" s="39"/>
      <c r="J230" s="39"/>
      <c r="O230" s="39"/>
      <c r="T230" s="39"/>
      <c r="Y230" s="39"/>
      <c r="AD230" s="39"/>
      <c r="AI230" s="39"/>
      <c r="AN230" s="39"/>
      <c r="AS230" s="39"/>
    </row>
    <row r="231">
      <c r="E231" s="39"/>
      <c r="J231" s="39"/>
      <c r="O231" s="39"/>
      <c r="T231" s="39"/>
      <c r="Y231" s="39"/>
      <c r="AD231" s="39"/>
      <c r="AI231" s="39"/>
      <c r="AN231" s="39"/>
      <c r="AS231" s="39"/>
    </row>
    <row r="232">
      <c r="E232" s="39"/>
      <c r="J232" s="39"/>
      <c r="O232" s="39"/>
      <c r="T232" s="39"/>
      <c r="Y232" s="39"/>
      <c r="AD232" s="39"/>
      <c r="AI232" s="39"/>
      <c r="AN232" s="39"/>
      <c r="AS232" s="39"/>
    </row>
    <row r="233">
      <c r="E233" s="39"/>
      <c r="J233" s="39"/>
      <c r="O233" s="39"/>
      <c r="T233" s="39"/>
      <c r="Y233" s="39"/>
      <c r="AD233" s="39"/>
      <c r="AI233" s="39"/>
      <c r="AN233" s="39"/>
      <c r="AS233" s="39"/>
    </row>
    <row r="234">
      <c r="E234" s="39"/>
      <c r="J234" s="39"/>
      <c r="O234" s="39"/>
      <c r="T234" s="39"/>
      <c r="Y234" s="39"/>
      <c r="AD234" s="39"/>
      <c r="AI234" s="39"/>
      <c r="AN234" s="39"/>
      <c r="AS234" s="39"/>
    </row>
    <row r="235">
      <c r="E235" s="39"/>
      <c r="J235" s="39"/>
      <c r="O235" s="39"/>
      <c r="T235" s="39"/>
      <c r="Y235" s="39"/>
      <c r="AD235" s="39"/>
      <c r="AI235" s="39"/>
      <c r="AN235" s="39"/>
      <c r="AS235" s="39"/>
    </row>
    <row r="236">
      <c r="E236" s="39"/>
      <c r="J236" s="39"/>
      <c r="O236" s="39"/>
      <c r="T236" s="39"/>
      <c r="Y236" s="39"/>
      <c r="AD236" s="39"/>
      <c r="AI236" s="39"/>
      <c r="AN236" s="39"/>
      <c r="AS236" s="39"/>
    </row>
    <row r="237">
      <c r="E237" s="39"/>
      <c r="J237" s="39"/>
      <c r="O237" s="39"/>
      <c r="T237" s="39"/>
      <c r="Y237" s="39"/>
      <c r="AD237" s="39"/>
      <c r="AI237" s="39"/>
      <c r="AN237" s="39"/>
      <c r="AS237" s="39"/>
    </row>
    <row r="238">
      <c r="E238" s="39"/>
      <c r="J238" s="39"/>
      <c r="O238" s="39"/>
      <c r="T238" s="39"/>
      <c r="Y238" s="39"/>
      <c r="AD238" s="39"/>
      <c r="AI238" s="39"/>
      <c r="AN238" s="39"/>
      <c r="AS238" s="39"/>
    </row>
    <row r="239">
      <c r="E239" s="39"/>
      <c r="J239" s="39"/>
      <c r="O239" s="39"/>
      <c r="T239" s="39"/>
      <c r="Y239" s="39"/>
      <c r="AD239" s="39"/>
      <c r="AI239" s="39"/>
      <c r="AN239" s="39"/>
      <c r="AS239" s="39"/>
    </row>
    <row r="240">
      <c r="E240" s="39"/>
      <c r="J240" s="39"/>
      <c r="O240" s="39"/>
      <c r="T240" s="39"/>
      <c r="Y240" s="39"/>
      <c r="AD240" s="39"/>
      <c r="AI240" s="39"/>
      <c r="AN240" s="39"/>
      <c r="AS240" s="39"/>
    </row>
    <row r="241">
      <c r="E241" s="39"/>
      <c r="J241" s="39"/>
      <c r="O241" s="39"/>
      <c r="T241" s="39"/>
      <c r="Y241" s="39"/>
      <c r="AD241" s="39"/>
      <c r="AI241" s="39"/>
      <c r="AN241" s="39"/>
      <c r="AS241" s="39"/>
    </row>
    <row r="242">
      <c r="E242" s="39"/>
      <c r="J242" s="39"/>
      <c r="O242" s="39"/>
      <c r="T242" s="39"/>
      <c r="Y242" s="39"/>
      <c r="AD242" s="39"/>
      <c r="AI242" s="39"/>
      <c r="AN242" s="39"/>
      <c r="AS242" s="39"/>
    </row>
    <row r="243">
      <c r="E243" s="39"/>
      <c r="J243" s="39"/>
      <c r="O243" s="39"/>
      <c r="T243" s="39"/>
      <c r="Y243" s="39"/>
      <c r="AD243" s="39"/>
      <c r="AI243" s="39"/>
      <c r="AN243" s="39"/>
      <c r="AS243" s="39"/>
    </row>
    <row r="244">
      <c r="E244" s="39"/>
      <c r="J244" s="39"/>
      <c r="O244" s="39"/>
      <c r="T244" s="39"/>
      <c r="Y244" s="39"/>
      <c r="AD244" s="39"/>
      <c r="AI244" s="39"/>
      <c r="AN244" s="39"/>
      <c r="AS244" s="39"/>
    </row>
    <row r="245">
      <c r="E245" s="39"/>
      <c r="J245" s="39"/>
      <c r="O245" s="39"/>
      <c r="T245" s="39"/>
      <c r="Y245" s="39"/>
      <c r="AD245" s="39"/>
      <c r="AI245" s="39"/>
      <c r="AN245" s="39"/>
      <c r="AS245" s="39"/>
    </row>
    <row r="246">
      <c r="E246" s="39"/>
      <c r="J246" s="39"/>
      <c r="O246" s="39"/>
      <c r="T246" s="39"/>
      <c r="Y246" s="39"/>
      <c r="AD246" s="39"/>
      <c r="AI246" s="39"/>
      <c r="AN246" s="39"/>
      <c r="AS246" s="39"/>
    </row>
    <row r="247">
      <c r="E247" s="39"/>
      <c r="J247" s="39"/>
      <c r="O247" s="39"/>
      <c r="T247" s="39"/>
      <c r="Y247" s="39"/>
      <c r="AD247" s="39"/>
      <c r="AI247" s="39"/>
      <c r="AN247" s="39"/>
      <c r="AS247" s="39"/>
    </row>
    <row r="248">
      <c r="E248" s="39"/>
      <c r="J248" s="39"/>
      <c r="O248" s="39"/>
      <c r="T248" s="39"/>
      <c r="Y248" s="39"/>
      <c r="AD248" s="39"/>
      <c r="AI248" s="39"/>
      <c r="AN248" s="39"/>
      <c r="AS248" s="39"/>
    </row>
    <row r="249">
      <c r="E249" s="39"/>
      <c r="J249" s="39"/>
      <c r="O249" s="39"/>
      <c r="T249" s="39"/>
      <c r="Y249" s="39"/>
      <c r="AD249" s="39"/>
      <c r="AI249" s="39"/>
      <c r="AN249" s="39"/>
      <c r="AS249" s="39"/>
    </row>
    <row r="250">
      <c r="E250" s="39"/>
      <c r="J250" s="39"/>
      <c r="O250" s="39"/>
      <c r="T250" s="39"/>
      <c r="Y250" s="39"/>
      <c r="AD250" s="39"/>
      <c r="AI250" s="39"/>
      <c r="AN250" s="39"/>
      <c r="AS250" s="39"/>
    </row>
    <row r="251">
      <c r="E251" s="39"/>
      <c r="J251" s="39"/>
      <c r="O251" s="39"/>
      <c r="T251" s="39"/>
      <c r="Y251" s="39"/>
      <c r="AD251" s="39"/>
      <c r="AI251" s="39"/>
      <c r="AN251" s="39"/>
      <c r="AS251" s="39"/>
    </row>
    <row r="252">
      <c r="E252" s="39"/>
      <c r="J252" s="39"/>
      <c r="O252" s="39"/>
      <c r="T252" s="39"/>
      <c r="Y252" s="39"/>
      <c r="AD252" s="39"/>
      <c r="AI252" s="39"/>
      <c r="AN252" s="39"/>
      <c r="AS252" s="39"/>
    </row>
    <row r="253">
      <c r="E253" s="39"/>
      <c r="J253" s="39"/>
      <c r="O253" s="39"/>
      <c r="T253" s="39"/>
      <c r="Y253" s="39"/>
      <c r="AD253" s="39"/>
      <c r="AI253" s="39"/>
      <c r="AN253" s="39"/>
      <c r="AS253" s="39"/>
    </row>
    <row r="254">
      <c r="E254" s="39"/>
      <c r="J254" s="39"/>
      <c r="O254" s="39"/>
      <c r="T254" s="39"/>
      <c r="Y254" s="39"/>
      <c r="AD254" s="39"/>
      <c r="AI254" s="39"/>
      <c r="AN254" s="39"/>
      <c r="AS254" s="39"/>
    </row>
    <row r="255">
      <c r="E255" s="39"/>
      <c r="J255" s="39"/>
      <c r="O255" s="39"/>
      <c r="T255" s="39"/>
      <c r="Y255" s="39"/>
      <c r="AD255" s="39"/>
      <c r="AI255" s="39"/>
      <c r="AN255" s="39"/>
      <c r="AS255" s="39"/>
    </row>
    <row r="256">
      <c r="E256" s="39"/>
      <c r="J256" s="39"/>
      <c r="O256" s="39"/>
      <c r="T256" s="39"/>
      <c r="Y256" s="39"/>
      <c r="AD256" s="39"/>
      <c r="AI256" s="39"/>
      <c r="AN256" s="39"/>
      <c r="AS256" s="39"/>
    </row>
    <row r="257">
      <c r="E257" s="39"/>
      <c r="J257" s="39"/>
      <c r="O257" s="39"/>
      <c r="T257" s="39"/>
      <c r="Y257" s="39"/>
      <c r="AD257" s="39"/>
      <c r="AI257" s="39"/>
      <c r="AN257" s="39"/>
      <c r="AS257" s="39"/>
    </row>
    <row r="258">
      <c r="E258" s="39"/>
      <c r="J258" s="39"/>
      <c r="O258" s="39"/>
      <c r="T258" s="39"/>
      <c r="Y258" s="39"/>
      <c r="AD258" s="39"/>
      <c r="AI258" s="39"/>
      <c r="AN258" s="39"/>
      <c r="AS258" s="39"/>
    </row>
    <row r="259">
      <c r="E259" s="39"/>
      <c r="J259" s="39"/>
      <c r="O259" s="39"/>
      <c r="T259" s="39"/>
      <c r="Y259" s="39"/>
      <c r="AD259" s="39"/>
      <c r="AI259" s="39"/>
      <c r="AN259" s="39"/>
      <c r="AS259" s="39"/>
    </row>
    <row r="260">
      <c r="E260" s="39"/>
      <c r="J260" s="39"/>
      <c r="O260" s="39"/>
      <c r="T260" s="39"/>
      <c r="Y260" s="39"/>
      <c r="AD260" s="39"/>
      <c r="AI260" s="39"/>
      <c r="AN260" s="39"/>
      <c r="AS260" s="39"/>
    </row>
    <row r="261">
      <c r="E261" s="39"/>
      <c r="J261" s="39"/>
      <c r="O261" s="39"/>
      <c r="T261" s="39"/>
      <c r="Y261" s="39"/>
      <c r="AD261" s="39"/>
      <c r="AI261" s="39"/>
      <c r="AN261" s="39"/>
      <c r="AS261" s="39"/>
    </row>
    <row r="262">
      <c r="E262" s="39"/>
      <c r="J262" s="39"/>
      <c r="O262" s="39"/>
      <c r="T262" s="39"/>
      <c r="Y262" s="39"/>
      <c r="AD262" s="39"/>
      <c r="AI262" s="39"/>
      <c r="AN262" s="39"/>
      <c r="AS262" s="39"/>
    </row>
    <row r="263">
      <c r="E263" s="39"/>
      <c r="J263" s="39"/>
      <c r="O263" s="39"/>
      <c r="T263" s="39"/>
      <c r="Y263" s="39"/>
      <c r="AD263" s="39"/>
      <c r="AI263" s="39"/>
      <c r="AN263" s="39"/>
      <c r="AS263" s="39"/>
    </row>
    <row r="264">
      <c r="E264" s="39"/>
      <c r="J264" s="39"/>
      <c r="O264" s="39"/>
      <c r="T264" s="39"/>
      <c r="Y264" s="39"/>
      <c r="AD264" s="39"/>
      <c r="AI264" s="39"/>
      <c r="AN264" s="39"/>
      <c r="AS264" s="39"/>
    </row>
    <row r="265">
      <c r="E265" s="39"/>
      <c r="J265" s="39"/>
      <c r="O265" s="39"/>
      <c r="T265" s="39"/>
      <c r="Y265" s="39"/>
      <c r="AD265" s="39"/>
      <c r="AI265" s="39"/>
      <c r="AN265" s="39"/>
      <c r="AS265" s="39"/>
    </row>
    <row r="266">
      <c r="E266" s="39"/>
      <c r="J266" s="39"/>
      <c r="O266" s="39"/>
      <c r="T266" s="39"/>
      <c r="Y266" s="39"/>
      <c r="AD266" s="39"/>
      <c r="AI266" s="39"/>
      <c r="AN266" s="39"/>
      <c r="AS266" s="39"/>
    </row>
    <row r="267">
      <c r="E267" s="39"/>
      <c r="J267" s="39"/>
      <c r="O267" s="39"/>
      <c r="T267" s="39"/>
      <c r="Y267" s="39"/>
      <c r="AD267" s="39"/>
      <c r="AI267" s="39"/>
      <c r="AN267" s="39"/>
      <c r="AS267" s="39"/>
    </row>
    <row r="268">
      <c r="E268" s="39"/>
      <c r="J268" s="39"/>
      <c r="O268" s="39"/>
      <c r="T268" s="39"/>
      <c r="Y268" s="39"/>
      <c r="AD268" s="39"/>
      <c r="AI268" s="39"/>
      <c r="AN268" s="39"/>
      <c r="AS268" s="39"/>
    </row>
    <row r="269">
      <c r="E269" s="39"/>
      <c r="J269" s="39"/>
      <c r="O269" s="39"/>
      <c r="T269" s="39"/>
      <c r="Y269" s="39"/>
      <c r="AD269" s="39"/>
      <c r="AI269" s="39"/>
      <c r="AN269" s="39"/>
      <c r="AS269" s="39"/>
    </row>
    <row r="270">
      <c r="E270" s="39"/>
      <c r="J270" s="39"/>
      <c r="O270" s="39"/>
      <c r="T270" s="39"/>
      <c r="Y270" s="39"/>
      <c r="AD270" s="39"/>
      <c r="AI270" s="39"/>
      <c r="AN270" s="39"/>
      <c r="AS270" s="39"/>
    </row>
    <row r="271">
      <c r="E271" s="39"/>
      <c r="J271" s="39"/>
      <c r="O271" s="39"/>
      <c r="T271" s="39"/>
      <c r="Y271" s="39"/>
      <c r="AD271" s="39"/>
      <c r="AI271" s="39"/>
      <c r="AN271" s="39"/>
      <c r="AS271" s="39"/>
    </row>
    <row r="272">
      <c r="E272" s="39"/>
      <c r="J272" s="39"/>
      <c r="O272" s="39"/>
      <c r="T272" s="39"/>
      <c r="Y272" s="39"/>
      <c r="AD272" s="39"/>
      <c r="AI272" s="39"/>
      <c r="AN272" s="39"/>
      <c r="AS272" s="39"/>
    </row>
    <row r="273">
      <c r="E273" s="39"/>
      <c r="J273" s="39"/>
      <c r="O273" s="39"/>
      <c r="T273" s="39"/>
      <c r="Y273" s="39"/>
      <c r="AD273" s="39"/>
      <c r="AI273" s="39"/>
      <c r="AN273" s="39"/>
      <c r="AS273" s="39"/>
    </row>
    <row r="274">
      <c r="E274" s="39"/>
      <c r="J274" s="39"/>
      <c r="O274" s="39"/>
      <c r="T274" s="39"/>
      <c r="Y274" s="39"/>
      <c r="AD274" s="39"/>
      <c r="AI274" s="39"/>
      <c r="AN274" s="39"/>
      <c r="AS274" s="39"/>
    </row>
    <row r="275">
      <c r="E275" s="39"/>
      <c r="J275" s="39"/>
      <c r="O275" s="39"/>
      <c r="T275" s="39"/>
      <c r="Y275" s="39"/>
      <c r="AD275" s="39"/>
      <c r="AI275" s="39"/>
      <c r="AN275" s="39"/>
      <c r="AS275" s="39"/>
    </row>
    <row r="276">
      <c r="E276" s="39"/>
      <c r="J276" s="39"/>
      <c r="O276" s="39"/>
      <c r="T276" s="39"/>
      <c r="Y276" s="39"/>
      <c r="AD276" s="39"/>
      <c r="AI276" s="39"/>
      <c r="AN276" s="39"/>
      <c r="AS276" s="39"/>
    </row>
    <row r="277">
      <c r="E277" s="39"/>
      <c r="J277" s="39"/>
      <c r="O277" s="39"/>
      <c r="T277" s="39"/>
      <c r="Y277" s="39"/>
      <c r="AD277" s="39"/>
      <c r="AI277" s="39"/>
      <c r="AN277" s="39"/>
      <c r="AS277" s="39"/>
    </row>
    <row r="278">
      <c r="E278" s="39"/>
      <c r="J278" s="39"/>
      <c r="O278" s="39"/>
      <c r="T278" s="39"/>
      <c r="Y278" s="39"/>
      <c r="AD278" s="39"/>
      <c r="AI278" s="39"/>
      <c r="AN278" s="39"/>
      <c r="AS278" s="39"/>
    </row>
    <row r="279">
      <c r="E279" s="39"/>
      <c r="J279" s="39"/>
      <c r="O279" s="39"/>
      <c r="T279" s="39"/>
      <c r="Y279" s="39"/>
      <c r="AD279" s="39"/>
      <c r="AI279" s="39"/>
      <c r="AN279" s="39"/>
      <c r="AS279" s="39"/>
    </row>
    <row r="280">
      <c r="E280" s="39"/>
      <c r="J280" s="39"/>
      <c r="O280" s="39"/>
      <c r="T280" s="39"/>
      <c r="Y280" s="39"/>
      <c r="AD280" s="39"/>
      <c r="AI280" s="39"/>
      <c r="AN280" s="39"/>
      <c r="AS280" s="39"/>
    </row>
    <row r="281">
      <c r="E281" s="39"/>
      <c r="J281" s="39"/>
      <c r="O281" s="39"/>
      <c r="T281" s="39"/>
      <c r="Y281" s="39"/>
      <c r="AD281" s="39"/>
      <c r="AI281" s="39"/>
      <c r="AN281" s="39"/>
      <c r="AS281" s="39"/>
    </row>
    <row r="282">
      <c r="E282" s="39"/>
      <c r="J282" s="39"/>
      <c r="O282" s="39"/>
      <c r="T282" s="39"/>
      <c r="Y282" s="39"/>
      <c r="AD282" s="39"/>
      <c r="AI282" s="39"/>
      <c r="AN282" s="39"/>
      <c r="AS282" s="39"/>
    </row>
    <row r="283">
      <c r="E283" s="39"/>
      <c r="J283" s="39"/>
      <c r="O283" s="39"/>
      <c r="T283" s="39"/>
      <c r="Y283" s="39"/>
      <c r="AD283" s="39"/>
      <c r="AI283" s="39"/>
      <c r="AN283" s="39"/>
      <c r="AS283" s="39"/>
    </row>
    <row r="284">
      <c r="E284" s="39"/>
      <c r="J284" s="39"/>
      <c r="O284" s="39"/>
      <c r="T284" s="39"/>
      <c r="Y284" s="39"/>
      <c r="AD284" s="39"/>
      <c r="AI284" s="39"/>
      <c r="AN284" s="39"/>
      <c r="AS284" s="39"/>
    </row>
    <row r="285">
      <c r="E285" s="39"/>
      <c r="J285" s="39"/>
      <c r="O285" s="39"/>
      <c r="T285" s="39"/>
      <c r="Y285" s="39"/>
      <c r="AD285" s="39"/>
      <c r="AI285" s="39"/>
      <c r="AN285" s="39"/>
      <c r="AS285" s="39"/>
    </row>
    <row r="286">
      <c r="E286" s="39"/>
      <c r="J286" s="39"/>
      <c r="O286" s="39"/>
      <c r="T286" s="39"/>
      <c r="Y286" s="39"/>
      <c r="AD286" s="39"/>
      <c r="AI286" s="39"/>
      <c r="AN286" s="39"/>
      <c r="AS286" s="39"/>
    </row>
    <row r="287">
      <c r="E287" s="39"/>
      <c r="J287" s="39"/>
      <c r="O287" s="39"/>
      <c r="T287" s="39"/>
      <c r="Y287" s="39"/>
      <c r="AD287" s="39"/>
      <c r="AI287" s="39"/>
      <c r="AN287" s="39"/>
      <c r="AS287" s="39"/>
    </row>
    <row r="288">
      <c r="E288" s="39"/>
      <c r="J288" s="39"/>
      <c r="O288" s="39"/>
      <c r="T288" s="39"/>
      <c r="Y288" s="39"/>
      <c r="AD288" s="39"/>
      <c r="AI288" s="39"/>
      <c r="AN288" s="39"/>
      <c r="AS288" s="39"/>
    </row>
    <row r="289">
      <c r="E289" s="39"/>
      <c r="J289" s="39"/>
      <c r="O289" s="39"/>
      <c r="T289" s="39"/>
      <c r="Y289" s="39"/>
      <c r="AD289" s="39"/>
      <c r="AI289" s="39"/>
      <c r="AN289" s="39"/>
      <c r="AS289" s="39"/>
    </row>
    <row r="290">
      <c r="E290" s="39"/>
      <c r="J290" s="39"/>
      <c r="O290" s="39"/>
      <c r="T290" s="39"/>
      <c r="Y290" s="39"/>
      <c r="AD290" s="39"/>
      <c r="AI290" s="39"/>
      <c r="AN290" s="39"/>
      <c r="AS290" s="39"/>
    </row>
    <row r="291">
      <c r="E291" s="39"/>
      <c r="J291" s="39"/>
      <c r="O291" s="39"/>
      <c r="T291" s="39"/>
      <c r="Y291" s="39"/>
      <c r="AD291" s="39"/>
      <c r="AI291" s="39"/>
      <c r="AN291" s="39"/>
      <c r="AS291" s="39"/>
    </row>
    <row r="292">
      <c r="E292" s="39"/>
      <c r="J292" s="39"/>
      <c r="O292" s="39"/>
      <c r="T292" s="39"/>
      <c r="Y292" s="39"/>
      <c r="AD292" s="39"/>
      <c r="AI292" s="39"/>
      <c r="AN292" s="39"/>
      <c r="AS292" s="39"/>
    </row>
    <row r="293">
      <c r="E293" s="39"/>
      <c r="J293" s="39"/>
      <c r="O293" s="39"/>
      <c r="T293" s="39"/>
      <c r="Y293" s="39"/>
      <c r="AD293" s="39"/>
      <c r="AI293" s="39"/>
      <c r="AN293" s="39"/>
      <c r="AS293" s="39"/>
    </row>
    <row r="294">
      <c r="E294" s="39"/>
      <c r="J294" s="39"/>
      <c r="O294" s="39"/>
      <c r="T294" s="39"/>
      <c r="Y294" s="39"/>
      <c r="AD294" s="39"/>
      <c r="AI294" s="39"/>
      <c r="AN294" s="39"/>
      <c r="AS294" s="39"/>
    </row>
    <row r="295">
      <c r="E295" s="39"/>
      <c r="J295" s="39"/>
      <c r="O295" s="39"/>
      <c r="T295" s="39"/>
      <c r="Y295" s="39"/>
      <c r="AD295" s="39"/>
      <c r="AI295" s="39"/>
      <c r="AN295" s="39"/>
      <c r="AS295" s="39"/>
    </row>
    <row r="296">
      <c r="E296" s="39"/>
      <c r="J296" s="39"/>
      <c r="O296" s="39"/>
      <c r="T296" s="39"/>
      <c r="Y296" s="39"/>
      <c r="AD296" s="39"/>
      <c r="AI296" s="39"/>
      <c r="AN296" s="39"/>
      <c r="AS296" s="39"/>
    </row>
    <row r="297">
      <c r="E297" s="39"/>
      <c r="J297" s="39"/>
      <c r="O297" s="39"/>
      <c r="T297" s="39"/>
      <c r="Y297" s="39"/>
      <c r="AD297" s="39"/>
      <c r="AI297" s="39"/>
      <c r="AN297" s="39"/>
      <c r="AS297" s="39"/>
    </row>
    <row r="298">
      <c r="E298" s="39"/>
      <c r="J298" s="39"/>
      <c r="O298" s="39"/>
      <c r="T298" s="39"/>
      <c r="Y298" s="39"/>
      <c r="AD298" s="39"/>
      <c r="AI298" s="39"/>
      <c r="AN298" s="39"/>
      <c r="AS298" s="39"/>
    </row>
    <row r="299">
      <c r="E299" s="39"/>
      <c r="J299" s="39"/>
      <c r="O299" s="39"/>
      <c r="T299" s="39"/>
      <c r="Y299" s="39"/>
      <c r="AD299" s="39"/>
      <c r="AI299" s="39"/>
      <c r="AN299" s="39"/>
      <c r="AS299" s="39"/>
    </row>
    <row r="300">
      <c r="E300" s="39"/>
      <c r="J300" s="39"/>
      <c r="O300" s="39"/>
      <c r="T300" s="39"/>
      <c r="Y300" s="39"/>
      <c r="AD300" s="39"/>
      <c r="AI300" s="39"/>
      <c r="AN300" s="39"/>
      <c r="AS300" s="39"/>
    </row>
    <row r="301">
      <c r="E301" s="39"/>
      <c r="J301" s="39"/>
      <c r="O301" s="39"/>
      <c r="T301" s="39"/>
      <c r="Y301" s="39"/>
      <c r="AD301" s="39"/>
      <c r="AI301" s="39"/>
      <c r="AN301" s="39"/>
      <c r="AS301" s="39"/>
    </row>
    <row r="302">
      <c r="E302" s="39"/>
      <c r="J302" s="39"/>
      <c r="O302" s="39"/>
      <c r="T302" s="39"/>
      <c r="Y302" s="39"/>
      <c r="AD302" s="39"/>
      <c r="AI302" s="39"/>
      <c r="AN302" s="39"/>
      <c r="AS302" s="39"/>
    </row>
    <row r="303">
      <c r="E303" s="39"/>
      <c r="J303" s="39"/>
      <c r="O303" s="39"/>
      <c r="T303" s="39"/>
      <c r="Y303" s="39"/>
      <c r="AD303" s="39"/>
      <c r="AI303" s="39"/>
      <c r="AN303" s="39"/>
      <c r="AS303" s="39"/>
    </row>
    <row r="304">
      <c r="E304" s="39"/>
      <c r="J304" s="39"/>
      <c r="O304" s="39"/>
      <c r="T304" s="39"/>
      <c r="Y304" s="39"/>
      <c r="AD304" s="39"/>
      <c r="AI304" s="39"/>
      <c r="AN304" s="39"/>
      <c r="AS304" s="39"/>
    </row>
    <row r="305">
      <c r="E305" s="39"/>
      <c r="J305" s="39"/>
      <c r="O305" s="39"/>
      <c r="T305" s="39"/>
      <c r="Y305" s="39"/>
      <c r="AD305" s="39"/>
      <c r="AI305" s="39"/>
      <c r="AN305" s="39"/>
      <c r="AS305" s="39"/>
    </row>
    <row r="306">
      <c r="E306" s="39"/>
      <c r="J306" s="39"/>
      <c r="O306" s="39"/>
      <c r="T306" s="39"/>
      <c r="Y306" s="39"/>
      <c r="AD306" s="39"/>
      <c r="AI306" s="39"/>
      <c r="AN306" s="39"/>
      <c r="AS306" s="39"/>
    </row>
    <row r="307">
      <c r="E307" s="39"/>
      <c r="J307" s="39"/>
      <c r="O307" s="39"/>
      <c r="T307" s="39"/>
      <c r="Y307" s="39"/>
      <c r="AD307" s="39"/>
      <c r="AI307" s="39"/>
      <c r="AN307" s="39"/>
      <c r="AS307" s="39"/>
    </row>
    <row r="308">
      <c r="E308" s="39"/>
      <c r="J308" s="39"/>
      <c r="O308" s="39"/>
      <c r="T308" s="39"/>
      <c r="Y308" s="39"/>
      <c r="AD308" s="39"/>
      <c r="AI308" s="39"/>
      <c r="AN308" s="39"/>
      <c r="AS308" s="39"/>
    </row>
    <row r="309">
      <c r="E309" s="39"/>
      <c r="J309" s="39"/>
      <c r="O309" s="39"/>
      <c r="T309" s="39"/>
      <c r="Y309" s="39"/>
      <c r="AD309" s="39"/>
      <c r="AI309" s="39"/>
      <c r="AN309" s="39"/>
      <c r="AS309" s="39"/>
    </row>
    <row r="310">
      <c r="E310" s="39"/>
      <c r="J310" s="39"/>
      <c r="O310" s="39"/>
      <c r="T310" s="39"/>
      <c r="Y310" s="39"/>
      <c r="AD310" s="39"/>
      <c r="AI310" s="39"/>
      <c r="AN310" s="39"/>
      <c r="AS310" s="39"/>
    </row>
    <row r="311">
      <c r="E311" s="39"/>
      <c r="J311" s="39"/>
      <c r="O311" s="39"/>
      <c r="T311" s="39"/>
      <c r="Y311" s="39"/>
      <c r="AD311" s="39"/>
      <c r="AI311" s="39"/>
      <c r="AN311" s="39"/>
      <c r="AS311" s="39"/>
    </row>
    <row r="312">
      <c r="E312" s="39"/>
      <c r="J312" s="39"/>
      <c r="O312" s="39"/>
      <c r="T312" s="39"/>
      <c r="Y312" s="39"/>
      <c r="AD312" s="39"/>
      <c r="AI312" s="39"/>
      <c r="AN312" s="39"/>
      <c r="AS312" s="39"/>
    </row>
    <row r="313">
      <c r="E313" s="39"/>
      <c r="J313" s="39"/>
      <c r="O313" s="39"/>
      <c r="T313" s="39"/>
      <c r="Y313" s="39"/>
      <c r="AD313" s="39"/>
      <c r="AI313" s="39"/>
      <c r="AN313" s="39"/>
      <c r="AS313" s="39"/>
    </row>
    <row r="314">
      <c r="E314" s="39"/>
      <c r="J314" s="39"/>
      <c r="O314" s="39"/>
      <c r="T314" s="39"/>
      <c r="Y314" s="39"/>
      <c r="AD314" s="39"/>
      <c r="AI314" s="39"/>
      <c r="AN314" s="39"/>
      <c r="AS314" s="39"/>
    </row>
    <row r="315">
      <c r="E315" s="39"/>
      <c r="J315" s="39"/>
      <c r="O315" s="39"/>
      <c r="T315" s="39"/>
      <c r="Y315" s="39"/>
      <c r="AD315" s="39"/>
      <c r="AI315" s="39"/>
      <c r="AN315" s="39"/>
      <c r="AS315" s="39"/>
    </row>
    <row r="316">
      <c r="E316" s="39"/>
      <c r="J316" s="39"/>
      <c r="O316" s="39"/>
      <c r="T316" s="39"/>
      <c r="Y316" s="39"/>
      <c r="AD316" s="39"/>
      <c r="AI316" s="39"/>
      <c r="AN316" s="39"/>
      <c r="AS316" s="39"/>
    </row>
    <row r="317">
      <c r="E317" s="39"/>
      <c r="J317" s="39"/>
      <c r="O317" s="39"/>
      <c r="T317" s="39"/>
      <c r="Y317" s="39"/>
      <c r="AD317" s="39"/>
      <c r="AI317" s="39"/>
      <c r="AN317" s="39"/>
      <c r="AS317" s="39"/>
    </row>
    <row r="318">
      <c r="E318" s="39"/>
      <c r="J318" s="39"/>
      <c r="O318" s="39"/>
      <c r="T318" s="39"/>
      <c r="Y318" s="39"/>
      <c r="AD318" s="39"/>
      <c r="AI318" s="39"/>
      <c r="AN318" s="39"/>
      <c r="AS318" s="39"/>
    </row>
    <row r="319">
      <c r="E319" s="39"/>
      <c r="J319" s="39"/>
      <c r="O319" s="39"/>
      <c r="T319" s="39"/>
      <c r="Y319" s="39"/>
      <c r="AD319" s="39"/>
      <c r="AI319" s="39"/>
      <c r="AN319" s="39"/>
      <c r="AS319" s="39"/>
    </row>
    <row r="320">
      <c r="E320" s="39"/>
      <c r="J320" s="39"/>
      <c r="O320" s="39"/>
      <c r="T320" s="39"/>
      <c r="Y320" s="39"/>
      <c r="AD320" s="39"/>
      <c r="AI320" s="39"/>
      <c r="AN320" s="39"/>
      <c r="AS320" s="39"/>
    </row>
    <row r="321">
      <c r="E321" s="39"/>
      <c r="J321" s="39"/>
      <c r="O321" s="39"/>
      <c r="T321" s="39"/>
      <c r="Y321" s="39"/>
      <c r="AD321" s="39"/>
      <c r="AI321" s="39"/>
      <c r="AN321" s="39"/>
      <c r="AS321" s="39"/>
    </row>
    <row r="322">
      <c r="E322" s="39"/>
      <c r="J322" s="39"/>
      <c r="O322" s="39"/>
      <c r="T322" s="39"/>
      <c r="Y322" s="39"/>
      <c r="AD322" s="39"/>
      <c r="AI322" s="39"/>
      <c r="AN322" s="39"/>
      <c r="AS322" s="39"/>
    </row>
    <row r="323">
      <c r="E323" s="39"/>
      <c r="J323" s="39"/>
      <c r="O323" s="39"/>
      <c r="T323" s="39"/>
      <c r="Y323" s="39"/>
      <c r="AD323" s="39"/>
      <c r="AI323" s="39"/>
      <c r="AN323" s="39"/>
      <c r="AS323" s="39"/>
    </row>
    <row r="324">
      <c r="E324" s="39"/>
      <c r="J324" s="39"/>
      <c r="O324" s="39"/>
      <c r="T324" s="39"/>
      <c r="Y324" s="39"/>
      <c r="AD324" s="39"/>
      <c r="AI324" s="39"/>
      <c r="AN324" s="39"/>
      <c r="AS324" s="39"/>
    </row>
    <row r="325">
      <c r="E325" s="39"/>
      <c r="J325" s="39"/>
      <c r="O325" s="39"/>
      <c r="T325" s="39"/>
      <c r="Y325" s="39"/>
      <c r="AD325" s="39"/>
      <c r="AI325" s="39"/>
      <c r="AN325" s="39"/>
      <c r="AS325" s="39"/>
    </row>
    <row r="326">
      <c r="E326" s="39"/>
      <c r="J326" s="39"/>
      <c r="O326" s="39"/>
      <c r="T326" s="39"/>
      <c r="Y326" s="39"/>
      <c r="AD326" s="39"/>
      <c r="AI326" s="39"/>
      <c r="AN326" s="39"/>
      <c r="AS326" s="39"/>
    </row>
    <row r="327">
      <c r="E327" s="39"/>
      <c r="J327" s="39"/>
      <c r="O327" s="39"/>
      <c r="T327" s="39"/>
      <c r="Y327" s="39"/>
      <c r="AD327" s="39"/>
      <c r="AI327" s="39"/>
      <c r="AN327" s="39"/>
      <c r="AS327" s="39"/>
    </row>
    <row r="328">
      <c r="E328" s="39"/>
      <c r="J328" s="39"/>
      <c r="O328" s="39"/>
      <c r="T328" s="39"/>
      <c r="Y328" s="39"/>
      <c r="AD328" s="39"/>
      <c r="AI328" s="39"/>
      <c r="AN328" s="39"/>
      <c r="AS328" s="39"/>
    </row>
    <row r="329">
      <c r="E329" s="39"/>
      <c r="J329" s="39"/>
      <c r="O329" s="39"/>
      <c r="T329" s="39"/>
      <c r="Y329" s="39"/>
      <c r="AD329" s="39"/>
      <c r="AI329" s="39"/>
      <c r="AN329" s="39"/>
      <c r="AS329" s="39"/>
    </row>
    <row r="330">
      <c r="E330" s="39"/>
      <c r="J330" s="39"/>
      <c r="O330" s="39"/>
      <c r="T330" s="39"/>
      <c r="Y330" s="39"/>
      <c r="AD330" s="39"/>
      <c r="AI330" s="39"/>
      <c r="AN330" s="39"/>
      <c r="AS330" s="39"/>
    </row>
    <row r="331">
      <c r="E331" s="39"/>
      <c r="J331" s="39"/>
      <c r="O331" s="39"/>
      <c r="T331" s="39"/>
      <c r="Y331" s="39"/>
      <c r="AD331" s="39"/>
      <c r="AI331" s="39"/>
      <c r="AN331" s="39"/>
      <c r="AS331" s="39"/>
    </row>
    <row r="332">
      <c r="E332" s="39"/>
      <c r="J332" s="39"/>
      <c r="O332" s="39"/>
      <c r="T332" s="39"/>
      <c r="Y332" s="39"/>
      <c r="AD332" s="39"/>
      <c r="AI332" s="39"/>
      <c r="AN332" s="39"/>
      <c r="AS332" s="39"/>
    </row>
    <row r="333">
      <c r="E333" s="39"/>
      <c r="J333" s="39"/>
      <c r="O333" s="39"/>
      <c r="T333" s="39"/>
      <c r="Y333" s="39"/>
      <c r="AD333" s="39"/>
      <c r="AI333" s="39"/>
      <c r="AN333" s="39"/>
      <c r="AS333" s="39"/>
    </row>
    <row r="334">
      <c r="E334" s="39"/>
      <c r="J334" s="39"/>
      <c r="O334" s="39"/>
      <c r="T334" s="39"/>
      <c r="Y334" s="39"/>
      <c r="AD334" s="39"/>
      <c r="AI334" s="39"/>
      <c r="AN334" s="39"/>
      <c r="AS334" s="39"/>
    </row>
    <row r="335">
      <c r="E335" s="39"/>
      <c r="J335" s="39"/>
      <c r="O335" s="39"/>
      <c r="T335" s="39"/>
      <c r="Y335" s="39"/>
      <c r="AD335" s="39"/>
      <c r="AI335" s="39"/>
      <c r="AN335" s="39"/>
      <c r="AS335" s="39"/>
    </row>
    <row r="336">
      <c r="E336" s="39"/>
      <c r="J336" s="39"/>
      <c r="O336" s="39"/>
      <c r="T336" s="39"/>
      <c r="Y336" s="39"/>
      <c r="AD336" s="39"/>
      <c r="AI336" s="39"/>
      <c r="AN336" s="39"/>
      <c r="AS336" s="39"/>
    </row>
    <row r="337">
      <c r="E337" s="39"/>
      <c r="J337" s="39"/>
      <c r="O337" s="39"/>
      <c r="T337" s="39"/>
      <c r="Y337" s="39"/>
      <c r="AD337" s="39"/>
      <c r="AI337" s="39"/>
      <c r="AN337" s="39"/>
      <c r="AS337" s="39"/>
    </row>
    <row r="338">
      <c r="E338" s="39"/>
      <c r="J338" s="39"/>
      <c r="O338" s="39"/>
      <c r="T338" s="39"/>
      <c r="Y338" s="39"/>
      <c r="AD338" s="39"/>
      <c r="AI338" s="39"/>
      <c r="AN338" s="39"/>
      <c r="AS338" s="39"/>
    </row>
    <row r="339">
      <c r="E339" s="39"/>
      <c r="J339" s="39"/>
      <c r="O339" s="39"/>
      <c r="T339" s="39"/>
      <c r="Y339" s="39"/>
      <c r="AD339" s="39"/>
      <c r="AI339" s="39"/>
      <c r="AN339" s="39"/>
      <c r="AS339" s="39"/>
    </row>
    <row r="340">
      <c r="E340" s="39"/>
      <c r="J340" s="39"/>
      <c r="O340" s="39"/>
      <c r="T340" s="39"/>
      <c r="Y340" s="39"/>
      <c r="AD340" s="39"/>
      <c r="AI340" s="39"/>
      <c r="AN340" s="39"/>
      <c r="AS340" s="39"/>
    </row>
    <row r="341">
      <c r="E341" s="39"/>
      <c r="J341" s="39"/>
      <c r="O341" s="39"/>
      <c r="T341" s="39"/>
      <c r="Y341" s="39"/>
      <c r="AD341" s="39"/>
      <c r="AI341" s="39"/>
      <c r="AN341" s="39"/>
      <c r="AS341" s="39"/>
    </row>
    <row r="342">
      <c r="E342" s="39"/>
      <c r="J342" s="39"/>
      <c r="O342" s="39"/>
      <c r="T342" s="39"/>
      <c r="Y342" s="39"/>
      <c r="AD342" s="39"/>
      <c r="AI342" s="39"/>
      <c r="AN342" s="39"/>
      <c r="AS342" s="39"/>
    </row>
    <row r="343">
      <c r="E343" s="39"/>
      <c r="J343" s="39"/>
      <c r="O343" s="39"/>
      <c r="T343" s="39"/>
      <c r="Y343" s="39"/>
      <c r="AD343" s="39"/>
      <c r="AI343" s="39"/>
      <c r="AN343" s="39"/>
      <c r="AS343" s="39"/>
    </row>
    <row r="344">
      <c r="E344" s="39"/>
      <c r="J344" s="39"/>
      <c r="O344" s="39"/>
      <c r="T344" s="39"/>
      <c r="Y344" s="39"/>
      <c r="AD344" s="39"/>
      <c r="AI344" s="39"/>
      <c r="AN344" s="39"/>
      <c r="AS344" s="39"/>
    </row>
    <row r="345">
      <c r="E345" s="39"/>
      <c r="J345" s="39"/>
      <c r="O345" s="39"/>
      <c r="T345" s="39"/>
      <c r="Y345" s="39"/>
      <c r="AD345" s="39"/>
      <c r="AI345" s="39"/>
      <c r="AN345" s="39"/>
      <c r="AS345" s="39"/>
    </row>
    <row r="346">
      <c r="E346" s="39"/>
      <c r="J346" s="39"/>
      <c r="O346" s="39"/>
      <c r="T346" s="39"/>
      <c r="Y346" s="39"/>
      <c r="AD346" s="39"/>
      <c r="AI346" s="39"/>
      <c r="AN346" s="39"/>
      <c r="AS346" s="39"/>
    </row>
    <row r="347">
      <c r="E347" s="39"/>
      <c r="J347" s="39"/>
      <c r="O347" s="39"/>
      <c r="T347" s="39"/>
      <c r="Y347" s="39"/>
      <c r="AD347" s="39"/>
      <c r="AI347" s="39"/>
      <c r="AN347" s="39"/>
      <c r="AS347" s="39"/>
    </row>
    <row r="348">
      <c r="E348" s="39"/>
      <c r="J348" s="39"/>
      <c r="O348" s="39"/>
      <c r="T348" s="39"/>
      <c r="Y348" s="39"/>
      <c r="AD348" s="39"/>
      <c r="AI348" s="39"/>
      <c r="AN348" s="39"/>
      <c r="AS348" s="39"/>
    </row>
    <row r="349">
      <c r="E349" s="39"/>
      <c r="J349" s="39"/>
      <c r="O349" s="39"/>
      <c r="T349" s="39"/>
      <c r="Y349" s="39"/>
      <c r="AD349" s="39"/>
      <c r="AI349" s="39"/>
      <c r="AN349" s="39"/>
      <c r="AS349" s="39"/>
    </row>
    <row r="350">
      <c r="E350" s="39"/>
      <c r="J350" s="39"/>
      <c r="O350" s="39"/>
      <c r="T350" s="39"/>
      <c r="Y350" s="39"/>
      <c r="AD350" s="39"/>
      <c r="AI350" s="39"/>
      <c r="AN350" s="39"/>
      <c r="AS350" s="39"/>
    </row>
    <row r="351">
      <c r="E351" s="39"/>
      <c r="J351" s="39"/>
      <c r="O351" s="39"/>
      <c r="T351" s="39"/>
      <c r="Y351" s="39"/>
      <c r="AD351" s="39"/>
      <c r="AI351" s="39"/>
      <c r="AN351" s="39"/>
      <c r="AS351" s="39"/>
    </row>
    <row r="352">
      <c r="E352" s="39"/>
      <c r="J352" s="39"/>
      <c r="O352" s="39"/>
      <c r="T352" s="39"/>
      <c r="Y352" s="39"/>
      <c r="AD352" s="39"/>
      <c r="AI352" s="39"/>
      <c r="AN352" s="39"/>
      <c r="AS352" s="39"/>
    </row>
    <row r="353">
      <c r="E353" s="39"/>
      <c r="J353" s="39"/>
      <c r="O353" s="39"/>
      <c r="T353" s="39"/>
      <c r="Y353" s="39"/>
      <c r="AD353" s="39"/>
      <c r="AI353" s="39"/>
      <c r="AN353" s="39"/>
      <c r="AS353" s="39"/>
    </row>
    <row r="354">
      <c r="E354" s="39"/>
      <c r="J354" s="39"/>
      <c r="O354" s="39"/>
      <c r="T354" s="39"/>
      <c r="Y354" s="39"/>
      <c r="AD354" s="39"/>
      <c r="AI354" s="39"/>
      <c r="AN354" s="39"/>
      <c r="AS354" s="39"/>
    </row>
    <row r="355">
      <c r="E355" s="39"/>
      <c r="J355" s="39"/>
      <c r="O355" s="39"/>
      <c r="T355" s="39"/>
      <c r="Y355" s="39"/>
      <c r="AD355" s="39"/>
      <c r="AI355" s="39"/>
      <c r="AN355" s="39"/>
      <c r="AS355" s="39"/>
    </row>
    <row r="356">
      <c r="E356" s="39"/>
      <c r="J356" s="39"/>
      <c r="O356" s="39"/>
      <c r="T356" s="39"/>
      <c r="Y356" s="39"/>
      <c r="AD356" s="39"/>
      <c r="AI356" s="39"/>
      <c r="AN356" s="39"/>
      <c r="AS356" s="39"/>
    </row>
    <row r="357">
      <c r="E357" s="39"/>
      <c r="J357" s="39"/>
      <c r="O357" s="39"/>
      <c r="T357" s="39"/>
      <c r="Y357" s="39"/>
      <c r="AD357" s="39"/>
      <c r="AI357" s="39"/>
      <c r="AN357" s="39"/>
      <c r="AS357" s="39"/>
    </row>
    <row r="358">
      <c r="E358" s="39"/>
      <c r="J358" s="39"/>
      <c r="O358" s="39"/>
      <c r="T358" s="39"/>
      <c r="Y358" s="39"/>
      <c r="AD358" s="39"/>
      <c r="AI358" s="39"/>
      <c r="AN358" s="39"/>
      <c r="AS358" s="39"/>
    </row>
    <row r="359">
      <c r="E359" s="39"/>
      <c r="J359" s="39"/>
      <c r="O359" s="39"/>
      <c r="T359" s="39"/>
      <c r="Y359" s="39"/>
      <c r="AD359" s="39"/>
      <c r="AI359" s="39"/>
      <c r="AN359" s="39"/>
      <c r="AS359" s="39"/>
    </row>
    <row r="360">
      <c r="E360" s="39"/>
      <c r="J360" s="39"/>
      <c r="O360" s="39"/>
      <c r="T360" s="39"/>
      <c r="Y360" s="39"/>
      <c r="AD360" s="39"/>
      <c r="AI360" s="39"/>
      <c r="AN360" s="39"/>
      <c r="AS360" s="39"/>
    </row>
    <row r="361">
      <c r="E361" s="39"/>
      <c r="J361" s="39"/>
      <c r="O361" s="39"/>
      <c r="T361" s="39"/>
      <c r="Y361" s="39"/>
      <c r="AD361" s="39"/>
      <c r="AI361" s="39"/>
      <c r="AN361" s="39"/>
      <c r="AS361" s="39"/>
    </row>
    <row r="362">
      <c r="E362" s="39"/>
      <c r="J362" s="39"/>
      <c r="O362" s="39"/>
      <c r="T362" s="39"/>
      <c r="Y362" s="39"/>
      <c r="AD362" s="39"/>
      <c r="AI362" s="39"/>
      <c r="AN362" s="39"/>
      <c r="AS362" s="39"/>
    </row>
    <row r="363">
      <c r="E363" s="39"/>
      <c r="J363" s="39"/>
      <c r="O363" s="39"/>
      <c r="T363" s="39"/>
      <c r="Y363" s="39"/>
      <c r="AD363" s="39"/>
      <c r="AI363" s="39"/>
      <c r="AN363" s="39"/>
      <c r="AS363" s="39"/>
    </row>
    <row r="364">
      <c r="E364" s="39"/>
      <c r="J364" s="39"/>
      <c r="O364" s="39"/>
      <c r="T364" s="39"/>
      <c r="Y364" s="39"/>
      <c r="AD364" s="39"/>
      <c r="AI364" s="39"/>
      <c r="AN364" s="39"/>
      <c r="AS364" s="39"/>
    </row>
    <row r="365">
      <c r="E365" s="39"/>
      <c r="J365" s="39"/>
      <c r="O365" s="39"/>
      <c r="T365" s="39"/>
      <c r="Y365" s="39"/>
      <c r="AD365" s="39"/>
      <c r="AI365" s="39"/>
      <c r="AN365" s="39"/>
      <c r="AS365" s="39"/>
    </row>
    <row r="366">
      <c r="E366" s="39"/>
      <c r="J366" s="39"/>
      <c r="O366" s="39"/>
      <c r="T366" s="39"/>
      <c r="Y366" s="39"/>
      <c r="AD366" s="39"/>
      <c r="AI366" s="39"/>
      <c r="AN366" s="39"/>
      <c r="AS366" s="39"/>
    </row>
    <row r="367">
      <c r="E367" s="39"/>
      <c r="J367" s="39"/>
      <c r="O367" s="39"/>
      <c r="T367" s="39"/>
      <c r="Y367" s="39"/>
      <c r="AD367" s="39"/>
      <c r="AI367" s="39"/>
      <c r="AN367" s="39"/>
      <c r="AS367" s="39"/>
    </row>
    <row r="368">
      <c r="E368" s="39"/>
      <c r="J368" s="39"/>
      <c r="O368" s="39"/>
      <c r="T368" s="39"/>
      <c r="Y368" s="39"/>
      <c r="AD368" s="39"/>
      <c r="AI368" s="39"/>
      <c r="AN368" s="39"/>
      <c r="AS368" s="39"/>
    </row>
    <row r="369">
      <c r="E369" s="39"/>
      <c r="J369" s="39"/>
      <c r="O369" s="39"/>
      <c r="T369" s="39"/>
      <c r="Y369" s="39"/>
      <c r="AD369" s="39"/>
      <c r="AI369" s="39"/>
      <c r="AN369" s="39"/>
      <c r="AS369" s="39"/>
    </row>
    <row r="370">
      <c r="E370" s="39"/>
      <c r="J370" s="39"/>
      <c r="O370" s="39"/>
      <c r="T370" s="39"/>
      <c r="Y370" s="39"/>
      <c r="AD370" s="39"/>
      <c r="AI370" s="39"/>
      <c r="AN370" s="39"/>
      <c r="AS370" s="39"/>
    </row>
    <row r="371">
      <c r="E371" s="39"/>
      <c r="J371" s="39"/>
      <c r="O371" s="39"/>
      <c r="T371" s="39"/>
      <c r="Y371" s="39"/>
      <c r="AD371" s="39"/>
      <c r="AI371" s="39"/>
      <c r="AN371" s="39"/>
      <c r="AS371" s="39"/>
    </row>
    <row r="372">
      <c r="E372" s="39"/>
      <c r="J372" s="39"/>
      <c r="O372" s="39"/>
      <c r="T372" s="39"/>
      <c r="Y372" s="39"/>
      <c r="AD372" s="39"/>
      <c r="AI372" s="39"/>
      <c r="AN372" s="39"/>
      <c r="AS372" s="39"/>
    </row>
    <row r="373">
      <c r="E373" s="39"/>
      <c r="J373" s="39"/>
      <c r="O373" s="39"/>
      <c r="T373" s="39"/>
      <c r="Y373" s="39"/>
      <c r="AD373" s="39"/>
      <c r="AI373" s="39"/>
      <c r="AN373" s="39"/>
      <c r="AS373" s="39"/>
    </row>
    <row r="374">
      <c r="E374" s="39"/>
      <c r="J374" s="39"/>
      <c r="O374" s="39"/>
      <c r="T374" s="39"/>
      <c r="Y374" s="39"/>
      <c r="AD374" s="39"/>
      <c r="AI374" s="39"/>
      <c r="AN374" s="39"/>
      <c r="AS374" s="39"/>
    </row>
    <row r="375">
      <c r="E375" s="39"/>
      <c r="J375" s="39"/>
      <c r="O375" s="39"/>
      <c r="T375" s="39"/>
      <c r="Y375" s="39"/>
      <c r="AD375" s="39"/>
      <c r="AI375" s="39"/>
      <c r="AN375" s="39"/>
      <c r="AS375" s="39"/>
    </row>
    <row r="376">
      <c r="E376" s="39"/>
      <c r="J376" s="39"/>
      <c r="O376" s="39"/>
      <c r="T376" s="39"/>
      <c r="Y376" s="39"/>
      <c r="AD376" s="39"/>
      <c r="AI376" s="39"/>
      <c r="AN376" s="39"/>
      <c r="AS376" s="39"/>
    </row>
    <row r="377">
      <c r="E377" s="39"/>
      <c r="J377" s="39"/>
      <c r="O377" s="39"/>
      <c r="T377" s="39"/>
      <c r="Y377" s="39"/>
      <c r="AD377" s="39"/>
      <c r="AI377" s="39"/>
      <c r="AN377" s="39"/>
      <c r="AS377" s="39"/>
    </row>
    <row r="378">
      <c r="E378" s="39"/>
      <c r="J378" s="39"/>
      <c r="O378" s="39"/>
      <c r="T378" s="39"/>
      <c r="Y378" s="39"/>
      <c r="AD378" s="39"/>
      <c r="AI378" s="39"/>
      <c r="AN378" s="39"/>
      <c r="AS378" s="39"/>
    </row>
    <row r="379">
      <c r="E379" s="39"/>
      <c r="J379" s="39"/>
      <c r="O379" s="39"/>
      <c r="T379" s="39"/>
      <c r="Y379" s="39"/>
      <c r="AD379" s="39"/>
      <c r="AI379" s="39"/>
      <c r="AN379" s="39"/>
      <c r="AS379" s="39"/>
    </row>
    <row r="380">
      <c r="E380" s="39"/>
      <c r="J380" s="39"/>
      <c r="O380" s="39"/>
      <c r="T380" s="39"/>
      <c r="Y380" s="39"/>
      <c r="AD380" s="39"/>
      <c r="AI380" s="39"/>
      <c r="AN380" s="39"/>
      <c r="AS380" s="39"/>
    </row>
    <row r="381">
      <c r="E381" s="39"/>
      <c r="J381" s="39"/>
      <c r="O381" s="39"/>
      <c r="T381" s="39"/>
      <c r="Y381" s="39"/>
      <c r="AD381" s="39"/>
      <c r="AI381" s="39"/>
      <c r="AN381" s="39"/>
      <c r="AS381" s="39"/>
    </row>
    <row r="382">
      <c r="E382" s="39"/>
      <c r="J382" s="39"/>
      <c r="O382" s="39"/>
      <c r="T382" s="39"/>
      <c r="Y382" s="39"/>
      <c r="AD382" s="39"/>
      <c r="AI382" s="39"/>
      <c r="AN382" s="39"/>
      <c r="AS382" s="39"/>
    </row>
    <row r="383">
      <c r="E383" s="39"/>
      <c r="J383" s="39"/>
      <c r="O383" s="39"/>
      <c r="T383" s="39"/>
      <c r="Y383" s="39"/>
      <c r="AD383" s="39"/>
      <c r="AI383" s="39"/>
      <c r="AN383" s="39"/>
      <c r="AS383" s="39"/>
    </row>
    <row r="384">
      <c r="E384" s="39"/>
      <c r="J384" s="39"/>
      <c r="O384" s="39"/>
      <c r="T384" s="39"/>
      <c r="Y384" s="39"/>
      <c r="AD384" s="39"/>
      <c r="AI384" s="39"/>
      <c r="AN384" s="39"/>
      <c r="AS384" s="39"/>
    </row>
    <row r="385">
      <c r="E385" s="39"/>
      <c r="J385" s="39"/>
      <c r="O385" s="39"/>
      <c r="T385" s="39"/>
      <c r="Y385" s="39"/>
      <c r="AD385" s="39"/>
      <c r="AI385" s="39"/>
      <c r="AN385" s="39"/>
      <c r="AS385" s="39"/>
    </row>
    <row r="386">
      <c r="E386" s="39"/>
      <c r="J386" s="39"/>
      <c r="O386" s="39"/>
      <c r="T386" s="39"/>
      <c r="Y386" s="39"/>
      <c r="AD386" s="39"/>
      <c r="AI386" s="39"/>
      <c r="AN386" s="39"/>
      <c r="AS386" s="39"/>
    </row>
    <row r="387">
      <c r="E387" s="39"/>
      <c r="J387" s="39"/>
      <c r="O387" s="39"/>
      <c r="T387" s="39"/>
      <c r="Y387" s="39"/>
      <c r="AD387" s="39"/>
      <c r="AI387" s="39"/>
      <c r="AN387" s="39"/>
      <c r="AS387" s="39"/>
    </row>
    <row r="388">
      <c r="E388" s="39"/>
      <c r="J388" s="39"/>
      <c r="O388" s="39"/>
      <c r="T388" s="39"/>
      <c r="Y388" s="39"/>
      <c r="AD388" s="39"/>
      <c r="AI388" s="39"/>
      <c r="AN388" s="39"/>
      <c r="AS388" s="39"/>
    </row>
    <row r="389">
      <c r="E389" s="39"/>
      <c r="J389" s="39"/>
      <c r="O389" s="39"/>
      <c r="T389" s="39"/>
      <c r="Y389" s="39"/>
      <c r="AD389" s="39"/>
      <c r="AI389" s="39"/>
      <c r="AN389" s="39"/>
      <c r="AS389" s="39"/>
    </row>
    <row r="390">
      <c r="E390" s="39"/>
      <c r="J390" s="39"/>
      <c r="O390" s="39"/>
      <c r="T390" s="39"/>
      <c r="Y390" s="39"/>
      <c r="AD390" s="39"/>
      <c r="AI390" s="39"/>
      <c r="AN390" s="39"/>
      <c r="AS390" s="39"/>
    </row>
    <row r="391">
      <c r="E391" s="39"/>
      <c r="J391" s="39"/>
      <c r="O391" s="39"/>
      <c r="T391" s="39"/>
      <c r="Y391" s="39"/>
      <c r="AD391" s="39"/>
      <c r="AI391" s="39"/>
      <c r="AN391" s="39"/>
      <c r="AS391" s="39"/>
    </row>
    <row r="392">
      <c r="E392" s="39"/>
      <c r="J392" s="39"/>
      <c r="O392" s="39"/>
      <c r="T392" s="39"/>
      <c r="Y392" s="39"/>
      <c r="AD392" s="39"/>
      <c r="AI392" s="39"/>
      <c r="AN392" s="39"/>
      <c r="AS392" s="39"/>
    </row>
    <row r="393">
      <c r="E393" s="39"/>
      <c r="J393" s="39"/>
      <c r="O393" s="39"/>
      <c r="T393" s="39"/>
      <c r="Y393" s="39"/>
      <c r="AD393" s="39"/>
      <c r="AI393" s="39"/>
      <c r="AN393" s="39"/>
      <c r="AS393" s="39"/>
    </row>
    <row r="394">
      <c r="E394" s="39"/>
      <c r="J394" s="39"/>
      <c r="O394" s="39"/>
      <c r="T394" s="39"/>
      <c r="Y394" s="39"/>
      <c r="AD394" s="39"/>
      <c r="AI394" s="39"/>
      <c r="AN394" s="39"/>
      <c r="AS394" s="39"/>
    </row>
    <row r="395">
      <c r="E395" s="39"/>
      <c r="J395" s="39"/>
      <c r="O395" s="39"/>
      <c r="T395" s="39"/>
      <c r="Y395" s="39"/>
      <c r="AD395" s="39"/>
      <c r="AI395" s="39"/>
      <c r="AN395" s="39"/>
      <c r="AS395" s="39"/>
    </row>
    <row r="396">
      <c r="E396" s="39"/>
      <c r="J396" s="39"/>
      <c r="O396" s="39"/>
      <c r="T396" s="39"/>
      <c r="Y396" s="39"/>
      <c r="AD396" s="39"/>
      <c r="AI396" s="39"/>
      <c r="AN396" s="39"/>
      <c r="AS396" s="39"/>
    </row>
    <row r="397">
      <c r="E397" s="39"/>
      <c r="J397" s="39"/>
      <c r="O397" s="39"/>
      <c r="T397" s="39"/>
      <c r="Y397" s="39"/>
      <c r="AD397" s="39"/>
      <c r="AI397" s="39"/>
      <c r="AN397" s="39"/>
      <c r="AS397" s="39"/>
    </row>
    <row r="398">
      <c r="E398" s="39"/>
      <c r="J398" s="39"/>
      <c r="O398" s="39"/>
      <c r="T398" s="39"/>
      <c r="Y398" s="39"/>
      <c r="AD398" s="39"/>
      <c r="AI398" s="39"/>
      <c r="AN398" s="39"/>
      <c r="AS398" s="39"/>
    </row>
    <row r="399">
      <c r="E399" s="39"/>
      <c r="J399" s="39"/>
      <c r="O399" s="39"/>
      <c r="T399" s="39"/>
      <c r="Y399" s="39"/>
      <c r="AD399" s="39"/>
      <c r="AI399" s="39"/>
      <c r="AN399" s="39"/>
      <c r="AS399" s="39"/>
    </row>
    <row r="400">
      <c r="E400" s="39"/>
      <c r="J400" s="39"/>
      <c r="O400" s="39"/>
      <c r="T400" s="39"/>
      <c r="Y400" s="39"/>
      <c r="AD400" s="39"/>
      <c r="AI400" s="39"/>
      <c r="AN400" s="39"/>
      <c r="AS400" s="39"/>
    </row>
    <row r="401">
      <c r="E401" s="39"/>
      <c r="J401" s="39"/>
      <c r="O401" s="39"/>
      <c r="T401" s="39"/>
      <c r="Y401" s="39"/>
      <c r="AD401" s="39"/>
      <c r="AI401" s="39"/>
      <c r="AN401" s="39"/>
      <c r="AS401" s="39"/>
    </row>
    <row r="402">
      <c r="E402" s="39"/>
      <c r="J402" s="39"/>
      <c r="O402" s="39"/>
      <c r="T402" s="39"/>
      <c r="Y402" s="39"/>
      <c r="AD402" s="39"/>
      <c r="AI402" s="39"/>
      <c r="AN402" s="39"/>
      <c r="AS402" s="39"/>
    </row>
    <row r="403">
      <c r="E403" s="39"/>
      <c r="J403" s="39"/>
      <c r="O403" s="39"/>
      <c r="T403" s="39"/>
      <c r="Y403" s="39"/>
      <c r="AD403" s="39"/>
      <c r="AI403" s="39"/>
      <c r="AN403" s="39"/>
      <c r="AS403" s="39"/>
    </row>
    <row r="404">
      <c r="E404" s="39"/>
      <c r="J404" s="39"/>
      <c r="O404" s="39"/>
      <c r="T404" s="39"/>
      <c r="Y404" s="39"/>
      <c r="AD404" s="39"/>
      <c r="AI404" s="39"/>
      <c r="AN404" s="39"/>
      <c r="AS404" s="39"/>
    </row>
    <row r="405">
      <c r="E405" s="39"/>
      <c r="J405" s="39"/>
      <c r="O405" s="39"/>
      <c r="T405" s="39"/>
      <c r="Y405" s="39"/>
      <c r="AD405" s="39"/>
      <c r="AI405" s="39"/>
      <c r="AN405" s="39"/>
      <c r="AS405" s="39"/>
    </row>
    <row r="406">
      <c r="E406" s="39"/>
      <c r="J406" s="39"/>
      <c r="O406" s="39"/>
      <c r="T406" s="39"/>
      <c r="Y406" s="39"/>
      <c r="AD406" s="39"/>
      <c r="AI406" s="39"/>
      <c r="AN406" s="39"/>
      <c r="AS406" s="39"/>
    </row>
    <row r="407">
      <c r="E407" s="39"/>
      <c r="J407" s="39"/>
      <c r="O407" s="39"/>
      <c r="T407" s="39"/>
      <c r="Y407" s="39"/>
      <c r="AD407" s="39"/>
      <c r="AI407" s="39"/>
      <c r="AN407" s="39"/>
      <c r="AS407" s="39"/>
    </row>
    <row r="408">
      <c r="E408" s="39"/>
      <c r="J408" s="39"/>
      <c r="O408" s="39"/>
      <c r="T408" s="39"/>
      <c r="Y408" s="39"/>
      <c r="AD408" s="39"/>
      <c r="AI408" s="39"/>
      <c r="AN408" s="39"/>
      <c r="AS408" s="39"/>
    </row>
    <row r="409">
      <c r="E409" s="39"/>
      <c r="J409" s="39"/>
      <c r="O409" s="39"/>
      <c r="T409" s="39"/>
      <c r="Y409" s="39"/>
      <c r="AD409" s="39"/>
      <c r="AI409" s="39"/>
      <c r="AN409" s="39"/>
      <c r="AS409" s="39"/>
    </row>
    <row r="410">
      <c r="E410" s="39"/>
      <c r="J410" s="39"/>
      <c r="O410" s="39"/>
      <c r="T410" s="39"/>
      <c r="Y410" s="39"/>
      <c r="AD410" s="39"/>
      <c r="AI410" s="39"/>
      <c r="AN410" s="39"/>
      <c r="AS410" s="39"/>
    </row>
    <row r="411">
      <c r="E411" s="39"/>
      <c r="J411" s="39"/>
      <c r="O411" s="39"/>
      <c r="T411" s="39"/>
      <c r="Y411" s="39"/>
      <c r="AD411" s="39"/>
      <c r="AI411" s="39"/>
      <c r="AN411" s="39"/>
      <c r="AS411" s="39"/>
    </row>
    <row r="412">
      <c r="E412" s="39"/>
      <c r="J412" s="39"/>
      <c r="O412" s="39"/>
      <c r="T412" s="39"/>
      <c r="Y412" s="39"/>
      <c r="AD412" s="39"/>
      <c r="AI412" s="39"/>
      <c r="AN412" s="39"/>
      <c r="AS412" s="39"/>
    </row>
    <row r="413">
      <c r="E413" s="39"/>
      <c r="J413" s="39"/>
      <c r="O413" s="39"/>
      <c r="T413" s="39"/>
      <c r="Y413" s="39"/>
      <c r="AD413" s="39"/>
      <c r="AI413" s="39"/>
      <c r="AN413" s="39"/>
      <c r="AS413" s="39"/>
    </row>
    <row r="414">
      <c r="E414" s="39"/>
      <c r="J414" s="39"/>
      <c r="O414" s="39"/>
      <c r="T414" s="39"/>
      <c r="Y414" s="39"/>
      <c r="AD414" s="39"/>
      <c r="AI414" s="39"/>
      <c r="AN414" s="39"/>
      <c r="AS414" s="39"/>
    </row>
    <row r="415">
      <c r="E415" s="39"/>
      <c r="J415" s="39"/>
      <c r="O415" s="39"/>
      <c r="T415" s="39"/>
      <c r="Y415" s="39"/>
      <c r="AD415" s="39"/>
      <c r="AI415" s="39"/>
      <c r="AN415" s="39"/>
      <c r="AS415" s="39"/>
    </row>
    <row r="416">
      <c r="E416" s="39"/>
      <c r="J416" s="39"/>
      <c r="O416" s="39"/>
      <c r="T416" s="39"/>
      <c r="Y416" s="39"/>
      <c r="AD416" s="39"/>
      <c r="AI416" s="39"/>
      <c r="AN416" s="39"/>
      <c r="AS416" s="39"/>
    </row>
    <row r="417">
      <c r="E417" s="39"/>
      <c r="J417" s="39"/>
      <c r="O417" s="39"/>
      <c r="T417" s="39"/>
      <c r="Y417" s="39"/>
      <c r="AD417" s="39"/>
      <c r="AI417" s="39"/>
      <c r="AN417" s="39"/>
      <c r="AS417" s="39"/>
    </row>
    <row r="418">
      <c r="E418" s="39"/>
      <c r="J418" s="39"/>
      <c r="O418" s="39"/>
      <c r="T418" s="39"/>
      <c r="Y418" s="39"/>
      <c r="AD418" s="39"/>
      <c r="AI418" s="39"/>
      <c r="AN418" s="39"/>
      <c r="AS418" s="39"/>
    </row>
    <row r="419">
      <c r="E419" s="39"/>
      <c r="J419" s="39"/>
      <c r="O419" s="39"/>
      <c r="T419" s="39"/>
      <c r="Y419" s="39"/>
      <c r="AD419" s="39"/>
      <c r="AI419" s="39"/>
      <c r="AN419" s="39"/>
      <c r="AS419" s="39"/>
    </row>
    <row r="420">
      <c r="E420" s="39"/>
      <c r="J420" s="39"/>
      <c r="O420" s="39"/>
      <c r="T420" s="39"/>
      <c r="Y420" s="39"/>
      <c r="AD420" s="39"/>
      <c r="AI420" s="39"/>
      <c r="AN420" s="39"/>
      <c r="AS420" s="39"/>
    </row>
    <row r="421">
      <c r="E421" s="39"/>
      <c r="J421" s="39"/>
      <c r="O421" s="39"/>
      <c r="T421" s="39"/>
      <c r="Y421" s="39"/>
      <c r="AD421" s="39"/>
      <c r="AI421" s="39"/>
      <c r="AN421" s="39"/>
      <c r="AS421" s="39"/>
    </row>
    <row r="422">
      <c r="E422" s="39"/>
      <c r="J422" s="39"/>
      <c r="O422" s="39"/>
      <c r="T422" s="39"/>
      <c r="Y422" s="39"/>
      <c r="AD422" s="39"/>
      <c r="AI422" s="39"/>
      <c r="AN422" s="39"/>
      <c r="AS422" s="39"/>
    </row>
    <row r="423">
      <c r="E423" s="39"/>
      <c r="J423" s="39"/>
      <c r="O423" s="39"/>
      <c r="T423" s="39"/>
      <c r="Y423" s="39"/>
      <c r="AD423" s="39"/>
      <c r="AI423" s="39"/>
      <c r="AN423" s="39"/>
      <c r="AS423" s="39"/>
    </row>
    <row r="424">
      <c r="E424" s="39"/>
      <c r="J424" s="39"/>
      <c r="O424" s="39"/>
      <c r="T424" s="39"/>
      <c r="Y424" s="39"/>
      <c r="AD424" s="39"/>
      <c r="AI424" s="39"/>
      <c r="AN424" s="39"/>
      <c r="AS424" s="39"/>
    </row>
    <row r="425">
      <c r="E425" s="39"/>
      <c r="J425" s="39"/>
      <c r="O425" s="39"/>
      <c r="T425" s="39"/>
      <c r="Y425" s="39"/>
      <c r="AD425" s="39"/>
      <c r="AI425" s="39"/>
      <c r="AN425" s="39"/>
      <c r="AS425" s="39"/>
    </row>
    <row r="426">
      <c r="E426" s="39"/>
      <c r="J426" s="39"/>
      <c r="O426" s="39"/>
      <c r="T426" s="39"/>
      <c r="Y426" s="39"/>
      <c r="AD426" s="39"/>
      <c r="AI426" s="39"/>
      <c r="AN426" s="39"/>
      <c r="AS426" s="39"/>
    </row>
    <row r="427">
      <c r="E427" s="39"/>
      <c r="J427" s="39"/>
      <c r="O427" s="39"/>
      <c r="T427" s="39"/>
      <c r="Y427" s="39"/>
      <c r="AD427" s="39"/>
      <c r="AI427" s="39"/>
      <c r="AN427" s="39"/>
      <c r="AS427" s="39"/>
    </row>
    <row r="428">
      <c r="E428" s="39"/>
      <c r="J428" s="39"/>
      <c r="O428" s="39"/>
      <c r="T428" s="39"/>
      <c r="Y428" s="39"/>
      <c r="AD428" s="39"/>
      <c r="AI428" s="39"/>
      <c r="AN428" s="39"/>
      <c r="AS428" s="39"/>
    </row>
    <row r="429">
      <c r="E429" s="39"/>
      <c r="J429" s="39"/>
      <c r="O429" s="39"/>
      <c r="T429" s="39"/>
      <c r="Y429" s="39"/>
      <c r="AD429" s="39"/>
      <c r="AI429" s="39"/>
      <c r="AN429" s="39"/>
      <c r="AS429" s="39"/>
    </row>
    <row r="430">
      <c r="E430" s="39"/>
      <c r="J430" s="39"/>
      <c r="O430" s="39"/>
      <c r="T430" s="39"/>
      <c r="Y430" s="39"/>
      <c r="AD430" s="39"/>
      <c r="AI430" s="39"/>
      <c r="AN430" s="39"/>
      <c r="AS430" s="39"/>
    </row>
    <row r="431">
      <c r="E431" s="39"/>
      <c r="J431" s="39"/>
      <c r="O431" s="39"/>
      <c r="T431" s="39"/>
      <c r="Y431" s="39"/>
      <c r="AD431" s="39"/>
      <c r="AI431" s="39"/>
      <c r="AN431" s="39"/>
      <c r="AS431" s="39"/>
    </row>
    <row r="432">
      <c r="E432" s="39"/>
      <c r="J432" s="39"/>
      <c r="O432" s="39"/>
      <c r="T432" s="39"/>
      <c r="Y432" s="39"/>
      <c r="AD432" s="39"/>
      <c r="AI432" s="39"/>
      <c r="AN432" s="39"/>
      <c r="AS432" s="39"/>
    </row>
    <row r="433">
      <c r="E433" s="39"/>
      <c r="J433" s="39"/>
      <c r="O433" s="39"/>
      <c r="T433" s="39"/>
      <c r="Y433" s="39"/>
      <c r="AD433" s="39"/>
      <c r="AI433" s="39"/>
      <c r="AN433" s="39"/>
      <c r="AS433" s="39"/>
    </row>
    <row r="434">
      <c r="E434" s="39"/>
      <c r="J434" s="39"/>
      <c r="O434" s="39"/>
      <c r="T434" s="39"/>
      <c r="Y434" s="39"/>
      <c r="AD434" s="39"/>
      <c r="AI434" s="39"/>
      <c r="AN434" s="39"/>
      <c r="AS434" s="39"/>
    </row>
    <row r="435">
      <c r="E435" s="39"/>
      <c r="J435" s="39"/>
      <c r="O435" s="39"/>
      <c r="T435" s="39"/>
      <c r="Y435" s="39"/>
      <c r="AD435" s="39"/>
      <c r="AI435" s="39"/>
      <c r="AN435" s="39"/>
      <c r="AS435" s="39"/>
    </row>
    <row r="436">
      <c r="E436" s="39"/>
      <c r="J436" s="39"/>
      <c r="O436" s="39"/>
      <c r="T436" s="39"/>
      <c r="Y436" s="39"/>
      <c r="AD436" s="39"/>
      <c r="AI436" s="39"/>
      <c r="AN436" s="39"/>
      <c r="AS436" s="39"/>
    </row>
    <row r="437">
      <c r="E437" s="39"/>
      <c r="J437" s="39"/>
      <c r="O437" s="39"/>
      <c r="T437" s="39"/>
      <c r="Y437" s="39"/>
      <c r="AD437" s="39"/>
      <c r="AI437" s="39"/>
      <c r="AN437" s="39"/>
      <c r="AS437" s="39"/>
    </row>
    <row r="438">
      <c r="E438" s="39"/>
      <c r="J438" s="39"/>
      <c r="O438" s="39"/>
      <c r="T438" s="39"/>
      <c r="Y438" s="39"/>
      <c r="AD438" s="39"/>
      <c r="AI438" s="39"/>
      <c r="AN438" s="39"/>
      <c r="AS438" s="39"/>
    </row>
    <row r="439">
      <c r="E439" s="39"/>
      <c r="J439" s="39"/>
      <c r="O439" s="39"/>
      <c r="T439" s="39"/>
      <c r="Y439" s="39"/>
      <c r="AD439" s="39"/>
      <c r="AI439" s="39"/>
      <c r="AN439" s="39"/>
      <c r="AS439" s="39"/>
    </row>
    <row r="440">
      <c r="E440" s="39"/>
      <c r="J440" s="39"/>
      <c r="O440" s="39"/>
      <c r="T440" s="39"/>
      <c r="Y440" s="39"/>
      <c r="AD440" s="39"/>
      <c r="AI440" s="39"/>
      <c r="AN440" s="39"/>
      <c r="AS440" s="39"/>
    </row>
    <row r="441">
      <c r="E441" s="39"/>
      <c r="J441" s="39"/>
      <c r="O441" s="39"/>
      <c r="T441" s="39"/>
      <c r="Y441" s="39"/>
      <c r="AD441" s="39"/>
      <c r="AI441" s="39"/>
      <c r="AN441" s="39"/>
      <c r="AS441" s="39"/>
    </row>
    <row r="442">
      <c r="E442" s="39"/>
      <c r="J442" s="39"/>
      <c r="O442" s="39"/>
      <c r="T442" s="39"/>
      <c r="Y442" s="39"/>
      <c r="AD442" s="39"/>
      <c r="AI442" s="39"/>
      <c r="AN442" s="39"/>
      <c r="AS442" s="39"/>
    </row>
    <row r="443">
      <c r="E443" s="39"/>
      <c r="J443" s="39"/>
      <c r="O443" s="39"/>
      <c r="T443" s="39"/>
      <c r="Y443" s="39"/>
      <c r="AD443" s="39"/>
      <c r="AI443" s="39"/>
      <c r="AN443" s="39"/>
      <c r="AS443" s="39"/>
    </row>
    <row r="444">
      <c r="E444" s="39"/>
      <c r="J444" s="39"/>
      <c r="O444" s="39"/>
      <c r="T444" s="39"/>
      <c r="Y444" s="39"/>
      <c r="AD444" s="39"/>
      <c r="AI444" s="39"/>
      <c r="AN444" s="39"/>
      <c r="AS444" s="39"/>
    </row>
    <row r="445">
      <c r="E445" s="39"/>
      <c r="J445" s="39"/>
      <c r="O445" s="39"/>
      <c r="T445" s="39"/>
      <c r="Y445" s="39"/>
      <c r="AD445" s="39"/>
      <c r="AI445" s="39"/>
      <c r="AN445" s="39"/>
      <c r="AS445" s="39"/>
    </row>
    <row r="446">
      <c r="E446" s="39"/>
      <c r="J446" s="39"/>
      <c r="O446" s="39"/>
      <c r="T446" s="39"/>
      <c r="Y446" s="39"/>
      <c r="AD446" s="39"/>
      <c r="AI446" s="39"/>
      <c r="AN446" s="39"/>
      <c r="AS446" s="39"/>
    </row>
    <row r="447">
      <c r="E447" s="39"/>
      <c r="J447" s="39"/>
      <c r="O447" s="39"/>
      <c r="T447" s="39"/>
      <c r="Y447" s="39"/>
      <c r="AD447" s="39"/>
      <c r="AI447" s="39"/>
      <c r="AN447" s="39"/>
      <c r="AS447" s="39"/>
    </row>
    <row r="448">
      <c r="E448" s="39"/>
      <c r="J448" s="39"/>
      <c r="O448" s="39"/>
      <c r="T448" s="39"/>
      <c r="Y448" s="39"/>
      <c r="AD448" s="39"/>
      <c r="AI448" s="39"/>
      <c r="AN448" s="39"/>
      <c r="AS448" s="39"/>
    </row>
    <row r="449">
      <c r="E449" s="39"/>
      <c r="J449" s="39"/>
      <c r="O449" s="39"/>
      <c r="T449" s="39"/>
      <c r="Y449" s="39"/>
      <c r="AD449" s="39"/>
      <c r="AI449" s="39"/>
      <c r="AN449" s="39"/>
      <c r="AS449" s="39"/>
    </row>
    <row r="450">
      <c r="E450" s="39"/>
      <c r="J450" s="39"/>
      <c r="O450" s="39"/>
      <c r="T450" s="39"/>
      <c r="Y450" s="39"/>
      <c r="AD450" s="39"/>
      <c r="AI450" s="39"/>
      <c r="AN450" s="39"/>
      <c r="AS450" s="39"/>
    </row>
    <row r="451">
      <c r="E451" s="39"/>
      <c r="J451" s="39"/>
      <c r="O451" s="39"/>
      <c r="T451" s="39"/>
      <c r="Y451" s="39"/>
      <c r="AD451" s="39"/>
      <c r="AI451" s="39"/>
      <c r="AN451" s="39"/>
      <c r="AS451" s="39"/>
    </row>
    <row r="452">
      <c r="E452" s="39"/>
      <c r="J452" s="39"/>
      <c r="O452" s="39"/>
      <c r="T452" s="39"/>
      <c r="Y452" s="39"/>
      <c r="AD452" s="39"/>
      <c r="AI452" s="39"/>
      <c r="AN452" s="39"/>
      <c r="AS452" s="39"/>
    </row>
    <row r="453">
      <c r="E453" s="39"/>
      <c r="J453" s="39"/>
      <c r="O453" s="39"/>
      <c r="T453" s="39"/>
      <c r="Y453" s="39"/>
      <c r="AD453" s="39"/>
      <c r="AI453" s="39"/>
      <c r="AN453" s="39"/>
      <c r="AS453" s="39"/>
    </row>
    <row r="454">
      <c r="E454" s="39"/>
      <c r="J454" s="39"/>
      <c r="O454" s="39"/>
      <c r="T454" s="39"/>
      <c r="Y454" s="39"/>
      <c r="AD454" s="39"/>
      <c r="AI454" s="39"/>
      <c r="AN454" s="39"/>
      <c r="AS454" s="39"/>
    </row>
    <row r="455">
      <c r="E455" s="39"/>
      <c r="J455" s="39"/>
      <c r="O455" s="39"/>
      <c r="T455" s="39"/>
      <c r="Y455" s="39"/>
      <c r="AD455" s="39"/>
      <c r="AI455" s="39"/>
      <c r="AN455" s="39"/>
      <c r="AS455" s="39"/>
    </row>
    <row r="456">
      <c r="E456" s="39"/>
      <c r="J456" s="39"/>
      <c r="O456" s="39"/>
      <c r="T456" s="39"/>
      <c r="Y456" s="39"/>
      <c r="AD456" s="39"/>
      <c r="AI456" s="39"/>
      <c r="AN456" s="39"/>
      <c r="AS456" s="39"/>
    </row>
    <row r="457">
      <c r="E457" s="39"/>
      <c r="J457" s="39"/>
      <c r="O457" s="39"/>
      <c r="T457" s="39"/>
      <c r="Y457" s="39"/>
      <c r="AD457" s="39"/>
      <c r="AI457" s="39"/>
      <c r="AN457" s="39"/>
      <c r="AS457" s="39"/>
    </row>
    <row r="458">
      <c r="E458" s="39"/>
      <c r="J458" s="39"/>
      <c r="O458" s="39"/>
      <c r="T458" s="39"/>
      <c r="Y458" s="39"/>
      <c r="AD458" s="39"/>
      <c r="AI458" s="39"/>
      <c r="AN458" s="39"/>
      <c r="AS458" s="39"/>
    </row>
    <row r="459">
      <c r="E459" s="39"/>
      <c r="J459" s="39"/>
      <c r="O459" s="39"/>
      <c r="T459" s="39"/>
      <c r="Y459" s="39"/>
      <c r="AD459" s="39"/>
      <c r="AI459" s="39"/>
      <c r="AN459" s="39"/>
      <c r="AS459" s="39"/>
    </row>
    <row r="460">
      <c r="E460" s="39"/>
      <c r="J460" s="39"/>
      <c r="O460" s="39"/>
      <c r="T460" s="39"/>
      <c r="Y460" s="39"/>
      <c r="AD460" s="39"/>
      <c r="AI460" s="39"/>
      <c r="AN460" s="39"/>
      <c r="AS460" s="39"/>
    </row>
    <row r="461">
      <c r="E461" s="39"/>
      <c r="J461" s="39"/>
      <c r="O461" s="39"/>
      <c r="T461" s="39"/>
      <c r="Y461" s="39"/>
      <c r="AD461" s="39"/>
      <c r="AI461" s="39"/>
      <c r="AN461" s="39"/>
      <c r="AS461" s="39"/>
    </row>
    <row r="462">
      <c r="E462" s="39"/>
      <c r="J462" s="39"/>
      <c r="O462" s="39"/>
      <c r="T462" s="39"/>
      <c r="Y462" s="39"/>
      <c r="AD462" s="39"/>
      <c r="AI462" s="39"/>
      <c r="AN462" s="39"/>
      <c r="AS462" s="39"/>
    </row>
    <row r="463">
      <c r="E463" s="39"/>
      <c r="J463" s="39"/>
      <c r="O463" s="39"/>
      <c r="T463" s="39"/>
      <c r="Y463" s="39"/>
      <c r="AD463" s="39"/>
      <c r="AI463" s="39"/>
      <c r="AN463" s="39"/>
      <c r="AS463" s="39"/>
    </row>
    <row r="464">
      <c r="E464" s="39"/>
      <c r="J464" s="39"/>
      <c r="O464" s="39"/>
      <c r="T464" s="39"/>
      <c r="Y464" s="39"/>
      <c r="AD464" s="39"/>
      <c r="AI464" s="39"/>
      <c r="AN464" s="39"/>
      <c r="AS464" s="39"/>
    </row>
    <row r="465">
      <c r="E465" s="39"/>
      <c r="J465" s="39"/>
      <c r="O465" s="39"/>
      <c r="T465" s="39"/>
      <c r="Y465" s="39"/>
      <c r="AD465" s="39"/>
      <c r="AI465" s="39"/>
      <c r="AN465" s="39"/>
      <c r="AS465" s="39"/>
    </row>
    <row r="466">
      <c r="E466" s="39"/>
      <c r="J466" s="39"/>
      <c r="O466" s="39"/>
      <c r="T466" s="39"/>
      <c r="Y466" s="39"/>
      <c r="AD466" s="39"/>
      <c r="AI466" s="39"/>
      <c r="AN466" s="39"/>
      <c r="AS466" s="39"/>
    </row>
    <row r="467">
      <c r="E467" s="39"/>
      <c r="J467" s="39"/>
      <c r="O467" s="39"/>
      <c r="T467" s="39"/>
      <c r="Y467" s="39"/>
      <c r="AD467" s="39"/>
      <c r="AI467" s="39"/>
      <c r="AN467" s="39"/>
      <c r="AS467" s="39"/>
    </row>
    <row r="468">
      <c r="E468" s="39"/>
      <c r="J468" s="39"/>
      <c r="O468" s="39"/>
      <c r="T468" s="39"/>
      <c r="Y468" s="39"/>
      <c r="AD468" s="39"/>
      <c r="AI468" s="39"/>
      <c r="AN468" s="39"/>
      <c r="AS468" s="39"/>
    </row>
    <row r="469">
      <c r="E469" s="39"/>
      <c r="J469" s="39"/>
      <c r="O469" s="39"/>
      <c r="T469" s="39"/>
      <c r="Y469" s="39"/>
      <c r="AD469" s="39"/>
      <c r="AI469" s="39"/>
      <c r="AN469" s="39"/>
      <c r="AS469" s="39"/>
    </row>
    <row r="470">
      <c r="E470" s="39"/>
      <c r="J470" s="39"/>
      <c r="O470" s="39"/>
      <c r="T470" s="39"/>
      <c r="Y470" s="39"/>
      <c r="AD470" s="39"/>
      <c r="AI470" s="39"/>
      <c r="AN470" s="39"/>
      <c r="AS470" s="39"/>
    </row>
    <row r="471">
      <c r="E471" s="39"/>
      <c r="J471" s="39"/>
      <c r="O471" s="39"/>
      <c r="T471" s="39"/>
      <c r="Y471" s="39"/>
      <c r="AD471" s="39"/>
      <c r="AI471" s="39"/>
      <c r="AN471" s="39"/>
      <c r="AS471" s="39"/>
    </row>
    <row r="472">
      <c r="E472" s="39"/>
      <c r="J472" s="39"/>
      <c r="O472" s="39"/>
      <c r="T472" s="39"/>
      <c r="Y472" s="39"/>
      <c r="AD472" s="39"/>
      <c r="AI472" s="39"/>
      <c r="AN472" s="39"/>
      <c r="AS472" s="39"/>
    </row>
    <row r="473">
      <c r="E473" s="39"/>
      <c r="J473" s="39"/>
      <c r="O473" s="39"/>
      <c r="T473" s="39"/>
      <c r="Y473" s="39"/>
      <c r="AD473" s="39"/>
      <c r="AI473" s="39"/>
      <c r="AN473" s="39"/>
      <c r="AS473" s="39"/>
    </row>
    <row r="474">
      <c r="E474" s="39"/>
      <c r="J474" s="39"/>
      <c r="O474" s="39"/>
      <c r="T474" s="39"/>
      <c r="Y474" s="39"/>
      <c r="AD474" s="39"/>
      <c r="AI474" s="39"/>
      <c r="AN474" s="39"/>
      <c r="AS474" s="39"/>
    </row>
    <row r="475">
      <c r="E475" s="39"/>
      <c r="J475" s="39"/>
      <c r="O475" s="39"/>
      <c r="T475" s="39"/>
      <c r="Y475" s="39"/>
      <c r="AD475" s="39"/>
      <c r="AI475" s="39"/>
      <c r="AN475" s="39"/>
      <c r="AS475" s="39"/>
    </row>
    <row r="476">
      <c r="E476" s="39"/>
      <c r="J476" s="39"/>
      <c r="O476" s="39"/>
      <c r="T476" s="39"/>
      <c r="Y476" s="39"/>
      <c r="AD476" s="39"/>
      <c r="AI476" s="39"/>
      <c r="AN476" s="39"/>
      <c r="AS476" s="39"/>
    </row>
    <row r="477">
      <c r="E477" s="39"/>
      <c r="J477" s="39"/>
      <c r="O477" s="39"/>
      <c r="T477" s="39"/>
      <c r="Y477" s="39"/>
      <c r="AD477" s="39"/>
      <c r="AI477" s="39"/>
      <c r="AN477" s="39"/>
      <c r="AS477" s="39"/>
    </row>
    <row r="478">
      <c r="E478" s="39"/>
      <c r="J478" s="39"/>
      <c r="O478" s="39"/>
      <c r="T478" s="39"/>
      <c r="Y478" s="39"/>
      <c r="AD478" s="39"/>
      <c r="AI478" s="39"/>
      <c r="AN478" s="39"/>
      <c r="AS478" s="39"/>
    </row>
    <row r="479">
      <c r="E479" s="39"/>
      <c r="J479" s="39"/>
      <c r="O479" s="39"/>
      <c r="T479" s="39"/>
      <c r="Y479" s="39"/>
      <c r="AD479" s="39"/>
      <c r="AI479" s="39"/>
      <c r="AN479" s="39"/>
      <c r="AS479" s="39"/>
    </row>
    <row r="480">
      <c r="E480" s="39"/>
      <c r="J480" s="39"/>
      <c r="O480" s="39"/>
      <c r="T480" s="39"/>
      <c r="Y480" s="39"/>
      <c r="AD480" s="39"/>
      <c r="AI480" s="39"/>
      <c r="AN480" s="39"/>
      <c r="AS480" s="39"/>
    </row>
    <row r="481">
      <c r="E481" s="39"/>
      <c r="J481" s="39"/>
      <c r="O481" s="39"/>
      <c r="T481" s="39"/>
      <c r="Y481" s="39"/>
      <c r="AD481" s="39"/>
      <c r="AI481" s="39"/>
      <c r="AN481" s="39"/>
      <c r="AS481" s="39"/>
    </row>
    <row r="482">
      <c r="E482" s="39"/>
      <c r="J482" s="39"/>
      <c r="O482" s="39"/>
      <c r="T482" s="39"/>
      <c r="Y482" s="39"/>
      <c r="AD482" s="39"/>
      <c r="AI482" s="39"/>
      <c r="AN482" s="39"/>
      <c r="AS482" s="39"/>
    </row>
    <row r="483">
      <c r="E483" s="39"/>
      <c r="J483" s="39"/>
      <c r="O483" s="39"/>
      <c r="T483" s="39"/>
      <c r="Y483" s="39"/>
      <c r="AD483" s="39"/>
      <c r="AI483" s="39"/>
      <c r="AN483" s="39"/>
      <c r="AS483" s="39"/>
    </row>
    <row r="484">
      <c r="E484" s="39"/>
      <c r="J484" s="39"/>
      <c r="O484" s="39"/>
      <c r="T484" s="39"/>
      <c r="Y484" s="39"/>
      <c r="AD484" s="39"/>
      <c r="AI484" s="39"/>
      <c r="AN484" s="39"/>
      <c r="AS484" s="39"/>
    </row>
    <row r="485">
      <c r="E485" s="39"/>
      <c r="J485" s="39"/>
      <c r="O485" s="39"/>
      <c r="T485" s="39"/>
      <c r="Y485" s="39"/>
      <c r="AD485" s="39"/>
      <c r="AI485" s="39"/>
      <c r="AN485" s="39"/>
      <c r="AS485" s="39"/>
    </row>
    <row r="486">
      <c r="E486" s="39"/>
      <c r="J486" s="39"/>
      <c r="O486" s="39"/>
      <c r="T486" s="39"/>
      <c r="Y486" s="39"/>
      <c r="AD486" s="39"/>
      <c r="AI486" s="39"/>
      <c r="AN486" s="39"/>
      <c r="AS486" s="39"/>
    </row>
    <row r="487">
      <c r="E487" s="39"/>
      <c r="J487" s="39"/>
      <c r="O487" s="39"/>
      <c r="T487" s="39"/>
      <c r="Y487" s="39"/>
      <c r="AD487" s="39"/>
      <c r="AI487" s="39"/>
      <c r="AN487" s="39"/>
      <c r="AS487" s="39"/>
    </row>
    <row r="488">
      <c r="E488" s="39"/>
      <c r="J488" s="39"/>
      <c r="O488" s="39"/>
      <c r="T488" s="39"/>
      <c r="Y488" s="39"/>
      <c r="AD488" s="39"/>
      <c r="AI488" s="39"/>
      <c r="AN488" s="39"/>
      <c r="AS488" s="39"/>
    </row>
    <row r="489">
      <c r="E489" s="39"/>
      <c r="J489" s="39"/>
      <c r="O489" s="39"/>
      <c r="T489" s="39"/>
      <c r="Y489" s="39"/>
      <c r="AD489" s="39"/>
      <c r="AI489" s="39"/>
      <c r="AN489" s="39"/>
      <c r="AS489" s="39"/>
    </row>
    <row r="490">
      <c r="E490" s="39"/>
      <c r="J490" s="39"/>
      <c r="O490" s="39"/>
      <c r="T490" s="39"/>
      <c r="Y490" s="39"/>
      <c r="AD490" s="39"/>
      <c r="AI490" s="39"/>
      <c r="AN490" s="39"/>
      <c r="AS490" s="39"/>
    </row>
    <row r="491">
      <c r="E491" s="39"/>
      <c r="J491" s="39"/>
      <c r="O491" s="39"/>
      <c r="T491" s="39"/>
      <c r="Y491" s="39"/>
      <c r="AD491" s="39"/>
      <c r="AI491" s="39"/>
      <c r="AN491" s="39"/>
      <c r="AS491" s="39"/>
    </row>
    <row r="492">
      <c r="E492" s="39"/>
      <c r="J492" s="39"/>
      <c r="O492" s="39"/>
      <c r="T492" s="39"/>
      <c r="Y492" s="39"/>
      <c r="AD492" s="39"/>
      <c r="AI492" s="39"/>
      <c r="AN492" s="39"/>
      <c r="AS492" s="39"/>
    </row>
    <row r="493">
      <c r="E493" s="39"/>
      <c r="J493" s="39"/>
      <c r="O493" s="39"/>
      <c r="T493" s="39"/>
      <c r="Y493" s="39"/>
      <c r="AD493" s="39"/>
      <c r="AI493" s="39"/>
      <c r="AN493" s="39"/>
      <c r="AS493" s="39"/>
    </row>
    <row r="494">
      <c r="E494" s="39"/>
      <c r="J494" s="39"/>
      <c r="O494" s="39"/>
      <c r="T494" s="39"/>
      <c r="Y494" s="39"/>
      <c r="AD494" s="39"/>
      <c r="AI494" s="39"/>
      <c r="AN494" s="39"/>
      <c r="AS494" s="39"/>
    </row>
    <row r="495">
      <c r="E495" s="39"/>
      <c r="J495" s="39"/>
      <c r="O495" s="39"/>
      <c r="T495" s="39"/>
      <c r="Y495" s="39"/>
      <c r="AD495" s="39"/>
      <c r="AI495" s="39"/>
      <c r="AN495" s="39"/>
      <c r="AS495" s="39"/>
    </row>
    <row r="496">
      <c r="E496" s="39"/>
      <c r="J496" s="39"/>
      <c r="O496" s="39"/>
      <c r="T496" s="39"/>
      <c r="Y496" s="39"/>
      <c r="AD496" s="39"/>
      <c r="AI496" s="39"/>
      <c r="AN496" s="39"/>
      <c r="AS496" s="39"/>
    </row>
    <row r="497">
      <c r="E497" s="39"/>
      <c r="J497" s="39"/>
      <c r="O497" s="39"/>
      <c r="T497" s="39"/>
      <c r="Y497" s="39"/>
      <c r="AD497" s="39"/>
      <c r="AI497" s="39"/>
      <c r="AN497" s="39"/>
      <c r="AS497" s="39"/>
    </row>
    <row r="498">
      <c r="E498" s="39"/>
      <c r="J498" s="39"/>
      <c r="O498" s="39"/>
      <c r="T498" s="39"/>
      <c r="Y498" s="39"/>
      <c r="AD498" s="39"/>
      <c r="AI498" s="39"/>
      <c r="AN498" s="39"/>
      <c r="AS498" s="39"/>
    </row>
    <row r="499">
      <c r="E499" s="39"/>
      <c r="J499" s="39"/>
      <c r="O499" s="39"/>
      <c r="T499" s="39"/>
      <c r="Y499" s="39"/>
      <c r="AD499" s="39"/>
      <c r="AI499" s="39"/>
      <c r="AN499" s="39"/>
      <c r="AS499" s="39"/>
    </row>
    <row r="500">
      <c r="E500" s="39"/>
      <c r="J500" s="39"/>
      <c r="O500" s="39"/>
      <c r="T500" s="39"/>
      <c r="Y500" s="39"/>
      <c r="AD500" s="39"/>
      <c r="AI500" s="39"/>
      <c r="AN500" s="39"/>
      <c r="AS500" s="39"/>
    </row>
    <row r="501">
      <c r="E501" s="39"/>
      <c r="J501" s="39"/>
      <c r="O501" s="39"/>
      <c r="T501" s="39"/>
      <c r="Y501" s="39"/>
      <c r="AD501" s="39"/>
      <c r="AI501" s="39"/>
      <c r="AN501" s="39"/>
      <c r="AS501" s="39"/>
    </row>
    <row r="502">
      <c r="E502" s="39"/>
      <c r="J502" s="39"/>
      <c r="O502" s="39"/>
      <c r="T502" s="39"/>
      <c r="Y502" s="39"/>
      <c r="AD502" s="39"/>
      <c r="AI502" s="39"/>
      <c r="AN502" s="39"/>
      <c r="AS502" s="39"/>
    </row>
    <row r="503">
      <c r="E503" s="39"/>
      <c r="J503" s="39"/>
      <c r="O503" s="39"/>
      <c r="T503" s="39"/>
      <c r="Y503" s="39"/>
      <c r="AD503" s="39"/>
      <c r="AI503" s="39"/>
      <c r="AN503" s="39"/>
      <c r="AS503" s="39"/>
    </row>
    <row r="504">
      <c r="E504" s="39"/>
      <c r="J504" s="39"/>
      <c r="O504" s="39"/>
      <c r="T504" s="39"/>
      <c r="Y504" s="39"/>
      <c r="AD504" s="39"/>
      <c r="AI504" s="39"/>
      <c r="AN504" s="39"/>
      <c r="AS504" s="39"/>
    </row>
    <row r="505">
      <c r="E505" s="39"/>
      <c r="J505" s="39"/>
      <c r="O505" s="39"/>
      <c r="T505" s="39"/>
      <c r="Y505" s="39"/>
      <c r="AD505" s="39"/>
      <c r="AI505" s="39"/>
      <c r="AN505" s="39"/>
      <c r="AS505" s="39"/>
    </row>
    <row r="506">
      <c r="E506" s="39"/>
      <c r="J506" s="39"/>
      <c r="O506" s="39"/>
      <c r="T506" s="39"/>
      <c r="Y506" s="39"/>
      <c r="AD506" s="39"/>
      <c r="AI506" s="39"/>
      <c r="AN506" s="39"/>
      <c r="AS506" s="39"/>
    </row>
    <row r="507">
      <c r="E507" s="39"/>
      <c r="J507" s="39"/>
      <c r="O507" s="39"/>
      <c r="T507" s="39"/>
      <c r="Y507" s="39"/>
      <c r="AD507" s="39"/>
      <c r="AI507" s="39"/>
      <c r="AN507" s="39"/>
      <c r="AS507" s="39"/>
    </row>
    <row r="508">
      <c r="E508" s="39"/>
      <c r="J508" s="39"/>
      <c r="O508" s="39"/>
      <c r="T508" s="39"/>
      <c r="Y508" s="39"/>
      <c r="AD508" s="39"/>
      <c r="AI508" s="39"/>
      <c r="AN508" s="39"/>
      <c r="AS508" s="39"/>
    </row>
    <row r="509">
      <c r="E509" s="39"/>
      <c r="J509" s="39"/>
      <c r="O509" s="39"/>
      <c r="T509" s="39"/>
      <c r="Y509" s="39"/>
      <c r="AD509" s="39"/>
      <c r="AI509" s="39"/>
      <c r="AN509" s="39"/>
      <c r="AS509" s="39"/>
    </row>
    <row r="510">
      <c r="E510" s="39"/>
      <c r="J510" s="39"/>
      <c r="O510" s="39"/>
      <c r="T510" s="39"/>
      <c r="Y510" s="39"/>
      <c r="AD510" s="39"/>
      <c r="AI510" s="39"/>
      <c r="AN510" s="39"/>
      <c r="AS510" s="39"/>
    </row>
    <row r="511">
      <c r="E511" s="39"/>
      <c r="J511" s="39"/>
      <c r="O511" s="39"/>
      <c r="T511" s="39"/>
      <c r="Y511" s="39"/>
      <c r="AD511" s="39"/>
      <c r="AI511" s="39"/>
      <c r="AN511" s="39"/>
      <c r="AS511" s="39"/>
    </row>
    <row r="512">
      <c r="E512" s="39"/>
      <c r="J512" s="39"/>
      <c r="O512" s="39"/>
      <c r="T512" s="39"/>
      <c r="Y512" s="39"/>
      <c r="AD512" s="39"/>
      <c r="AI512" s="39"/>
      <c r="AN512" s="39"/>
      <c r="AS512" s="39"/>
    </row>
    <row r="513">
      <c r="E513" s="39"/>
      <c r="J513" s="39"/>
      <c r="O513" s="39"/>
      <c r="T513" s="39"/>
      <c r="Y513" s="39"/>
      <c r="AD513" s="39"/>
      <c r="AI513" s="39"/>
      <c r="AN513" s="39"/>
      <c r="AS513" s="39"/>
    </row>
    <row r="514">
      <c r="E514" s="39"/>
      <c r="J514" s="39"/>
      <c r="O514" s="39"/>
      <c r="T514" s="39"/>
      <c r="Y514" s="39"/>
      <c r="AD514" s="39"/>
      <c r="AI514" s="39"/>
      <c r="AN514" s="39"/>
      <c r="AS514" s="39"/>
    </row>
    <row r="515">
      <c r="E515" s="39"/>
      <c r="J515" s="39"/>
      <c r="O515" s="39"/>
      <c r="T515" s="39"/>
      <c r="Y515" s="39"/>
      <c r="AD515" s="39"/>
      <c r="AI515" s="39"/>
      <c r="AN515" s="39"/>
      <c r="AS515" s="39"/>
    </row>
    <row r="516">
      <c r="E516" s="39"/>
      <c r="J516" s="39"/>
      <c r="O516" s="39"/>
      <c r="T516" s="39"/>
      <c r="Y516" s="39"/>
      <c r="AD516" s="39"/>
      <c r="AI516" s="39"/>
      <c r="AN516" s="39"/>
      <c r="AS516" s="39"/>
    </row>
    <row r="517">
      <c r="E517" s="39"/>
      <c r="J517" s="39"/>
      <c r="O517" s="39"/>
      <c r="T517" s="39"/>
      <c r="Y517" s="39"/>
      <c r="AD517" s="39"/>
      <c r="AI517" s="39"/>
      <c r="AN517" s="39"/>
      <c r="AS517" s="39"/>
    </row>
    <row r="518">
      <c r="E518" s="39"/>
      <c r="J518" s="39"/>
      <c r="O518" s="39"/>
      <c r="T518" s="39"/>
      <c r="Y518" s="39"/>
      <c r="AD518" s="39"/>
      <c r="AI518" s="39"/>
      <c r="AN518" s="39"/>
      <c r="AS518" s="39"/>
    </row>
    <row r="519">
      <c r="E519" s="39"/>
      <c r="J519" s="39"/>
      <c r="O519" s="39"/>
      <c r="T519" s="39"/>
      <c r="Y519" s="39"/>
      <c r="AD519" s="39"/>
      <c r="AI519" s="39"/>
      <c r="AN519" s="39"/>
      <c r="AS519" s="39"/>
    </row>
    <row r="520">
      <c r="E520" s="39"/>
      <c r="J520" s="39"/>
      <c r="O520" s="39"/>
      <c r="T520" s="39"/>
      <c r="Y520" s="39"/>
      <c r="AD520" s="39"/>
      <c r="AI520" s="39"/>
      <c r="AN520" s="39"/>
      <c r="AS520" s="39"/>
    </row>
    <row r="521">
      <c r="E521" s="39"/>
      <c r="J521" s="39"/>
      <c r="O521" s="39"/>
      <c r="T521" s="39"/>
      <c r="Y521" s="39"/>
      <c r="AD521" s="39"/>
      <c r="AI521" s="39"/>
      <c r="AN521" s="39"/>
      <c r="AS521" s="39"/>
    </row>
    <row r="522">
      <c r="E522" s="39"/>
      <c r="J522" s="39"/>
      <c r="O522" s="39"/>
      <c r="T522" s="39"/>
      <c r="Y522" s="39"/>
      <c r="AD522" s="39"/>
      <c r="AI522" s="39"/>
      <c r="AN522" s="39"/>
      <c r="AS522" s="39"/>
    </row>
    <row r="523">
      <c r="E523" s="39"/>
      <c r="J523" s="39"/>
      <c r="O523" s="39"/>
      <c r="T523" s="39"/>
      <c r="Y523" s="39"/>
      <c r="AD523" s="39"/>
      <c r="AI523" s="39"/>
      <c r="AN523" s="39"/>
      <c r="AS523" s="39"/>
    </row>
    <row r="524">
      <c r="E524" s="39"/>
      <c r="J524" s="39"/>
      <c r="O524" s="39"/>
      <c r="T524" s="39"/>
      <c r="Y524" s="39"/>
      <c r="AD524" s="39"/>
      <c r="AI524" s="39"/>
      <c r="AN524" s="39"/>
      <c r="AS524" s="39"/>
    </row>
    <row r="525">
      <c r="E525" s="39"/>
      <c r="J525" s="39"/>
      <c r="O525" s="39"/>
      <c r="T525" s="39"/>
      <c r="Y525" s="39"/>
      <c r="AD525" s="39"/>
      <c r="AI525" s="39"/>
      <c r="AN525" s="39"/>
      <c r="AS525" s="39"/>
    </row>
    <row r="526">
      <c r="E526" s="39"/>
      <c r="J526" s="39"/>
      <c r="O526" s="39"/>
      <c r="T526" s="39"/>
      <c r="Y526" s="39"/>
      <c r="AD526" s="39"/>
      <c r="AI526" s="39"/>
      <c r="AN526" s="39"/>
      <c r="AS526" s="39"/>
    </row>
    <row r="527">
      <c r="E527" s="39"/>
      <c r="J527" s="39"/>
      <c r="O527" s="39"/>
      <c r="T527" s="39"/>
      <c r="Y527" s="39"/>
      <c r="AD527" s="39"/>
      <c r="AI527" s="39"/>
      <c r="AN527" s="39"/>
      <c r="AS527" s="39"/>
    </row>
    <row r="528">
      <c r="E528" s="39"/>
      <c r="J528" s="39"/>
      <c r="O528" s="39"/>
      <c r="T528" s="39"/>
      <c r="Y528" s="39"/>
      <c r="AD528" s="39"/>
      <c r="AI528" s="39"/>
      <c r="AN528" s="39"/>
      <c r="AS528" s="39"/>
    </row>
    <row r="529">
      <c r="E529" s="39"/>
      <c r="J529" s="39"/>
      <c r="O529" s="39"/>
      <c r="T529" s="39"/>
      <c r="Y529" s="39"/>
      <c r="AD529" s="39"/>
      <c r="AI529" s="39"/>
      <c r="AN529" s="39"/>
      <c r="AS529" s="39"/>
    </row>
    <row r="530">
      <c r="E530" s="39"/>
      <c r="J530" s="39"/>
      <c r="O530" s="39"/>
      <c r="T530" s="39"/>
      <c r="Y530" s="39"/>
      <c r="AD530" s="39"/>
      <c r="AI530" s="39"/>
      <c r="AN530" s="39"/>
      <c r="AS530" s="39"/>
    </row>
    <row r="531">
      <c r="E531" s="39"/>
      <c r="J531" s="39"/>
      <c r="O531" s="39"/>
      <c r="T531" s="39"/>
      <c r="Y531" s="39"/>
      <c r="AD531" s="39"/>
      <c r="AI531" s="39"/>
      <c r="AN531" s="39"/>
      <c r="AS531" s="39"/>
    </row>
    <row r="532">
      <c r="E532" s="39"/>
      <c r="J532" s="39"/>
      <c r="O532" s="39"/>
      <c r="T532" s="39"/>
      <c r="Y532" s="39"/>
      <c r="AD532" s="39"/>
      <c r="AI532" s="39"/>
      <c r="AN532" s="39"/>
      <c r="AS532" s="39"/>
    </row>
    <row r="533">
      <c r="E533" s="39"/>
      <c r="J533" s="39"/>
      <c r="O533" s="39"/>
      <c r="T533" s="39"/>
      <c r="Y533" s="39"/>
      <c r="AD533" s="39"/>
      <c r="AI533" s="39"/>
      <c r="AN533" s="39"/>
      <c r="AS533" s="39"/>
    </row>
    <row r="534">
      <c r="E534" s="39"/>
      <c r="J534" s="39"/>
      <c r="O534" s="39"/>
      <c r="T534" s="39"/>
      <c r="Y534" s="39"/>
      <c r="AD534" s="39"/>
      <c r="AI534" s="39"/>
      <c r="AN534" s="39"/>
      <c r="AS534" s="39"/>
    </row>
    <row r="535">
      <c r="E535" s="39"/>
      <c r="J535" s="39"/>
      <c r="O535" s="39"/>
      <c r="T535" s="39"/>
      <c r="Y535" s="39"/>
      <c r="AD535" s="39"/>
      <c r="AI535" s="39"/>
      <c r="AN535" s="39"/>
      <c r="AS535" s="39"/>
    </row>
    <row r="536">
      <c r="E536" s="39"/>
      <c r="J536" s="39"/>
      <c r="O536" s="39"/>
      <c r="T536" s="39"/>
      <c r="Y536" s="39"/>
      <c r="AD536" s="39"/>
      <c r="AI536" s="39"/>
      <c r="AN536" s="39"/>
      <c r="AS536" s="39"/>
    </row>
    <row r="537">
      <c r="E537" s="39"/>
      <c r="J537" s="39"/>
      <c r="O537" s="39"/>
      <c r="T537" s="39"/>
      <c r="Y537" s="39"/>
      <c r="AD537" s="39"/>
      <c r="AI537" s="39"/>
      <c r="AN537" s="39"/>
      <c r="AS537" s="39"/>
    </row>
    <row r="538">
      <c r="E538" s="39"/>
      <c r="J538" s="39"/>
      <c r="O538" s="39"/>
      <c r="T538" s="39"/>
      <c r="Y538" s="39"/>
      <c r="AD538" s="39"/>
      <c r="AI538" s="39"/>
      <c r="AN538" s="39"/>
      <c r="AS538" s="39"/>
    </row>
    <row r="539">
      <c r="E539" s="39"/>
      <c r="J539" s="39"/>
      <c r="O539" s="39"/>
      <c r="T539" s="39"/>
      <c r="Y539" s="39"/>
      <c r="AD539" s="39"/>
      <c r="AI539" s="39"/>
      <c r="AN539" s="39"/>
      <c r="AS539" s="39"/>
    </row>
    <row r="540">
      <c r="E540" s="39"/>
      <c r="J540" s="39"/>
      <c r="O540" s="39"/>
      <c r="T540" s="39"/>
      <c r="Y540" s="39"/>
      <c r="AD540" s="39"/>
      <c r="AI540" s="39"/>
      <c r="AN540" s="39"/>
      <c r="AS540" s="39"/>
    </row>
    <row r="541">
      <c r="E541" s="39"/>
      <c r="J541" s="39"/>
      <c r="O541" s="39"/>
      <c r="T541" s="39"/>
      <c r="Y541" s="39"/>
      <c r="AD541" s="39"/>
      <c r="AI541" s="39"/>
      <c r="AN541" s="39"/>
      <c r="AS541" s="39"/>
    </row>
    <row r="542">
      <c r="E542" s="39"/>
      <c r="J542" s="39"/>
      <c r="O542" s="39"/>
      <c r="T542" s="39"/>
      <c r="Y542" s="39"/>
      <c r="AD542" s="39"/>
      <c r="AI542" s="39"/>
      <c r="AN542" s="39"/>
      <c r="AS542" s="39"/>
    </row>
    <row r="543">
      <c r="E543" s="39"/>
      <c r="J543" s="39"/>
      <c r="O543" s="39"/>
      <c r="T543" s="39"/>
      <c r="Y543" s="39"/>
      <c r="AD543" s="39"/>
      <c r="AI543" s="39"/>
      <c r="AN543" s="39"/>
      <c r="AS543" s="39"/>
    </row>
    <row r="544">
      <c r="E544" s="39"/>
      <c r="J544" s="39"/>
      <c r="O544" s="39"/>
      <c r="T544" s="39"/>
      <c r="Y544" s="39"/>
      <c r="AD544" s="39"/>
      <c r="AI544" s="39"/>
      <c r="AN544" s="39"/>
      <c r="AS544" s="39"/>
    </row>
    <row r="545">
      <c r="E545" s="39"/>
      <c r="J545" s="39"/>
      <c r="O545" s="39"/>
      <c r="T545" s="39"/>
      <c r="Y545" s="39"/>
      <c r="AD545" s="39"/>
      <c r="AI545" s="39"/>
      <c r="AN545" s="39"/>
      <c r="AS545" s="39"/>
    </row>
    <row r="546">
      <c r="E546" s="39"/>
      <c r="J546" s="39"/>
      <c r="O546" s="39"/>
      <c r="T546" s="39"/>
      <c r="Y546" s="39"/>
      <c r="AD546" s="39"/>
      <c r="AI546" s="39"/>
      <c r="AN546" s="39"/>
      <c r="AS546" s="39"/>
    </row>
    <row r="547">
      <c r="E547" s="39"/>
      <c r="J547" s="39"/>
      <c r="O547" s="39"/>
      <c r="T547" s="39"/>
      <c r="Y547" s="39"/>
      <c r="AD547" s="39"/>
      <c r="AI547" s="39"/>
      <c r="AN547" s="39"/>
      <c r="AS547" s="39"/>
    </row>
    <row r="548">
      <c r="E548" s="39"/>
      <c r="J548" s="39"/>
      <c r="O548" s="39"/>
      <c r="T548" s="39"/>
      <c r="Y548" s="39"/>
      <c r="AD548" s="39"/>
      <c r="AI548" s="39"/>
      <c r="AN548" s="39"/>
      <c r="AS548" s="39"/>
    </row>
    <row r="549">
      <c r="E549" s="39"/>
      <c r="J549" s="39"/>
      <c r="O549" s="39"/>
      <c r="T549" s="39"/>
      <c r="Y549" s="39"/>
      <c r="AD549" s="39"/>
      <c r="AI549" s="39"/>
      <c r="AN549" s="39"/>
      <c r="AS549" s="39"/>
    </row>
    <row r="550">
      <c r="E550" s="39"/>
      <c r="J550" s="39"/>
      <c r="O550" s="39"/>
      <c r="T550" s="39"/>
      <c r="Y550" s="39"/>
      <c r="AD550" s="39"/>
      <c r="AI550" s="39"/>
      <c r="AN550" s="39"/>
      <c r="AS550" s="39"/>
    </row>
    <row r="551">
      <c r="E551" s="39"/>
      <c r="J551" s="39"/>
      <c r="O551" s="39"/>
      <c r="T551" s="39"/>
      <c r="Y551" s="39"/>
      <c r="AD551" s="39"/>
      <c r="AI551" s="39"/>
      <c r="AN551" s="39"/>
      <c r="AS551" s="39"/>
    </row>
    <row r="552">
      <c r="E552" s="39"/>
      <c r="J552" s="39"/>
      <c r="O552" s="39"/>
      <c r="T552" s="39"/>
      <c r="Y552" s="39"/>
      <c r="AD552" s="39"/>
      <c r="AI552" s="39"/>
      <c r="AN552" s="39"/>
      <c r="AS552" s="39"/>
    </row>
    <row r="553">
      <c r="E553" s="39"/>
      <c r="J553" s="39"/>
      <c r="O553" s="39"/>
      <c r="T553" s="39"/>
      <c r="Y553" s="39"/>
      <c r="AD553" s="39"/>
      <c r="AI553" s="39"/>
      <c r="AN553" s="39"/>
      <c r="AS553" s="39"/>
    </row>
    <row r="554">
      <c r="E554" s="39"/>
      <c r="J554" s="39"/>
      <c r="O554" s="39"/>
      <c r="T554" s="39"/>
      <c r="Y554" s="39"/>
      <c r="AD554" s="39"/>
      <c r="AI554" s="39"/>
      <c r="AN554" s="39"/>
      <c r="AS554" s="39"/>
    </row>
    <row r="555">
      <c r="E555" s="39"/>
      <c r="J555" s="39"/>
      <c r="O555" s="39"/>
      <c r="T555" s="39"/>
      <c r="Y555" s="39"/>
      <c r="AD555" s="39"/>
      <c r="AI555" s="39"/>
      <c r="AN555" s="39"/>
      <c r="AS555" s="39"/>
    </row>
    <row r="556">
      <c r="E556" s="39"/>
      <c r="J556" s="39"/>
      <c r="O556" s="39"/>
      <c r="T556" s="39"/>
      <c r="Y556" s="39"/>
      <c r="AD556" s="39"/>
      <c r="AI556" s="39"/>
      <c r="AN556" s="39"/>
      <c r="AS556" s="39"/>
    </row>
    <row r="557">
      <c r="E557" s="39"/>
      <c r="J557" s="39"/>
      <c r="O557" s="39"/>
      <c r="T557" s="39"/>
      <c r="Y557" s="39"/>
      <c r="AD557" s="39"/>
      <c r="AI557" s="39"/>
      <c r="AN557" s="39"/>
      <c r="AS557" s="39"/>
    </row>
    <row r="558">
      <c r="E558" s="39"/>
      <c r="J558" s="39"/>
      <c r="O558" s="39"/>
      <c r="T558" s="39"/>
      <c r="Y558" s="39"/>
      <c r="AD558" s="39"/>
      <c r="AI558" s="39"/>
      <c r="AN558" s="39"/>
      <c r="AS558" s="39"/>
    </row>
    <row r="559">
      <c r="E559" s="39"/>
      <c r="J559" s="39"/>
      <c r="O559" s="39"/>
      <c r="T559" s="39"/>
      <c r="Y559" s="39"/>
      <c r="AD559" s="39"/>
      <c r="AI559" s="39"/>
      <c r="AN559" s="39"/>
      <c r="AS559" s="39"/>
    </row>
    <row r="560">
      <c r="E560" s="39"/>
      <c r="J560" s="39"/>
      <c r="O560" s="39"/>
      <c r="T560" s="39"/>
      <c r="Y560" s="39"/>
      <c r="AD560" s="39"/>
      <c r="AI560" s="39"/>
      <c r="AN560" s="39"/>
      <c r="AS560" s="39"/>
    </row>
    <row r="561">
      <c r="E561" s="39"/>
      <c r="J561" s="39"/>
      <c r="O561" s="39"/>
      <c r="T561" s="39"/>
      <c r="Y561" s="39"/>
      <c r="AD561" s="39"/>
      <c r="AI561" s="39"/>
      <c r="AN561" s="39"/>
      <c r="AS561" s="39"/>
    </row>
    <row r="562">
      <c r="E562" s="39"/>
      <c r="J562" s="39"/>
      <c r="O562" s="39"/>
      <c r="T562" s="39"/>
      <c r="Y562" s="39"/>
      <c r="AD562" s="39"/>
      <c r="AI562" s="39"/>
      <c r="AN562" s="39"/>
      <c r="AS562" s="39"/>
    </row>
    <row r="563">
      <c r="E563" s="39"/>
      <c r="J563" s="39"/>
      <c r="O563" s="39"/>
      <c r="T563" s="39"/>
      <c r="Y563" s="39"/>
      <c r="AD563" s="39"/>
      <c r="AI563" s="39"/>
      <c r="AN563" s="39"/>
      <c r="AS563" s="39"/>
    </row>
    <row r="564">
      <c r="E564" s="39"/>
      <c r="J564" s="39"/>
      <c r="O564" s="39"/>
      <c r="T564" s="39"/>
      <c r="Y564" s="39"/>
      <c r="AD564" s="39"/>
      <c r="AI564" s="39"/>
      <c r="AN564" s="39"/>
      <c r="AS564" s="39"/>
    </row>
    <row r="565">
      <c r="E565" s="39"/>
      <c r="J565" s="39"/>
      <c r="O565" s="39"/>
      <c r="T565" s="39"/>
      <c r="Y565" s="39"/>
      <c r="AD565" s="39"/>
      <c r="AI565" s="39"/>
      <c r="AN565" s="39"/>
      <c r="AS565" s="39"/>
    </row>
    <row r="566">
      <c r="E566" s="39"/>
      <c r="J566" s="39"/>
      <c r="O566" s="39"/>
      <c r="T566" s="39"/>
      <c r="Y566" s="39"/>
      <c r="AD566" s="39"/>
      <c r="AI566" s="39"/>
      <c r="AN566" s="39"/>
      <c r="AS566" s="39"/>
    </row>
    <row r="567">
      <c r="E567" s="39"/>
      <c r="J567" s="39"/>
      <c r="O567" s="39"/>
      <c r="T567" s="39"/>
      <c r="Y567" s="39"/>
      <c r="AD567" s="39"/>
      <c r="AI567" s="39"/>
      <c r="AN567" s="39"/>
      <c r="AS567" s="39"/>
    </row>
    <row r="568">
      <c r="E568" s="39"/>
      <c r="J568" s="39"/>
      <c r="O568" s="39"/>
      <c r="T568" s="39"/>
      <c r="Y568" s="39"/>
      <c r="AD568" s="39"/>
      <c r="AI568" s="39"/>
      <c r="AN568" s="39"/>
      <c r="AS568" s="39"/>
    </row>
    <row r="569">
      <c r="E569" s="39"/>
      <c r="J569" s="39"/>
      <c r="O569" s="39"/>
      <c r="T569" s="39"/>
      <c r="Y569" s="39"/>
      <c r="AD569" s="39"/>
      <c r="AI569" s="39"/>
      <c r="AN569" s="39"/>
      <c r="AS569" s="39"/>
    </row>
    <row r="570">
      <c r="E570" s="39"/>
      <c r="J570" s="39"/>
      <c r="O570" s="39"/>
      <c r="T570" s="39"/>
      <c r="Y570" s="39"/>
      <c r="AD570" s="39"/>
      <c r="AI570" s="39"/>
      <c r="AN570" s="39"/>
      <c r="AS570" s="39"/>
    </row>
    <row r="571">
      <c r="E571" s="39"/>
      <c r="J571" s="39"/>
      <c r="O571" s="39"/>
      <c r="T571" s="39"/>
      <c r="Y571" s="39"/>
      <c r="AD571" s="39"/>
      <c r="AI571" s="39"/>
      <c r="AN571" s="39"/>
      <c r="AS571" s="39"/>
    </row>
    <row r="572">
      <c r="E572" s="39"/>
      <c r="J572" s="39"/>
      <c r="O572" s="39"/>
      <c r="T572" s="39"/>
      <c r="Y572" s="39"/>
      <c r="AD572" s="39"/>
      <c r="AI572" s="39"/>
      <c r="AN572" s="39"/>
      <c r="AS572" s="39"/>
    </row>
    <row r="573">
      <c r="E573" s="39"/>
      <c r="J573" s="39"/>
      <c r="O573" s="39"/>
      <c r="T573" s="39"/>
      <c r="Y573" s="39"/>
      <c r="AD573" s="39"/>
      <c r="AI573" s="39"/>
      <c r="AN573" s="39"/>
      <c r="AS573" s="39"/>
    </row>
    <row r="574">
      <c r="E574" s="39"/>
      <c r="J574" s="39"/>
      <c r="O574" s="39"/>
      <c r="T574" s="39"/>
      <c r="Y574" s="39"/>
      <c r="AD574" s="39"/>
      <c r="AI574" s="39"/>
      <c r="AN574" s="39"/>
      <c r="AS574" s="39"/>
    </row>
    <row r="575">
      <c r="E575" s="39"/>
      <c r="J575" s="39"/>
      <c r="O575" s="39"/>
      <c r="T575" s="39"/>
      <c r="Y575" s="39"/>
      <c r="AD575" s="39"/>
      <c r="AI575" s="39"/>
      <c r="AN575" s="39"/>
      <c r="AS575" s="39"/>
    </row>
    <row r="576">
      <c r="E576" s="39"/>
      <c r="J576" s="39"/>
      <c r="O576" s="39"/>
      <c r="T576" s="39"/>
      <c r="Y576" s="39"/>
      <c r="AD576" s="39"/>
      <c r="AI576" s="39"/>
      <c r="AN576" s="39"/>
      <c r="AS576" s="39"/>
    </row>
    <row r="577">
      <c r="E577" s="39"/>
      <c r="J577" s="39"/>
      <c r="O577" s="39"/>
      <c r="T577" s="39"/>
      <c r="Y577" s="39"/>
      <c r="AD577" s="39"/>
      <c r="AI577" s="39"/>
      <c r="AN577" s="39"/>
      <c r="AS577" s="39"/>
    </row>
    <row r="578">
      <c r="E578" s="39"/>
      <c r="J578" s="39"/>
      <c r="O578" s="39"/>
      <c r="T578" s="39"/>
      <c r="Y578" s="39"/>
      <c r="AD578" s="39"/>
      <c r="AI578" s="39"/>
      <c r="AN578" s="39"/>
      <c r="AS578" s="39"/>
    </row>
    <row r="579">
      <c r="E579" s="39"/>
      <c r="J579" s="39"/>
      <c r="O579" s="39"/>
      <c r="T579" s="39"/>
      <c r="Y579" s="39"/>
      <c r="AD579" s="39"/>
      <c r="AI579" s="39"/>
      <c r="AN579" s="39"/>
      <c r="AS579" s="39"/>
    </row>
    <row r="580">
      <c r="E580" s="39"/>
      <c r="J580" s="39"/>
      <c r="O580" s="39"/>
      <c r="T580" s="39"/>
      <c r="Y580" s="39"/>
      <c r="AD580" s="39"/>
      <c r="AI580" s="39"/>
      <c r="AN580" s="39"/>
      <c r="AS580" s="39"/>
    </row>
    <row r="581">
      <c r="E581" s="39"/>
      <c r="J581" s="39"/>
      <c r="O581" s="39"/>
      <c r="T581" s="39"/>
      <c r="Y581" s="39"/>
      <c r="AD581" s="39"/>
      <c r="AI581" s="39"/>
      <c r="AN581" s="39"/>
      <c r="AS581" s="39"/>
    </row>
    <row r="582">
      <c r="E582" s="39"/>
      <c r="J582" s="39"/>
      <c r="O582" s="39"/>
      <c r="T582" s="39"/>
      <c r="Y582" s="39"/>
      <c r="AD582" s="39"/>
      <c r="AI582" s="39"/>
      <c r="AN582" s="39"/>
      <c r="AS582" s="39"/>
    </row>
    <row r="583">
      <c r="E583" s="39"/>
      <c r="J583" s="39"/>
      <c r="O583" s="39"/>
      <c r="T583" s="39"/>
      <c r="Y583" s="39"/>
      <c r="AD583" s="39"/>
      <c r="AI583" s="39"/>
      <c r="AN583" s="39"/>
      <c r="AS583" s="39"/>
    </row>
    <row r="584">
      <c r="E584" s="39"/>
      <c r="J584" s="39"/>
      <c r="O584" s="39"/>
      <c r="T584" s="39"/>
      <c r="Y584" s="39"/>
      <c r="AD584" s="39"/>
      <c r="AI584" s="39"/>
      <c r="AN584" s="39"/>
      <c r="AS584" s="39"/>
    </row>
    <row r="585">
      <c r="E585" s="39"/>
      <c r="J585" s="39"/>
      <c r="O585" s="39"/>
      <c r="T585" s="39"/>
      <c r="Y585" s="39"/>
      <c r="AD585" s="39"/>
      <c r="AI585" s="39"/>
      <c r="AN585" s="39"/>
      <c r="AS585" s="39"/>
    </row>
    <row r="586">
      <c r="E586" s="39"/>
      <c r="J586" s="39"/>
      <c r="O586" s="39"/>
      <c r="T586" s="39"/>
      <c r="Y586" s="39"/>
      <c r="AD586" s="39"/>
      <c r="AI586" s="39"/>
      <c r="AN586" s="39"/>
      <c r="AS586" s="39"/>
    </row>
    <row r="587">
      <c r="E587" s="39"/>
      <c r="J587" s="39"/>
      <c r="O587" s="39"/>
      <c r="T587" s="39"/>
      <c r="Y587" s="39"/>
      <c r="AD587" s="39"/>
      <c r="AI587" s="39"/>
      <c r="AN587" s="39"/>
      <c r="AS587" s="39"/>
    </row>
    <row r="588">
      <c r="E588" s="39"/>
      <c r="J588" s="39"/>
      <c r="O588" s="39"/>
      <c r="T588" s="39"/>
      <c r="Y588" s="39"/>
      <c r="AD588" s="39"/>
      <c r="AI588" s="39"/>
      <c r="AN588" s="39"/>
      <c r="AS588" s="39"/>
    </row>
    <row r="589">
      <c r="E589" s="39"/>
      <c r="J589" s="39"/>
      <c r="O589" s="39"/>
      <c r="T589" s="39"/>
      <c r="Y589" s="39"/>
      <c r="AD589" s="39"/>
      <c r="AI589" s="39"/>
      <c r="AN589" s="39"/>
      <c r="AS589" s="39"/>
    </row>
    <row r="590">
      <c r="E590" s="39"/>
      <c r="J590" s="39"/>
      <c r="O590" s="39"/>
      <c r="T590" s="39"/>
      <c r="Y590" s="39"/>
      <c r="AD590" s="39"/>
      <c r="AI590" s="39"/>
      <c r="AN590" s="39"/>
      <c r="AS590" s="39"/>
    </row>
    <row r="591">
      <c r="E591" s="39"/>
      <c r="J591" s="39"/>
      <c r="O591" s="39"/>
      <c r="T591" s="39"/>
      <c r="Y591" s="39"/>
      <c r="AD591" s="39"/>
      <c r="AI591" s="39"/>
      <c r="AN591" s="39"/>
      <c r="AS591" s="39"/>
    </row>
    <row r="592">
      <c r="E592" s="39"/>
      <c r="J592" s="39"/>
      <c r="O592" s="39"/>
      <c r="T592" s="39"/>
      <c r="Y592" s="39"/>
      <c r="AD592" s="39"/>
      <c r="AI592" s="39"/>
      <c r="AN592" s="39"/>
      <c r="AS592" s="39"/>
    </row>
    <row r="593">
      <c r="E593" s="39"/>
      <c r="J593" s="39"/>
      <c r="O593" s="39"/>
      <c r="T593" s="39"/>
      <c r="Y593" s="39"/>
      <c r="AD593" s="39"/>
      <c r="AI593" s="39"/>
      <c r="AN593" s="39"/>
      <c r="AS593" s="39"/>
    </row>
    <row r="594">
      <c r="E594" s="39"/>
      <c r="J594" s="39"/>
      <c r="O594" s="39"/>
      <c r="T594" s="39"/>
      <c r="Y594" s="39"/>
      <c r="AD594" s="39"/>
      <c r="AI594" s="39"/>
      <c r="AN594" s="39"/>
      <c r="AS594" s="39"/>
    </row>
    <row r="595">
      <c r="E595" s="39"/>
      <c r="J595" s="39"/>
      <c r="O595" s="39"/>
      <c r="T595" s="39"/>
      <c r="Y595" s="39"/>
      <c r="AD595" s="39"/>
      <c r="AI595" s="39"/>
      <c r="AN595" s="39"/>
      <c r="AS595" s="39"/>
    </row>
    <row r="596">
      <c r="E596" s="39"/>
      <c r="J596" s="39"/>
      <c r="O596" s="39"/>
      <c r="T596" s="39"/>
      <c r="Y596" s="39"/>
      <c r="AD596" s="39"/>
      <c r="AI596" s="39"/>
      <c r="AN596" s="39"/>
      <c r="AS596" s="39"/>
    </row>
    <row r="597">
      <c r="E597" s="39"/>
      <c r="J597" s="39"/>
      <c r="O597" s="39"/>
      <c r="T597" s="39"/>
      <c r="Y597" s="39"/>
      <c r="AD597" s="39"/>
      <c r="AI597" s="39"/>
      <c r="AN597" s="39"/>
      <c r="AS597" s="39"/>
    </row>
    <row r="598">
      <c r="E598" s="39"/>
      <c r="J598" s="39"/>
      <c r="O598" s="39"/>
      <c r="T598" s="39"/>
      <c r="Y598" s="39"/>
      <c r="AD598" s="39"/>
      <c r="AI598" s="39"/>
      <c r="AN598" s="39"/>
      <c r="AS598" s="39"/>
    </row>
    <row r="599">
      <c r="E599" s="39"/>
      <c r="J599" s="39"/>
      <c r="O599" s="39"/>
      <c r="T599" s="39"/>
      <c r="Y599" s="39"/>
      <c r="AD599" s="39"/>
      <c r="AI599" s="39"/>
      <c r="AN599" s="39"/>
      <c r="AS599" s="39"/>
    </row>
    <row r="600">
      <c r="E600" s="39"/>
      <c r="J600" s="39"/>
      <c r="O600" s="39"/>
      <c r="T600" s="39"/>
      <c r="Y600" s="39"/>
      <c r="AD600" s="39"/>
      <c r="AI600" s="39"/>
      <c r="AN600" s="39"/>
      <c r="AS600" s="39"/>
    </row>
    <row r="601">
      <c r="E601" s="39"/>
      <c r="J601" s="39"/>
      <c r="O601" s="39"/>
      <c r="T601" s="39"/>
      <c r="Y601" s="39"/>
      <c r="AD601" s="39"/>
      <c r="AI601" s="39"/>
      <c r="AN601" s="39"/>
      <c r="AS601" s="39"/>
    </row>
    <row r="602">
      <c r="E602" s="39"/>
      <c r="J602" s="39"/>
      <c r="O602" s="39"/>
      <c r="T602" s="39"/>
      <c r="Y602" s="39"/>
      <c r="AD602" s="39"/>
      <c r="AI602" s="39"/>
      <c r="AN602" s="39"/>
      <c r="AS602" s="39"/>
    </row>
    <row r="603">
      <c r="E603" s="39"/>
      <c r="J603" s="39"/>
      <c r="O603" s="39"/>
      <c r="T603" s="39"/>
      <c r="Y603" s="39"/>
      <c r="AD603" s="39"/>
      <c r="AI603" s="39"/>
      <c r="AN603" s="39"/>
      <c r="AS603" s="39"/>
    </row>
    <row r="604">
      <c r="E604" s="39"/>
      <c r="J604" s="39"/>
      <c r="O604" s="39"/>
      <c r="T604" s="39"/>
      <c r="Y604" s="39"/>
      <c r="AD604" s="39"/>
      <c r="AI604" s="39"/>
      <c r="AN604" s="39"/>
      <c r="AS604" s="39"/>
    </row>
    <row r="605">
      <c r="E605" s="39"/>
      <c r="J605" s="39"/>
      <c r="O605" s="39"/>
      <c r="T605" s="39"/>
      <c r="Y605" s="39"/>
      <c r="AD605" s="39"/>
      <c r="AI605" s="39"/>
      <c r="AN605" s="39"/>
      <c r="AS605" s="39"/>
    </row>
    <row r="606">
      <c r="E606" s="39"/>
      <c r="J606" s="39"/>
      <c r="O606" s="39"/>
      <c r="T606" s="39"/>
      <c r="Y606" s="39"/>
      <c r="AD606" s="39"/>
      <c r="AI606" s="39"/>
      <c r="AN606" s="39"/>
      <c r="AS606" s="39"/>
    </row>
    <row r="607">
      <c r="E607" s="39"/>
      <c r="J607" s="39"/>
      <c r="O607" s="39"/>
      <c r="T607" s="39"/>
      <c r="Y607" s="39"/>
      <c r="AD607" s="39"/>
      <c r="AI607" s="39"/>
      <c r="AN607" s="39"/>
      <c r="AS607" s="39"/>
    </row>
    <row r="608">
      <c r="E608" s="39"/>
      <c r="J608" s="39"/>
      <c r="O608" s="39"/>
      <c r="T608" s="39"/>
      <c r="Y608" s="39"/>
      <c r="AD608" s="39"/>
      <c r="AI608" s="39"/>
      <c r="AN608" s="39"/>
      <c r="AS608" s="39"/>
    </row>
    <row r="609">
      <c r="E609" s="39"/>
      <c r="J609" s="39"/>
      <c r="O609" s="39"/>
      <c r="T609" s="39"/>
      <c r="Y609" s="39"/>
      <c r="AD609" s="39"/>
      <c r="AI609" s="39"/>
      <c r="AN609" s="39"/>
      <c r="AS609" s="39"/>
    </row>
    <row r="610">
      <c r="E610" s="39"/>
      <c r="J610" s="39"/>
      <c r="O610" s="39"/>
      <c r="T610" s="39"/>
      <c r="Y610" s="39"/>
      <c r="AD610" s="39"/>
      <c r="AI610" s="39"/>
      <c r="AN610" s="39"/>
      <c r="AS610" s="39"/>
    </row>
    <row r="611">
      <c r="E611" s="39"/>
      <c r="J611" s="39"/>
      <c r="O611" s="39"/>
      <c r="T611" s="39"/>
      <c r="Y611" s="39"/>
      <c r="AD611" s="39"/>
      <c r="AI611" s="39"/>
      <c r="AN611" s="39"/>
      <c r="AS611" s="39"/>
    </row>
    <row r="612">
      <c r="E612" s="39"/>
      <c r="J612" s="39"/>
      <c r="O612" s="39"/>
      <c r="T612" s="39"/>
      <c r="Y612" s="39"/>
      <c r="AD612" s="39"/>
      <c r="AI612" s="39"/>
      <c r="AN612" s="39"/>
      <c r="AS612" s="39"/>
    </row>
    <row r="613">
      <c r="E613" s="39"/>
      <c r="J613" s="39"/>
      <c r="O613" s="39"/>
      <c r="T613" s="39"/>
      <c r="Y613" s="39"/>
      <c r="AD613" s="39"/>
      <c r="AI613" s="39"/>
      <c r="AN613" s="39"/>
      <c r="AS613" s="39"/>
    </row>
    <row r="614">
      <c r="E614" s="39"/>
      <c r="J614" s="39"/>
      <c r="O614" s="39"/>
      <c r="T614" s="39"/>
      <c r="Y614" s="39"/>
      <c r="AD614" s="39"/>
      <c r="AI614" s="39"/>
      <c r="AN614" s="39"/>
      <c r="AS614" s="39"/>
    </row>
    <row r="615">
      <c r="E615" s="39"/>
      <c r="J615" s="39"/>
      <c r="O615" s="39"/>
      <c r="T615" s="39"/>
      <c r="Y615" s="39"/>
      <c r="AD615" s="39"/>
      <c r="AI615" s="39"/>
      <c r="AN615" s="39"/>
      <c r="AS615" s="39"/>
    </row>
    <row r="616">
      <c r="E616" s="39"/>
      <c r="J616" s="39"/>
      <c r="O616" s="39"/>
      <c r="T616" s="39"/>
      <c r="Y616" s="39"/>
      <c r="AD616" s="39"/>
      <c r="AI616" s="39"/>
      <c r="AN616" s="39"/>
      <c r="AS616" s="39"/>
    </row>
    <row r="617">
      <c r="E617" s="39"/>
      <c r="J617" s="39"/>
      <c r="O617" s="39"/>
      <c r="T617" s="39"/>
      <c r="Y617" s="39"/>
      <c r="AD617" s="39"/>
      <c r="AI617" s="39"/>
      <c r="AN617" s="39"/>
      <c r="AS617" s="39"/>
    </row>
    <row r="618">
      <c r="E618" s="39"/>
      <c r="J618" s="39"/>
      <c r="O618" s="39"/>
      <c r="T618" s="39"/>
      <c r="Y618" s="39"/>
      <c r="AD618" s="39"/>
      <c r="AI618" s="39"/>
      <c r="AN618" s="39"/>
      <c r="AS618" s="39"/>
    </row>
    <row r="619">
      <c r="E619" s="39"/>
      <c r="J619" s="39"/>
      <c r="O619" s="39"/>
      <c r="T619" s="39"/>
      <c r="Y619" s="39"/>
      <c r="AD619" s="39"/>
      <c r="AI619" s="39"/>
      <c r="AN619" s="39"/>
      <c r="AS619" s="39"/>
    </row>
    <row r="620">
      <c r="E620" s="39"/>
      <c r="J620" s="39"/>
      <c r="O620" s="39"/>
      <c r="T620" s="39"/>
      <c r="Y620" s="39"/>
      <c r="AD620" s="39"/>
      <c r="AI620" s="39"/>
      <c r="AN620" s="39"/>
      <c r="AS620" s="39"/>
    </row>
    <row r="621">
      <c r="E621" s="39"/>
      <c r="J621" s="39"/>
      <c r="O621" s="39"/>
      <c r="T621" s="39"/>
      <c r="Y621" s="39"/>
      <c r="AD621" s="39"/>
      <c r="AI621" s="39"/>
      <c r="AN621" s="39"/>
      <c r="AS621" s="39"/>
    </row>
    <row r="622">
      <c r="E622" s="39"/>
      <c r="J622" s="39"/>
      <c r="O622" s="39"/>
      <c r="T622" s="39"/>
      <c r="Y622" s="39"/>
      <c r="AD622" s="39"/>
      <c r="AI622" s="39"/>
      <c r="AN622" s="39"/>
      <c r="AS622" s="39"/>
    </row>
    <row r="623">
      <c r="E623" s="39"/>
      <c r="J623" s="39"/>
      <c r="O623" s="39"/>
      <c r="T623" s="39"/>
      <c r="Y623" s="39"/>
      <c r="AD623" s="39"/>
      <c r="AI623" s="39"/>
      <c r="AN623" s="39"/>
      <c r="AS623" s="39"/>
    </row>
    <row r="624">
      <c r="E624" s="39"/>
      <c r="J624" s="39"/>
      <c r="O624" s="39"/>
      <c r="T624" s="39"/>
      <c r="Y624" s="39"/>
      <c r="AD624" s="39"/>
      <c r="AI624" s="39"/>
      <c r="AN624" s="39"/>
      <c r="AS624" s="39"/>
    </row>
    <row r="625">
      <c r="E625" s="39"/>
      <c r="J625" s="39"/>
      <c r="O625" s="39"/>
      <c r="T625" s="39"/>
      <c r="Y625" s="39"/>
      <c r="AD625" s="39"/>
      <c r="AI625" s="39"/>
      <c r="AN625" s="39"/>
      <c r="AS625" s="39"/>
    </row>
    <row r="626">
      <c r="E626" s="39"/>
      <c r="J626" s="39"/>
      <c r="O626" s="39"/>
      <c r="T626" s="39"/>
      <c r="Y626" s="39"/>
      <c r="AD626" s="39"/>
      <c r="AI626" s="39"/>
      <c r="AN626" s="39"/>
      <c r="AS626" s="39"/>
    </row>
    <row r="627">
      <c r="E627" s="39"/>
      <c r="J627" s="39"/>
      <c r="O627" s="39"/>
      <c r="T627" s="39"/>
      <c r="Y627" s="39"/>
      <c r="AD627" s="39"/>
      <c r="AI627" s="39"/>
      <c r="AN627" s="39"/>
      <c r="AS627" s="39"/>
    </row>
    <row r="628">
      <c r="E628" s="39"/>
      <c r="J628" s="39"/>
      <c r="O628" s="39"/>
      <c r="T628" s="39"/>
      <c r="Y628" s="39"/>
      <c r="AD628" s="39"/>
      <c r="AI628" s="39"/>
      <c r="AN628" s="39"/>
      <c r="AS628" s="39"/>
    </row>
    <row r="629">
      <c r="E629" s="39"/>
      <c r="J629" s="39"/>
      <c r="O629" s="39"/>
      <c r="T629" s="39"/>
      <c r="Y629" s="39"/>
      <c r="AD629" s="39"/>
      <c r="AI629" s="39"/>
      <c r="AN629" s="39"/>
      <c r="AS629" s="39"/>
    </row>
    <row r="630">
      <c r="E630" s="39"/>
      <c r="J630" s="39"/>
      <c r="O630" s="39"/>
      <c r="T630" s="39"/>
      <c r="Y630" s="39"/>
      <c r="AD630" s="39"/>
      <c r="AI630" s="39"/>
      <c r="AN630" s="39"/>
      <c r="AS630" s="39"/>
    </row>
    <row r="631">
      <c r="E631" s="39"/>
      <c r="J631" s="39"/>
      <c r="O631" s="39"/>
      <c r="T631" s="39"/>
      <c r="Y631" s="39"/>
      <c r="AD631" s="39"/>
      <c r="AI631" s="39"/>
      <c r="AN631" s="39"/>
      <c r="AS631" s="39"/>
    </row>
    <row r="632">
      <c r="E632" s="39"/>
      <c r="J632" s="39"/>
      <c r="O632" s="39"/>
      <c r="T632" s="39"/>
      <c r="Y632" s="39"/>
      <c r="AD632" s="39"/>
      <c r="AI632" s="39"/>
      <c r="AN632" s="39"/>
      <c r="AS632" s="39"/>
    </row>
    <row r="633">
      <c r="E633" s="39"/>
      <c r="J633" s="39"/>
      <c r="O633" s="39"/>
      <c r="T633" s="39"/>
      <c r="Y633" s="39"/>
      <c r="AD633" s="39"/>
      <c r="AI633" s="39"/>
      <c r="AN633" s="39"/>
      <c r="AS633" s="39"/>
    </row>
    <row r="634">
      <c r="E634" s="39"/>
      <c r="J634" s="39"/>
      <c r="O634" s="39"/>
      <c r="T634" s="39"/>
      <c r="Y634" s="39"/>
      <c r="AD634" s="39"/>
      <c r="AI634" s="39"/>
      <c r="AN634" s="39"/>
      <c r="AS634" s="39"/>
    </row>
    <row r="635">
      <c r="E635" s="39"/>
      <c r="J635" s="39"/>
      <c r="O635" s="39"/>
      <c r="T635" s="39"/>
      <c r="Y635" s="39"/>
      <c r="AD635" s="39"/>
      <c r="AI635" s="39"/>
      <c r="AN635" s="39"/>
      <c r="AS635" s="39"/>
    </row>
    <row r="636">
      <c r="E636" s="39"/>
      <c r="J636" s="39"/>
      <c r="O636" s="39"/>
      <c r="T636" s="39"/>
      <c r="Y636" s="39"/>
      <c r="AD636" s="39"/>
      <c r="AI636" s="39"/>
      <c r="AN636" s="39"/>
      <c r="AS636" s="39"/>
    </row>
    <row r="637">
      <c r="E637" s="39"/>
      <c r="J637" s="39"/>
      <c r="O637" s="39"/>
      <c r="T637" s="39"/>
      <c r="Y637" s="39"/>
      <c r="AD637" s="39"/>
      <c r="AI637" s="39"/>
      <c r="AN637" s="39"/>
      <c r="AS637" s="39"/>
    </row>
    <row r="638">
      <c r="E638" s="39"/>
      <c r="J638" s="39"/>
      <c r="O638" s="39"/>
      <c r="T638" s="39"/>
      <c r="Y638" s="39"/>
      <c r="AD638" s="39"/>
      <c r="AI638" s="39"/>
      <c r="AN638" s="39"/>
      <c r="AS638" s="39"/>
    </row>
    <row r="639">
      <c r="E639" s="39"/>
      <c r="J639" s="39"/>
      <c r="O639" s="39"/>
      <c r="T639" s="39"/>
      <c r="Y639" s="39"/>
      <c r="AD639" s="39"/>
      <c r="AI639" s="39"/>
      <c r="AN639" s="39"/>
      <c r="AS639" s="39"/>
    </row>
    <row r="640">
      <c r="E640" s="39"/>
      <c r="J640" s="39"/>
      <c r="O640" s="39"/>
      <c r="T640" s="39"/>
      <c r="Y640" s="39"/>
      <c r="AD640" s="39"/>
      <c r="AI640" s="39"/>
      <c r="AN640" s="39"/>
      <c r="AS640" s="39"/>
    </row>
    <row r="641">
      <c r="E641" s="39"/>
      <c r="J641" s="39"/>
      <c r="O641" s="39"/>
      <c r="T641" s="39"/>
      <c r="Y641" s="39"/>
      <c r="AD641" s="39"/>
      <c r="AI641" s="39"/>
      <c r="AN641" s="39"/>
      <c r="AS641" s="39"/>
    </row>
    <row r="642">
      <c r="E642" s="39"/>
      <c r="J642" s="39"/>
      <c r="O642" s="39"/>
      <c r="T642" s="39"/>
      <c r="Y642" s="39"/>
      <c r="AD642" s="39"/>
      <c r="AI642" s="39"/>
      <c r="AN642" s="39"/>
      <c r="AS642" s="39"/>
    </row>
    <row r="643">
      <c r="E643" s="39"/>
      <c r="J643" s="39"/>
      <c r="O643" s="39"/>
      <c r="T643" s="39"/>
      <c r="Y643" s="39"/>
      <c r="AD643" s="39"/>
      <c r="AI643" s="39"/>
      <c r="AN643" s="39"/>
      <c r="AS643" s="39"/>
    </row>
    <row r="644">
      <c r="E644" s="39"/>
      <c r="J644" s="39"/>
      <c r="O644" s="39"/>
      <c r="T644" s="39"/>
      <c r="Y644" s="39"/>
      <c r="AD644" s="39"/>
      <c r="AI644" s="39"/>
      <c r="AN644" s="39"/>
      <c r="AS644" s="39"/>
    </row>
    <row r="645">
      <c r="E645" s="39"/>
      <c r="J645" s="39"/>
      <c r="O645" s="39"/>
      <c r="T645" s="39"/>
      <c r="Y645" s="39"/>
      <c r="AD645" s="39"/>
      <c r="AI645" s="39"/>
      <c r="AN645" s="39"/>
      <c r="AS645" s="39"/>
    </row>
    <row r="646">
      <c r="E646" s="39"/>
      <c r="J646" s="39"/>
      <c r="O646" s="39"/>
      <c r="T646" s="39"/>
      <c r="Y646" s="39"/>
      <c r="AD646" s="39"/>
      <c r="AI646" s="39"/>
      <c r="AN646" s="39"/>
      <c r="AS646" s="39"/>
    </row>
    <row r="647">
      <c r="E647" s="39"/>
      <c r="J647" s="39"/>
      <c r="O647" s="39"/>
      <c r="T647" s="39"/>
      <c r="Y647" s="39"/>
      <c r="AD647" s="39"/>
      <c r="AI647" s="39"/>
      <c r="AN647" s="39"/>
      <c r="AS647" s="39"/>
    </row>
    <row r="648">
      <c r="E648" s="39"/>
      <c r="J648" s="39"/>
      <c r="O648" s="39"/>
      <c r="T648" s="39"/>
      <c r="Y648" s="39"/>
      <c r="AD648" s="39"/>
      <c r="AI648" s="39"/>
      <c r="AN648" s="39"/>
      <c r="AS648" s="39"/>
    </row>
    <row r="649">
      <c r="E649" s="39"/>
      <c r="J649" s="39"/>
      <c r="O649" s="39"/>
      <c r="T649" s="39"/>
      <c r="Y649" s="39"/>
      <c r="AD649" s="39"/>
      <c r="AI649" s="39"/>
      <c r="AN649" s="39"/>
      <c r="AS649" s="39"/>
    </row>
    <row r="650">
      <c r="E650" s="39"/>
      <c r="J650" s="39"/>
      <c r="O650" s="39"/>
      <c r="T650" s="39"/>
      <c r="Y650" s="39"/>
      <c r="AD650" s="39"/>
      <c r="AI650" s="39"/>
      <c r="AN650" s="39"/>
      <c r="AS650" s="39"/>
    </row>
    <row r="651">
      <c r="E651" s="39"/>
      <c r="J651" s="39"/>
      <c r="O651" s="39"/>
      <c r="T651" s="39"/>
      <c r="Y651" s="39"/>
      <c r="AD651" s="39"/>
      <c r="AI651" s="39"/>
      <c r="AN651" s="39"/>
      <c r="AS651" s="39"/>
    </row>
    <row r="652">
      <c r="E652" s="39"/>
      <c r="J652" s="39"/>
      <c r="O652" s="39"/>
      <c r="T652" s="39"/>
      <c r="Y652" s="39"/>
      <c r="AD652" s="39"/>
      <c r="AI652" s="39"/>
      <c r="AN652" s="39"/>
      <c r="AS652" s="39"/>
    </row>
    <row r="653">
      <c r="E653" s="39"/>
      <c r="J653" s="39"/>
      <c r="O653" s="39"/>
      <c r="T653" s="39"/>
      <c r="Y653" s="39"/>
      <c r="AD653" s="39"/>
      <c r="AI653" s="39"/>
      <c r="AN653" s="39"/>
      <c r="AS653" s="39"/>
    </row>
    <row r="654">
      <c r="E654" s="39"/>
      <c r="J654" s="39"/>
      <c r="O654" s="39"/>
      <c r="T654" s="39"/>
      <c r="Y654" s="39"/>
      <c r="AD654" s="39"/>
      <c r="AI654" s="39"/>
      <c r="AN654" s="39"/>
      <c r="AS654" s="39"/>
    </row>
    <row r="655">
      <c r="E655" s="39"/>
      <c r="J655" s="39"/>
      <c r="O655" s="39"/>
      <c r="T655" s="39"/>
      <c r="Y655" s="39"/>
      <c r="AD655" s="39"/>
      <c r="AI655" s="39"/>
      <c r="AN655" s="39"/>
      <c r="AS655" s="39"/>
    </row>
    <row r="656">
      <c r="E656" s="39"/>
      <c r="J656" s="39"/>
      <c r="O656" s="39"/>
      <c r="T656" s="39"/>
      <c r="Y656" s="39"/>
      <c r="AD656" s="39"/>
      <c r="AI656" s="39"/>
      <c r="AN656" s="39"/>
      <c r="AS656" s="39"/>
    </row>
    <row r="657">
      <c r="E657" s="39"/>
      <c r="J657" s="39"/>
      <c r="O657" s="39"/>
      <c r="T657" s="39"/>
      <c r="Y657" s="39"/>
      <c r="AD657" s="39"/>
      <c r="AI657" s="39"/>
      <c r="AN657" s="39"/>
      <c r="AS657" s="39"/>
    </row>
    <row r="658">
      <c r="E658" s="39"/>
      <c r="J658" s="39"/>
      <c r="O658" s="39"/>
      <c r="T658" s="39"/>
      <c r="Y658" s="39"/>
      <c r="AD658" s="39"/>
      <c r="AI658" s="39"/>
      <c r="AN658" s="39"/>
      <c r="AS658" s="39"/>
    </row>
    <row r="659">
      <c r="E659" s="39"/>
      <c r="J659" s="39"/>
      <c r="O659" s="39"/>
      <c r="T659" s="39"/>
      <c r="Y659" s="39"/>
      <c r="AD659" s="39"/>
      <c r="AI659" s="39"/>
      <c r="AN659" s="39"/>
      <c r="AS659" s="39"/>
    </row>
    <row r="660">
      <c r="E660" s="39"/>
      <c r="J660" s="39"/>
      <c r="O660" s="39"/>
      <c r="T660" s="39"/>
      <c r="Y660" s="39"/>
      <c r="AD660" s="39"/>
      <c r="AI660" s="39"/>
      <c r="AN660" s="39"/>
      <c r="AS660" s="39"/>
    </row>
    <row r="661">
      <c r="E661" s="39"/>
      <c r="J661" s="39"/>
      <c r="O661" s="39"/>
      <c r="T661" s="39"/>
      <c r="Y661" s="39"/>
      <c r="AD661" s="39"/>
      <c r="AI661" s="39"/>
      <c r="AN661" s="39"/>
      <c r="AS661" s="39"/>
    </row>
    <row r="662">
      <c r="E662" s="39"/>
      <c r="J662" s="39"/>
      <c r="O662" s="39"/>
      <c r="T662" s="39"/>
      <c r="Y662" s="39"/>
      <c r="AD662" s="39"/>
      <c r="AI662" s="39"/>
      <c r="AN662" s="39"/>
      <c r="AS662" s="39"/>
    </row>
    <row r="663">
      <c r="E663" s="39"/>
      <c r="J663" s="39"/>
      <c r="O663" s="39"/>
      <c r="T663" s="39"/>
      <c r="Y663" s="39"/>
      <c r="AD663" s="39"/>
      <c r="AI663" s="39"/>
      <c r="AN663" s="39"/>
      <c r="AS663" s="39"/>
    </row>
    <row r="664">
      <c r="E664" s="39"/>
      <c r="J664" s="39"/>
      <c r="O664" s="39"/>
      <c r="T664" s="39"/>
      <c r="Y664" s="39"/>
      <c r="AD664" s="39"/>
      <c r="AI664" s="39"/>
      <c r="AN664" s="39"/>
      <c r="AS664" s="39"/>
    </row>
    <row r="665">
      <c r="E665" s="39"/>
      <c r="J665" s="39"/>
      <c r="O665" s="39"/>
      <c r="T665" s="39"/>
      <c r="Y665" s="39"/>
      <c r="AD665" s="39"/>
      <c r="AI665" s="39"/>
      <c r="AN665" s="39"/>
      <c r="AS665" s="39"/>
    </row>
    <row r="666">
      <c r="E666" s="39"/>
      <c r="J666" s="39"/>
      <c r="O666" s="39"/>
      <c r="T666" s="39"/>
      <c r="Y666" s="39"/>
      <c r="AD666" s="39"/>
      <c r="AI666" s="39"/>
      <c r="AN666" s="39"/>
      <c r="AS666" s="39"/>
    </row>
    <row r="667">
      <c r="E667" s="39"/>
      <c r="J667" s="39"/>
      <c r="O667" s="39"/>
      <c r="T667" s="39"/>
      <c r="Y667" s="39"/>
      <c r="AD667" s="39"/>
      <c r="AI667" s="39"/>
      <c r="AN667" s="39"/>
      <c r="AS667" s="39"/>
    </row>
    <row r="668">
      <c r="E668" s="39"/>
      <c r="J668" s="39"/>
      <c r="O668" s="39"/>
      <c r="T668" s="39"/>
      <c r="Y668" s="39"/>
      <c r="AD668" s="39"/>
      <c r="AI668" s="39"/>
      <c r="AN668" s="39"/>
      <c r="AS668" s="39"/>
    </row>
    <row r="669">
      <c r="E669" s="39"/>
      <c r="J669" s="39"/>
      <c r="O669" s="39"/>
      <c r="T669" s="39"/>
      <c r="Y669" s="39"/>
      <c r="AD669" s="39"/>
      <c r="AI669" s="39"/>
      <c r="AN669" s="39"/>
      <c r="AS669" s="39"/>
    </row>
    <row r="670">
      <c r="E670" s="39"/>
      <c r="J670" s="39"/>
      <c r="O670" s="39"/>
      <c r="T670" s="39"/>
      <c r="Y670" s="39"/>
      <c r="AD670" s="39"/>
      <c r="AI670" s="39"/>
      <c r="AN670" s="39"/>
      <c r="AS670" s="39"/>
    </row>
    <row r="671">
      <c r="E671" s="39"/>
      <c r="J671" s="39"/>
      <c r="O671" s="39"/>
      <c r="T671" s="39"/>
      <c r="Y671" s="39"/>
      <c r="AD671" s="39"/>
      <c r="AI671" s="39"/>
      <c r="AN671" s="39"/>
      <c r="AS671" s="39"/>
    </row>
    <row r="672">
      <c r="E672" s="39"/>
      <c r="J672" s="39"/>
      <c r="O672" s="39"/>
      <c r="T672" s="39"/>
      <c r="Y672" s="39"/>
      <c r="AD672" s="39"/>
      <c r="AI672" s="39"/>
      <c r="AN672" s="39"/>
      <c r="AS672" s="39"/>
    </row>
    <row r="673">
      <c r="E673" s="39"/>
      <c r="J673" s="39"/>
      <c r="O673" s="39"/>
      <c r="T673" s="39"/>
      <c r="Y673" s="39"/>
      <c r="AD673" s="39"/>
      <c r="AI673" s="39"/>
      <c r="AN673" s="39"/>
      <c r="AS673" s="39"/>
    </row>
    <row r="674">
      <c r="E674" s="39"/>
      <c r="J674" s="39"/>
      <c r="O674" s="39"/>
      <c r="T674" s="39"/>
      <c r="Y674" s="39"/>
      <c r="AD674" s="39"/>
      <c r="AI674" s="39"/>
      <c r="AN674" s="39"/>
      <c r="AS674" s="39"/>
    </row>
    <row r="675">
      <c r="E675" s="39"/>
      <c r="J675" s="39"/>
      <c r="O675" s="39"/>
      <c r="T675" s="39"/>
      <c r="Y675" s="39"/>
      <c r="AD675" s="39"/>
      <c r="AI675" s="39"/>
      <c r="AN675" s="39"/>
      <c r="AS675" s="39"/>
    </row>
    <row r="676">
      <c r="E676" s="39"/>
      <c r="J676" s="39"/>
      <c r="O676" s="39"/>
      <c r="T676" s="39"/>
      <c r="Y676" s="39"/>
      <c r="AD676" s="39"/>
      <c r="AI676" s="39"/>
      <c r="AN676" s="39"/>
      <c r="AS676" s="39"/>
    </row>
    <row r="677">
      <c r="E677" s="39"/>
      <c r="J677" s="39"/>
      <c r="O677" s="39"/>
      <c r="T677" s="39"/>
      <c r="Y677" s="39"/>
      <c r="AD677" s="39"/>
      <c r="AI677" s="39"/>
      <c r="AN677" s="39"/>
      <c r="AS677" s="39"/>
    </row>
    <row r="678">
      <c r="E678" s="39"/>
      <c r="J678" s="39"/>
      <c r="O678" s="39"/>
      <c r="T678" s="39"/>
      <c r="Y678" s="39"/>
      <c r="AD678" s="39"/>
      <c r="AI678" s="39"/>
      <c r="AN678" s="39"/>
      <c r="AS678" s="39"/>
    </row>
    <row r="679">
      <c r="E679" s="39"/>
      <c r="J679" s="39"/>
      <c r="O679" s="39"/>
      <c r="T679" s="39"/>
      <c r="Y679" s="39"/>
      <c r="AD679" s="39"/>
      <c r="AI679" s="39"/>
      <c r="AN679" s="39"/>
      <c r="AS679" s="39"/>
    </row>
    <row r="680">
      <c r="E680" s="39"/>
      <c r="J680" s="39"/>
      <c r="O680" s="39"/>
      <c r="T680" s="39"/>
      <c r="Y680" s="39"/>
      <c r="AD680" s="39"/>
      <c r="AI680" s="39"/>
      <c r="AN680" s="39"/>
      <c r="AS680" s="39"/>
    </row>
    <row r="681">
      <c r="E681" s="39"/>
      <c r="J681" s="39"/>
      <c r="O681" s="39"/>
      <c r="T681" s="39"/>
      <c r="Y681" s="39"/>
      <c r="AD681" s="39"/>
      <c r="AI681" s="39"/>
      <c r="AN681" s="39"/>
      <c r="AS681" s="39"/>
    </row>
    <row r="682">
      <c r="E682" s="39"/>
      <c r="J682" s="39"/>
      <c r="O682" s="39"/>
      <c r="T682" s="39"/>
      <c r="Y682" s="39"/>
      <c r="AD682" s="39"/>
      <c r="AI682" s="39"/>
      <c r="AN682" s="39"/>
      <c r="AS682" s="39"/>
    </row>
    <row r="683">
      <c r="E683" s="39"/>
      <c r="J683" s="39"/>
      <c r="O683" s="39"/>
      <c r="T683" s="39"/>
      <c r="Y683" s="39"/>
      <c r="AD683" s="39"/>
      <c r="AI683" s="39"/>
      <c r="AN683" s="39"/>
      <c r="AS683" s="39"/>
    </row>
    <row r="684">
      <c r="E684" s="39"/>
      <c r="J684" s="39"/>
      <c r="O684" s="39"/>
      <c r="T684" s="39"/>
      <c r="Y684" s="39"/>
      <c r="AD684" s="39"/>
      <c r="AI684" s="39"/>
      <c r="AN684" s="39"/>
      <c r="AS684" s="39"/>
    </row>
    <row r="685">
      <c r="E685" s="39"/>
      <c r="J685" s="39"/>
      <c r="O685" s="39"/>
      <c r="T685" s="39"/>
      <c r="Y685" s="39"/>
      <c r="AD685" s="39"/>
      <c r="AI685" s="39"/>
      <c r="AN685" s="39"/>
      <c r="AS685" s="39"/>
    </row>
    <row r="686">
      <c r="E686" s="39"/>
      <c r="J686" s="39"/>
      <c r="O686" s="39"/>
      <c r="T686" s="39"/>
      <c r="Y686" s="39"/>
      <c r="AD686" s="39"/>
      <c r="AI686" s="39"/>
      <c r="AN686" s="39"/>
      <c r="AS686" s="39"/>
    </row>
    <row r="687">
      <c r="E687" s="39"/>
      <c r="J687" s="39"/>
      <c r="O687" s="39"/>
      <c r="T687" s="39"/>
      <c r="Y687" s="39"/>
      <c r="AD687" s="39"/>
      <c r="AI687" s="39"/>
      <c r="AN687" s="39"/>
      <c r="AS687" s="39"/>
    </row>
    <row r="688">
      <c r="E688" s="39"/>
      <c r="J688" s="39"/>
      <c r="O688" s="39"/>
      <c r="T688" s="39"/>
      <c r="Y688" s="39"/>
      <c r="AD688" s="39"/>
      <c r="AI688" s="39"/>
      <c r="AN688" s="39"/>
      <c r="AS688" s="39"/>
    </row>
    <row r="689">
      <c r="E689" s="39"/>
      <c r="J689" s="39"/>
      <c r="O689" s="39"/>
      <c r="T689" s="39"/>
      <c r="Y689" s="39"/>
      <c r="AD689" s="39"/>
      <c r="AI689" s="39"/>
      <c r="AN689" s="39"/>
      <c r="AS689" s="39"/>
    </row>
    <row r="690">
      <c r="E690" s="39"/>
      <c r="J690" s="39"/>
      <c r="O690" s="39"/>
      <c r="T690" s="39"/>
      <c r="Y690" s="39"/>
      <c r="AD690" s="39"/>
      <c r="AI690" s="39"/>
      <c r="AN690" s="39"/>
      <c r="AS690" s="39"/>
    </row>
    <row r="691">
      <c r="E691" s="39"/>
      <c r="J691" s="39"/>
      <c r="O691" s="39"/>
      <c r="T691" s="39"/>
      <c r="Y691" s="39"/>
      <c r="AD691" s="39"/>
      <c r="AI691" s="39"/>
      <c r="AN691" s="39"/>
      <c r="AS691" s="39"/>
    </row>
    <row r="692">
      <c r="E692" s="39"/>
      <c r="J692" s="39"/>
      <c r="O692" s="39"/>
      <c r="T692" s="39"/>
      <c r="Y692" s="39"/>
      <c r="AD692" s="39"/>
      <c r="AI692" s="39"/>
      <c r="AN692" s="39"/>
      <c r="AS692" s="39"/>
    </row>
    <row r="693">
      <c r="E693" s="39"/>
      <c r="J693" s="39"/>
      <c r="O693" s="39"/>
      <c r="T693" s="39"/>
      <c r="Y693" s="39"/>
      <c r="AD693" s="39"/>
      <c r="AI693" s="39"/>
      <c r="AN693" s="39"/>
      <c r="AS693" s="39"/>
    </row>
    <row r="694">
      <c r="E694" s="39"/>
      <c r="J694" s="39"/>
      <c r="O694" s="39"/>
      <c r="T694" s="39"/>
      <c r="Y694" s="39"/>
      <c r="AD694" s="39"/>
      <c r="AI694" s="39"/>
      <c r="AN694" s="39"/>
      <c r="AS694" s="39"/>
    </row>
    <row r="695">
      <c r="E695" s="39"/>
      <c r="J695" s="39"/>
      <c r="O695" s="39"/>
      <c r="T695" s="39"/>
      <c r="Y695" s="39"/>
      <c r="AD695" s="39"/>
      <c r="AI695" s="39"/>
      <c r="AN695" s="39"/>
      <c r="AS695" s="39"/>
    </row>
    <row r="696">
      <c r="E696" s="39"/>
      <c r="J696" s="39"/>
      <c r="O696" s="39"/>
      <c r="T696" s="39"/>
      <c r="Y696" s="39"/>
      <c r="AD696" s="39"/>
      <c r="AI696" s="39"/>
      <c r="AN696" s="39"/>
      <c r="AS696" s="39"/>
    </row>
    <row r="697">
      <c r="E697" s="39"/>
      <c r="J697" s="39"/>
      <c r="O697" s="39"/>
      <c r="T697" s="39"/>
      <c r="Y697" s="39"/>
      <c r="AD697" s="39"/>
      <c r="AI697" s="39"/>
      <c r="AN697" s="39"/>
      <c r="AS697" s="39"/>
    </row>
    <row r="698">
      <c r="E698" s="39"/>
      <c r="J698" s="39"/>
      <c r="O698" s="39"/>
      <c r="T698" s="39"/>
      <c r="Y698" s="39"/>
      <c r="AD698" s="39"/>
      <c r="AI698" s="39"/>
      <c r="AN698" s="39"/>
      <c r="AS698" s="39"/>
    </row>
    <row r="699">
      <c r="E699" s="39"/>
      <c r="J699" s="39"/>
      <c r="O699" s="39"/>
      <c r="T699" s="39"/>
      <c r="Y699" s="39"/>
      <c r="AD699" s="39"/>
      <c r="AI699" s="39"/>
      <c r="AN699" s="39"/>
      <c r="AS699" s="39"/>
    </row>
    <row r="700">
      <c r="E700" s="39"/>
      <c r="J700" s="39"/>
      <c r="O700" s="39"/>
      <c r="T700" s="39"/>
      <c r="Y700" s="39"/>
      <c r="AD700" s="39"/>
      <c r="AI700" s="39"/>
      <c r="AN700" s="39"/>
      <c r="AS700" s="39"/>
    </row>
    <row r="701">
      <c r="E701" s="39"/>
      <c r="J701" s="39"/>
      <c r="O701" s="39"/>
      <c r="T701" s="39"/>
      <c r="Y701" s="39"/>
      <c r="AD701" s="39"/>
      <c r="AI701" s="39"/>
      <c r="AN701" s="39"/>
      <c r="AS701" s="39"/>
    </row>
    <row r="702">
      <c r="E702" s="39"/>
      <c r="J702" s="39"/>
      <c r="O702" s="39"/>
      <c r="T702" s="39"/>
      <c r="Y702" s="39"/>
      <c r="AD702" s="39"/>
      <c r="AI702" s="39"/>
      <c r="AN702" s="39"/>
      <c r="AS702" s="39"/>
    </row>
    <row r="703">
      <c r="E703" s="39"/>
      <c r="J703" s="39"/>
      <c r="O703" s="39"/>
      <c r="T703" s="39"/>
      <c r="Y703" s="39"/>
      <c r="AD703" s="39"/>
      <c r="AI703" s="39"/>
      <c r="AN703" s="39"/>
      <c r="AS703" s="39"/>
    </row>
    <row r="704">
      <c r="E704" s="39"/>
      <c r="J704" s="39"/>
      <c r="O704" s="39"/>
      <c r="T704" s="39"/>
      <c r="Y704" s="39"/>
      <c r="AD704" s="39"/>
      <c r="AI704" s="39"/>
      <c r="AN704" s="39"/>
      <c r="AS704" s="39"/>
    </row>
    <row r="705">
      <c r="E705" s="39"/>
      <c r="J705" s="39"/>
      <c r="O705" s="39"/>
      <c r="T705" s="39"/>
      <c r="Y705" s="39"/>
      <c r="AD705" s="39"/>
      <c r="AI705" s="39"/>
      <c r="AN705" s="39"/>
      <c r="AS705" s="39"/>
    </row>
    <row r="706">
      <c r="E706" s="39"/>
      <c r="J706" s="39"/>
      <c r="O706" s="39"/>
      <c r="T706" s="39"/>
      <c r="Y706" s="39"/>
      <c r="AD706" s="39"/>
      <c r="AI706" s="39"/>
      <c r="AN706" s="39"/>
      <c r="AS706" s="39"/>
    </row>
    <row r="707">
      <c r="E707" s="39"/>
      <c r="J707" s="39"/>
      <c r="O707" s="39"/>
      <c r="T707" s="39"/>
      <c r="Y707" s="39"/>
      <c r="AD707" s="39"/>
      <c r="AI707" s="39"/>
      <c r="AN707" s="39"/>
      <c r="AS707" s="39"/>
    </row>
    <row r="708">
      <c r="E708" s="39"/>
      <c r="J708" s="39"/>
      <c r="O708" s="39"/>
      <c r="T708" s="39"/>
      <c r="Y708" s="39"/>
      <c r="AD708" s="39"/>
      <c r="AI708" s="39"/>
      <c r="AN708" s="39"/>
      <c r="AS708" s="39"/>
    </row>
    <row r="709">
      <c r="E709" s="39"/>
      <c r="J709" s="39"/>
      <c r="O709" s="39"/>
      <c r="T709" s="39"/>
      <c r="Y709" s="39"/>
      <c r="AD709" s="39"/>
      <c r="AI709" s="39"/>
      <c r="AN709" s="39"/>
      <c r="AS709" s="39"/>
    </row>
    <row r="710">
      <c r="E710" s="39"/>
      <c r="J710" s="39"/>
      <c r="O710" s="39"/>
      <c r="T710" s="39"/>
      <c r="Y710" s="39"/>
      <c r="AD710" s="39"/>
      <c r="AI710" s="39"/>
      <c r="AN710" s="39"/>
      <c r="AS710" s="39"/>
    </row>
    <row r="711">
      <c r="E711" s="39"/>
      <c r="J711" s="39"/>
      <c r="O711" s="39"/>
      <c r="T711" s="39"/>
      <c r="Y711" s="39"/>
      <c r="AD711" s="39"/>
      <c r="AI711" s="39"/>
      <c r="AN711" s="39"/>
      <c r="AS711" s="39"/>
    </row>
    <row r="712">
      <c r="E712" s="39"/>
      <c r="J712" s="39"/>
      <c r="O712" s="39"/>
      <c r="T712" s="39"/>
      <c r="Y712" s="39"/>
      <c r="AD712" s="39"/>
      <c r="AI712" s="39"/>
      <c r="AN712" s="39"/>
      <c r="AS712" s="39"/>
    </row>
    <row r="713">
      <c r="E713" s="39"/>
      <c r="J713" s="39"/>
      <c r="O713" s="39"/>
      <c r="T713" s="39"/>
      <c r="Y713" s="39"/>
      <c r="AD713" s="39"/>
      <c r="AI713" s="39"/>
      <c r="AN713" s="39"/>
      <c r="AS713" s="39"/>
    </row>
    <row r="714">
      <c r="E714" s="39"/>
      <c r="J714" s="39"/>
      <c r="O714" s="39"/>
      <c r="T714" s="39"/>
      <c r="Y714" s="39"/>
      <c r="AD714" s="39"/>
      <c r="AI714" s="39"/>
      <c r="AN714" s="39"/>
      <c r="AS714" s="39"/>
    </row>
    <row r="715">
      <c r="E715" s="39"/>
      <c r="J715" s="39"/>
      <c r="O715" s="39"/>
      <c r="T715" s="39"/>
      <c r="Y715" s="39"/>
      <c r="AD715" s="39"/>
      <c r="AI715" s="39"/>
      <c r="AN715" s="39"/>
      <c r="AS715" s="39"/>
    </row>
    <row r="716">
      <c r="E716" s="39"/>
      <c r="J716" s="39"/>
      <c r="O716" s="39"/>
      <c r="T716" s="39"/>
      <c r="Y716" s="39"/>
      <c r="AD716" s="39"/>
      <c r="AI716" s="39"/>
      <c r="AN716" s="39"/>
      <c r="AS716" s="39"/>
    </row>
    <row r="717">
      <c r="E717" s="39"/>
      <c r="J717" s="39"/>
      <c r="O717" s="39"/>
      <c r="T717" s="39"/>
      <c r="Y717" s="39"/>
      <c r="AD717" s="39"/>
      <c r="AI717" s="39"/>
      <c r="AN717" s="39"/>
      <c r="AS717" s="39"/>
    </row>
    <row r="718">
      <c r="E718" s="39"/>
      <c r="J718" s="39"/>
      <c r="O718" s="39"/>
      <c r="T718" s="39"/>
      <c r="Y718" s="39"/>
      <c r="AD718" s="39"/>
      <c r="AI718" s="39"/>
      <c r="AN718" s="39"/>
      <c r="AS718" s="39"/>
    </row>
    <row r="719">
      <c r="E719" s="39"/>
      <c r="J719" s="39"/>
      <c r="O719" s="39"/>
      <c r="T719" s="39"/>
      <c r="Y719" s="39"/>
      <c r="AD719" s="39"/>
      <c r="AI719" s="39"/>
      <c r="AN719" s="39"/>
      <c r="AS719" s="39"/>
    </row>
    <row r="720">
      <c r="E720" s="39"/>
      <c r="J720" s="39"/>
      <c r="O720" s="39"/>
      <c r="T720" s="39"/>
      <c r="Y720" s="39"/>
      <c r="AD720" s="39"/>
      <c r="AI720" s="39"/>
      <c r="AN720" s="39"/>
      <c r="AS720" s="39"/>
    </row>
    <row r="721">
      <c r="E721" s="39"/>
      <c r="J721" s="39"/>
      <c r="O721" s="39"/>
      <c r="T721" s="39"/>
      <c r="Y721" s="39"/>
      <c r="AD721" s="39"/>
      <c r="AI721" s="39"/>
      <c r="AN721" s="39"/>
      <c r="AS721" s="39"/>
    </row>
    <row r="722">
      <c r="E722" s="39"/>
      <c r="J722" s="39"/>
      <c r="O722" s="39"/>
      <c r="T722" s="39"/>
      <c r="Y722" s="39"/>
      <c r="AD722" s="39"/>
      <c r="AI722" s="39"/>
      <c r="AN722" s="39"/>
      <c r="AS722" s="39"/>
    </row>
    <row r="723">
      <c r="E723" s="39"/>
      <c r="J723" s="39"/>
      <c r="O723" s="39"/>
      <c r="T723" s="39"/>
      <c r="Y723" s="39"/>
      <c r="AD723" s="39"/>
      <c r="AI723" s="39"/>
      <c r="AN723" s="39"/>
      <c r="AS723" s="39"/>
    </row>
    <row r="724">
      <c r="E724" s="39"/>
      <c r="J724" s="39"/>
      <c r="O724" s="39"/>
      <c r="T724" s="39"/>
      <c r="Y724" s="39"/>
      <c r="AD724" s="39"/>
      <c r="AI724" s="39"/>
      <c r="AN724" s="39"/>
      <c r="AS724" s="39"/>
    </row>
    <row r="725">
      <c r="E725" s="39"/>
      <c r="J725" s="39"/>
      <c r="O725" s="39"/>
      <c r="T725" s="39"/>
      <c r="Y725" s="39"/>
      <c r="AD725" s="39"/>
      <c r="AI725" s="39"/>
      <c r="AN725" s="39"/>
      <c r="AS725" s="39"/>
    </row>
    <row r="726">
      <c r="E726" s="39"/>
      <c r="J726" s="39"/>
      <c r="O726" s="39"/>
      <c r="T726" s="39"/>
      <c r="Y726" s="39"/>
      <c r="AD726" s="39"/>
      <c r="AI726" s="39"/>
      <c r="AN726" s="39"/>
      <c r="AS726" s="39"/>
    </row>
    <row r="727">
      <c r="E727" s="39"/>
      <c r="J727" s="39"/>
      <c r="O727" s="39"/>
      <c r="T727" s="39"/>
      <c r="Y727" s="39"/>
      <c r="AD727" s="39"/>
      <c r="AI727" s="39"/>
      <c r="AN727" s="39"/>
      <c r="AS727" s="39"/>
    </row>
    <row r="728">
      <c r="E728" s="39"/>
      <c r="J728" s="39"/>
      <c r="O728" s="39"/>
      <c r="T728" s="39"/>
      <c r="Y728" s="39"/>
      <c r="AD728" s="39"/>
      <c r="AI728" s="39"/>
      <c r="AN728" s="39"/>
      <c r="AS728" s="39"/>
    </row>
    <row r="729">
      <c r="E729" s="39"/>
      <c r="J729" s="39"/>
      <c r="O729" s="39"/>
      <c r="T729" s="39"/>
      <c r="Y729" s="39"/>
      <c r="AD729" s="39"/>
      <c r="AI729" s="39"/>
      <c r="AN729" s="39"/>
      <c r="AS729" s="39"/>
    </row>
    <row r="730">
      <c r="E730" s="39"/>
      <c r="J730" s="39"/>
      <c r="O730" s="39"/>
      <c r="T730" s="39"/>
      <c r="Y730" s="39"/>
      <c r="AD730" s="39"/>
      <c r="AI730" s="39"/>
      <c r="AN730" s="39"/>
      <c r="AS730" s="39"/>
    </row>
    <row r="731">
      <c r="E731" s="39"/>
      <c r="J731" s="39"/>
      <c r="O731" s="39"/>
      <c r="T731" s="39"/>
      <c r="Y731" s="39"/>
      <c r="AD731" s="39"/>
      <c r="AI731" s="39"/>
      <c r="AN731" s="39"/>
      <c r="AS731" s="39"/>
    </row>
    <row r="732">
      <c r="E732" s="39"/>
      <c r="J732" s="39"/>
      <c r="O732" s="39"/>
      <c r="T732" s="39"/>
      <c r="Y732" s="39"/>
      <c r="AD732" s="39"/>
      <c r="AI732" s="39"/>
      <c r="AN732" s="39"/>
      <c r="AS732" s="39"/>
    </row>
    <row r="733">
      <c r="E733" s="39"/>
      <c r="J733" s="39"/>
      <c r="O733" s="39"/>
      <c r="T733" s="39"/>
      <c r="Y733" s="39"/>
      <c r="AD733" s="39"/>
      <c r="AI733" s="39"/>
      <c r="AN733" s="39"/>
      <c r="AS733" s="39"/>
    </row>
    <row r="734">
      <c r="E734" s="39"/>
      <c r="J734" s="39"/>
      <c r="O734" s="39"/>
      <c r="T734" s="39"/>
      <c r="Y734" s="39"/>
      <c r="AD734" s="39"/>
      <c r="AI734" s="39"/>
      <c r="AN734" s="39"/>
      <c r="AS734" s="39"/>
    </row>
    <row r="735">
      <c r="E735" s="39"/>
      <c r="J735" s="39"/>
      <c r="O735" s="39"/>
      <c r="T735" s="39"/>
      <c r="Y735" s="39"/>
      <c r="AD735" s="39"/>
      <c r="AI735" s="39"/>
      <c r="AN735" s="39"/>
      <c r="AS735" s="39"/>
    </row>
    <row r="736">
      <c r="E736" s="39"/>
      <c r="J736" s="39"/>
      <c r="O736" s="39"/>
      <c r="T736" s="39"/>
      <c r="Y736" s="39"/>
      <c r="AD736" s="39"/>
      <c r="AI736" s="39"/>
      <c r="AN736" s="39"/>
      <c r="AS736" s="39"/>
    </row>
    <row r="737">
      <c r="E737" s="39"/>
      <c r="J737" s="39"/>
      <c r="O737" s="39"/>
      <c r="T737" s="39"/>
      <c r="Y737" s="39"/>
      <c r="AD737" s="39"/>
      <c r="AI737" s="39"/>
      <c r="AN737" s="39"/>
      <c r="AS737" s="39"/>
    </row>
    <row r="738">
      <c r="E738" s="39"/>
      <c r="J738" s="39"/>
      <c r="O738" s="39"/>
      <c r="T738" s="39"/>
      <c r="Y738" s="39"/>
      <c r="AD738" s="39"/>
      <c r="AI738" s="39"/>
      <c r="AN738" s="39"/>
      <c r="AS738" s="39"/>
    </row>
    <row r="739">
      <c r="E739" s="39"/>
      <c r="J739" s="39"/>
      <c r="O739" s="39"/>
      <c r="T739" s="39"/>
      <c r="Y739" s="39"/>
      <c r="AD739" s="39"/>
      <c r="AI739" s="39"/>
      <c r="AN739" s="39"/>
      <c r="AS739" s="39"/>
    </row>
    <row r="740">
      <c r="E740" s="39"/>
      <c r="J740" s="39"/>
      <c r="O740" s="39"/>
      <c r="T740" s="39"/>
      <c r="Y740" s="39"/>
      <c r="AD740" s="39"/>
      <c r="AI740" s="39"/>
      <c r="AN740" s="39"/>
      <c r="AS740" s="39"/>
    </row>
    <row r="741">
      <c r="E741" s="39"/>
      <c r="J741" s="39"/>
      <c r="O741" s="39"/>
      <c r="T741" s="39"/>
      <c r="Y741" s="39"/>
      <c r="AD741" s="39"/>
      <c r="AI741" s="39"/>
      <c r="AN741" s="39"/>
      <c r="AS741" s="39"/>
    </row>
    <row r="742">
      <c r="E742" s="39"/>
      <c r="J742" s="39"/>
      <c r="O742" s="39"/>
      <c r="T742" s="39"/>
      <c r="Y742" s="39"/>
      <c r="AD742" s="39"/>
      <c r="AI742" s="39"/>
      <c r="AN742" s="39"/>
      <c r="AS742" s="39"/>
    </row>
    <row r="743">
      <c r="E743" s="39"/>
      <c r="J743" s="39"/>
      <c r="O743" s="39"/>
      <c r="T743" s="39"/>
      <c r="Y743" s="39"/>
      <c r="AD743" s="39"/>
      <c r="AI743" s="39"/>
      <c r="AN743" s="39"/>
      <c r="AS743" s="39"/>
    </row>
    <row r="744">
      <c r="E744" s="39"/>
      <c r="J744" s="39"/>
      <c r="O744" s="39"/>
      <c r="T744" s="39"/>
      <c r="Y744" s="39"/>
      <c r="AD744" s="39"/>
      <c r="AI744" s="39"/>
      <c r="AN744" s="39"/>
      <c r="AS744" s="39"/>
    </row>
    <row r="745">
      <c r="E745" s="39"/>
      <c r="J745" s="39"/>
      <c r="O745" s="39"/>
      <c r="T745" s="39"/>
      <c r="Y745" s="39"/>
      <c r="AD745" s="39"/>
      <c r="AI745" s="39"/>
      <c r="AN745" s="39"/>
      <c r="AS745" s="39"/>
    </row>
    <row r="746">
      <c r="E746" s="39"/>
      <c r="J746" s="39"/>
      <c r="O746" s="39"/>
      <c r="T746" s="39"/>
      <c r="Y746" s="39"/>
      <c r="AD746" s="39"/>
      <c r="AI746" s="39"/>
      <c r="AN746" s="39"/>
      <c r="AS746" s="39"/>
    </row>
    <row r="747">
      <c r="E747" s="39"/>
      <c r="J747" s="39"/>
      <c r="O747" s="39"/>
      <c r="T747" s="39"/>
      <c r="Y747" s="39"/>
      <c r="AD747" s="39"/>
      <c r="AI747" s="39"/>
      <c r="AN747" s="39"/>
      <c r="AS747" s="39"/>
    </row>
    <row r="748">
      <c r="E748" s="39"/>
      <c r="J748" s="39"/>
      <c r="O748" s="39"/>
      <c r="T748" s="39"/>
      <c r="Y748" s="39"/>
      <c r="AD748" s="39"/>
      <c r="AI748" s="39"/>
      <c r="AN748" s="39"/>
      <c r="AS748" s="39"/>
    </row>
    <row r="749">
      <c r="E749" s="39"/>
      <c r="J749" s="39"/>
      <c r="O749" s="39"/>
      <c r="T749" s="39"/>
      <c r="Y749" s="39"/>
      <c r="AD749" s="39"/>
      <c r="AI749" s="39"/>
      <c r="AN749" s="39"/>
      <c r="AS749" s="39"/>
    </row>
    <row r="750">
      <c r="E750" s="39"/>
      <c r="J750" s="39"/>
      <c r="O750" s="39"/>
      <c r="T750" s="39"/>
      <c r="Y750" s="39"/>
      <c r="AD750" s="39"/>
      <c r="AI750" s="39"/>
      <c r="AN750" s="39"/>
      <c r="AS750" s="39"/>
    </row>
    <row r="751">
      <c r="E751" s="39"/>
      <c r="J751" s="39"/>
      <c r="O751" s="39"/>
      <c r="T751" s="39"/>
      <c r="Y751" s="39"/>
      <c r="AD751" s="39"/>
      <c r="AI751" s="39"/>
      <c r="AN751" s="39"/>
      <c r="AS751" s="39"/>
    </row>
    <row r="752">
      <c r="E752" s="39"/>
      <c r="J752" s="39"/>
      <c r="O752" s="39"/>
      <c r="T752" s="39"/>
      <c r="Y752" s="39"/>
      <c r="AD752" s="39"/>
      <c r="AI752" s="39"/>
      <c r="AN752" s="39"/>
      <c r="AS752" s="39"/>
    </row>
    <row r="753">
      <c r="E753" s="39"/>
      <c r="J753" s="39"/>
      <c r="O753" s="39"/>
      <c r="T753" s="39"/>
      <c r="Y753" s="39"/>
      <c r="AD753" s="39"/>
      <c r="AI753" s="39"/>
      <c r="AN753" s="39"/>
      <c r="AS753" s="39"/>
    </row>
    <row r="754">
      <c r="E754" s="39"/>
      <c r="J754" s="39"/>
      <c r="O754" s="39"/>
      <c r="T754" s="39"/>
      <c r="Y754" s="39"/>
      <c r="AD754" s="39"/>
      <c r="AI754" s="39"/>
      <c r="AN754" s="39"/>
      <c r="AS754" s="39"/>
    </row>
    <row r="755">
      <c r="E755" s="39"/>
      <c r="J755" s="39"/>
      <c r="O755" s="39"/>
      <c r="T755" s="39"/>
      <c r="Y755" s="39"/>
      <c r="AD755" s="39"/>
      <c r="AI755" s="39"/>
      <c r="AN755" s="39"/>
      <c r="AS755" s="39"/>
    </row>
    <row r="756">
      <c r="E756" s="39"/>
      <c r="J756" s="39"/>
      <c r="O756" s="39"/>
      <c r="T756" s="39"/>
      <c r="Y756" s="39"/>
      <c r="AD756" s="39"/>
      <c r="AI756" s="39"/>
      <c r="AN756" s="39"/>
      <c r="AS756" s="39"/>
    </row>
    <row r="757">
      <c r="E757" s="39"/>
      <c r="J757" s="39"/>
      <c r="O757" s="39"/>
      <c r="T757" s="39"/>
      <c r="Y757" s="39"/>
      <c r="AD757" s="39"/>
      <c r="AI757" s="39"/>
      <c r="AN757" s="39"/>
      <c r="AS757" s="39"/>
    </row>
    <row r="758">
      <c r="E758" s="39"/>
      <c r="J758" s="39"/>
      <c r="O758" s="39"/>
      <c r="T758" s="39"/>
      <c r="Y758" s="39"/>
      <c r="AD758" s="39"/>
      <c r="AI758" s="39"/>
      <c r="AN758" s="39"/>
      <c r="AS758" s="39"/>
    </row>
    <row r="759">
      <c r="E759" s="39"/>
      <c r="J759" s="39"/>
      <c r="O759" s="39"/>
      <c r="T759" s="39"/>
      <c r="Y759" s="39"/>
      <c r="AD759" s="39"/>
      <c r="AI759" s="39"/>
      <c r="AN759" s="39"/>
      <c r="AS759" s="39"/>
    </row>
    <row r="760">
      <c r="E760" s="39"/>
      <c r="J760" s="39"/>
      <c r="O760" s="39"/>
      <c r="T760" s="39"/>
      <c r="Y760" s="39"/>
      <c r="AD760" s="39"/>
      <c r="AI760" s="39"/>
      <c r="AN760" s="39"/>
      <c r="AS760" s="39"/>
    </row>
    <row r="761">
      <c r="E761" s="39"/>
      <c r="J761" s="39"/>
      <c r="O761" s="39"/>
      <c r="T761" s="39"/>
      <c r="Y761" s="39"/>
      <c r="AD761" s="39"/>
      <c r="AI761" s="39"/>
      <c r="AN761" s="39"/>
      <c r="AS761" s="39"/>
    </row>
    <row r="762">
      <c r="E762" s="39"/>
      <c r="J762" s="39"/>
      <c r="O762" s="39"/>
      <c r="T762" s="39"/>
      <c r="Y762" s="39"/>
      <c r="AD762" s="39"/>
      <c r="AI762" s="39"/>
      <c r="AN762" s="39"/>
      <c r="AS762" s="39"/>
    </row>
    <row r="763">
      <c r="E763" s="39"/>
      <c r="J763" s="39"/>
      <c r="O763" s="39"/>
      <c r="T763" s="39"/>
      <c r="Y763" s="39"/>
      <c r="AD763" s="39"/>
      <c r="AI763" s="39"/>
      <c r="AN763" s="39"/>
      <c r="AS763" s="39"/>
    </row>
    <row r="764">
      <c r="E764" s="39"/>
      <c r="J764" s="39"/>
      <c r="O764" s="39"/>
      <c r="T764" s="39"/>
      <c r="Y764" s="39"/>
      <c r="AD764" s="39"/>
      <c r="AI764" s="39"/>
      <c r="AN764" s="39"/>
      <c r="AS764" s="39"/>
    </row>
    <row r="765">
      <c r="E765" s="39"/>
      <c r="J765" s="39"/>
      <c r="O765" s="39"/>
      <c r="T765" s="39"/>
      <c r="Y765" s="39"/>
      <c r="AD765" s="39"/>
      <c r="AI765" s="39"/>
      <c r="AN765" s="39"/>
      <c r="AS765" s="39"/>
    </row>
    <row r="766">
      <c r="E766" s="39"/>
      <c r="J766" s="39"/>
      <c r="O766" s="39"/>
      <c r="T766" s="39"/>
      <c r="Y766" s="39"/>
      <c r="AD766" s="39"/>
      <c r="AI766" s="39"/>
      <c r="AN766" s="39"/>
      <c r="AS766" s="39"/>
    </row>
    <row r="767">
      <c r="E767" s="39"/>
      <c r="J767" s="39"/>
      <c r="O767" s="39"/>
      <c r="T767" s="39"/>
      <c r="Y767" s="39"/>
      <c r="AD767" s="39"/>
      <c r="AI767" s="39"/>
      <c r="AN767" s="39"/>
      <c r="AS767" s="39"/>
    </row>
    <row r="768">
      <c r="E768" s="39"/>
      <c r="J768" s="39"/>
      <c r="O768" s="39"/>
      <c r="T768" s="39"/>
      <c r="Y768" s="39"/>
      <c r="AD768" s="39"/>
      <c r="AI768" s="39"/>
      <c r="AN768" s="39"/>
      <c r="AS768" s="39"/>
    </row>
    <row r="769">
      <c r="E769" s="39"/>
      <c r="J769" s="39"/>
      <c r="O769" s="39"/>
      <c r="T769" s="39"/>
      <c r="Y769" s="39"/>
      <c r="AD769" s="39"/>
      <c r="AI769" s="39"/>
      <c r="AN769" s="39"/>
      <c r="AS769" s="39"/>
    </row>
    <row r="770">
      <c r="E770" s="39"/>
      <c r="J770" s="39"/>
      <c r="O770" s="39"/>
      <c r="T770" s="39"/>
      <c r="Y770" s="39"/>
      <c r="AD770" s="39"/>
      <c r="AI770" s="39"/>
      <c r="AN770" s="39"/>
      <c r="AS770" s="39"/>
    </row>
    <row r="771">
      <c r="E771" s="39"/>
      <c r="J771" s="39"/>
      <c r="O771" s="39"/>
      <c r="T771" s="39"/>
      <c r="Y771" s="39"/>
      <c r="AD771" s="39"/>
      <c r="AI771" s="39"/>
      <c r="AN771" s="39"/>
      <c r="AS771" s="39"/>
    </row>
    <row r="772">
      <c r="E772" s="39"/>
      <c r="J772" s="39"/>
      <c r="O772" s="39"/>
      <c r="T772" s="39"/>
      <c r="Y772" s="39"/>
      <c r="AD772" s="39"/>
      <c r="AI772" s="39"/>
      <c r="AN772" s="39"/>
      <c r="AS772" s="39"/>
    </row>
    <row r="773">
      <c r="E773" s="39"/>
      <c r="J773" s="39"/>
      <c r="O773" s="39"/>
      <c r="T773" s="39"/>
      <c r="Y773" s="39"/>
      <c r="AD773" s="39"/>
      <c r="AI773" s="39"/>
      <c r="AN773" s="39"/>
      <c r="AS773" s="39"/>
    </row>
    <row r="774">
      <c r="E774" s="39"/>
      <c r="J774" s="39"/>
      <c r="O774" s="39"/>
      <c r="T774" s="39"/>
      <c r="Y774" s="39"/>
      <c r="AD774" s="39"/>
      <c r="AI774" s="39"/>
      <c r="AN774" s="39"/>
      <c r="AS774" s="39"/>
    </row>
    <row r="775">
      <c r="E775" s="39"/>
      <c r="J775" s="39"/>
      <c r="O775" s="39"/>
      <c r="T775" s="39"/>
      <c r="Y775" s="39"/>
      <c r="AD775" s="39"/>
      <c r="AI775" s="39"/>
      <c r="AN775" s="39"/>
      <c r="AS775" s="39"/>
    </row>
    <row r="776">
      <c r="E776" s="39"/>
      <c r="J776" s="39"/>
      <c r="O776" s="39"/>
      <c r="T776" s="39"/>
      <c r="Y776" s="39"/>
      <c r="AD776" s="39"/>
      <c r="AI776" s="39"/>
      <c r="AN776" s="39"/>
      <c r="AS776" s="39"/>
    </row>
    <row r="777">
      <c r="E777" s="39"/>
      <c r="J777" s="39"/>
      <c r="O777" s="39"/>
      <c r="T777" s="39"/>
      <c r="Y777" s="39"/>
      <c r="AD777" s="39"/>
      <c r="AI777" s="39"/>
      <c r="AN777" s="39"/>
      <c r="AS777" s="39"/>
    </row>
    <row r="778">
      <c r="E778" s="39"/>
      <c r="J778" s="39"/>
      <c r="O778" s="39"/>
      <c r="T778" s="39"/>
      <c r="Y778" s="39"/>
      <c r="AD778" s="39"/>
      <c r="AI778" s="39"/>
      <c r="AN778" s="39"/>
      <c r="AS778" s="39"/>
    </row>
    <row r="779">
      <c r="E779" s="39"/>
      <c r="J779" s="39"/>
      <c r="O779" s="39"/>
      <c r="T779" s="39"/>
      <c r="Y779" s="39"/>
      <c r="AD779" s="39"/>
      <c r="AI779" s="39"/>
      <c r="AN779" s="39"/>
      <c r="AS779" s="39"/>
    </row>
    <row r="780">
      <c r="E780" s="39"/>
      <c r="J780" s="39"/>
      <c r="O780" s="39"/>
      <c r="T780" s="39"/>
      <c r="Y780" s="39"/>
      <c r="AD780" s="39"/>
      <c r="AI780" s="39"/>
      <c r="AN780" s="39"/>
      <c r="AS780" s="39"/>
    </row>
    <row r="781">
      <c r="E781" s="39"/>
      <c r="J781" s="39"/>
      <c r="O781" s="39"/>
      <c r="T781" s="39"/>
      <c r="Y781" s="39"/>
      <c r="AD781" s="39"/>
      <c r="AI781" s="39"/>
      <c r="AN781" s="39"/>
      <c r="AS781" s="39"/>
    </row>
    <row r="782">
      <c r="E782" s="39"/>
      <c r="J782" s="39"/>
      <c r="O782" s="39"/>
      <c r="T782" s="39"/>
      <c r="Y782" s="39"/>
      <c r="AD782" s="39"/>
      <c r="AI782" s="39"/>
      <c r="AN782" s="39"/>
      <c r="AS782" s="39"/>
    </row>
    <row r="783">
      <c r="E783" s="39"/>
      <c r="J783" s="39"/>
      <c r="O783" s="39"/>
      <c r="T783" s="39"/>
      <c r="Y783" s="39"/>
      <c r="AD783" s="39"/>
      <c r="AI783" s="39"/>
      <c r="AN783" s="39"/>
      <c r="AS783" s="39"/>
    </row>
    <row r="784">
      <c r="E784" s="39"/>
      <c r="J784" s="39"/>
      <c r="O784" s="39"/>
      <c r="T784" s="39"/>
      <c r="Y784" s="39"/>
      <c r="AD784" s="39"/>
      <c r="AI784" s="39"/>
      <c r="AN784" s="39"/>
      <c r="AS784" s="39"/>
    </row>
    <row r="785">
      <c r="E785" s="39"/>
      <c r="J785" s="39"/>
      <c r="O785" s="39"/>
      <c r="T785" s="39"/>
      <c r="Y785" s="39"/>
      <c r="AD785" s="39"/>
      <c r="AI785" s="39"/>
      <c r="AN785" s="39"/>
      <c r="AS785" s="39"/>
    </row>
    <row r="786">
      <c r="E786" s="39"/>
      <c r="J786" s="39"/>
      <c r="O786" s="39"/>
      <c r="T786" s="39"/>
      <c r="Y786" s="39"/>
      <c r="AD786" s="39"/>
      <c r="AI786" s="39"/>
      <c r="AN786" s="39"/>
      <c r="AS786" s="39"/>
    </row>
    <row r="787">
      <c r="E787" s="39"/>
      <c r="J787" s="39"/>
      <c r="O787" s="39"/>
      <c r="T787" s="39"/>
      <c r="Y787" s="39"/>
      <c r="AD787" s="39"/>
      <c r="AI787" s="39"/>
      <c r="AN787" s="39"/>
      <c r="AS787" s="39"/>
    </row>
    <row r="788">
      <c r="E788" s="39"/>
      <c r="J788" s="39"/>
      <c r="O788" s="39"/>
      <c r="T788" s="39"/>
      <c r="Y788" s="39"/>
      <c r="AD788" s="39"/>
      <c r="AI788" s="39"/>
      <c r="AN788" s="39"/>
      <c r="AS788" s="39"/>
    </row>
    <row r="789">
      <c r="E789" s="39"/>
      <c r="J789" s="39"/>
      <c r="O789" s="39"/>
      <c r="T789" s="39"/>
      <c r="Y789" s="39"/>
      <c r="AD789" s="39"/>
      <c r="AI789" s="39"/>
      <c r="AN789" s="39"/>
      <c r="AS789" s="39"/>
    </row>
    <row r="790">
      <c r="E790" s="39"/>
      <c r="J790" s="39"/>
      <c r="O790" s="39"/>
      <c r="T790" s="39"/>
      <c r="Y790" s="39"/>
      <c r="AD790" s="39"/>
      <c r="AI790" s="39"/>
      <c r="AN790" s="39"/>
      <c r="AS790" s="39"/>
    </row>
    <row r="791">
      <c r="E791" s="39"/>
      <c r="J791" s="39"/>
      <c r="O791" s="39"/>
      <c r="T791" s="39"/>
      <c r="Y791" s="39"/>
      <c r="AD791" s="39"/>
      <c r="AI791" s="39"/>
      <c r="AN791" s="39"/>
      <c r="AS791" s="39"/>
    </row>
    <row r="792">
      <c r="E792" s="39"/>
      <c r="J792" s="39"/>
      <c r="O792" s="39"/>
      <c r="T792" s="39"/>
      <c r="Y792" s="39"/>
      <c r="AD792" s="39"/>
      <c r="AI792" s="39"/>
      <c r="AN792" s="39"/>
      <c r="AS792" s="39"/>
    </row>
    <row r="793">
      <c r="E793" s="39"/>
      <c r="J793" s="39"/>
      <c r="O793" s="39"/>
      <c r="T793" s="39"/>
      <c r="Y793" s="39"/>
      <c r="AD793" s="39"/>
      <c r="AI793" s="39"/>
      <c r="AN793" s="39"/>
      <c r="AS793" s="39"/>
    </row>
    <row r="794">
      <c r="E794" s="39"/>
      <c r="J794" s="39"/>
      <c r="O794" s="39"/>
      <c r="T794" s="39"/>
      <c r="Y794" s="39"/>
      <c r="AD794" s="39"/>
      <c r="AI794" s="39"/>
      <c r="AN794" s="39"/>
      <c r="AS794" s="39"/>
    </row>
    <row r="795">
      <c r="E795" s="39"/>
      <c r="J795" s="39"/>
      <c r="O795" s="39"/>
      <c r="T795" s="39"/>
      <c r="Y795" s="39"/>
      <c r="AD795" s="39"/>
      <c r="AI795" s="39"/>
      <c r="AN795" s="39"/>
      <c r="AS795" s="39"/>
    </row>
    <row r="796">
      <c r="E796" s="39"/>
      <c r="J796" s="39"/>
      <c r="O796" s="39"/>
      <c r="T796" s="39"/>
      <c r="Y796" s="39"/>
      <c r="AD796" s="39"/>
      <c r="AI796" s="39"/>
      <c r="AN796" s="39"/>
      <c r="AS796" s="39"/>
    </row>
    <row r="797">
      <c r="E797" s="39"/>
      <c r="J797" s="39"/>
      <c r="O797" s="39"/>
      <c r="T797" s="39"/>
      <c r="Y797" s="39"/>
      <c r="AD797" s="39"/>
      <c r="AI797" s="39"/>
      <c r="AN797" s="39"/>
      <c r="AS797" s="39"/>
    </row>
    <row r="798">
      <c r="E798" s="39"/>
      <c r="J798" s="39"/>
      <c r="O798" s="39"/>
      <c r="T798" s="39"/>
      <c r="Y798" s="39"/>
      <c r="AD798" s="39"/>
      <c r="AI798" s="39"/>
      <c r="AN798" s="39"/>
      <c r="AS798" s="39"/>
    </row>
    <row r="799">
      <c r="E799" s="39"/>
      <c r="J799" s="39"/>
      <c r="O799" s="39"/>
      <c r="T799" s="39"/>
      <c r="Y799" s="39"/>
      <c r="AD799" s="39"/>
      <c r="AI799" s="39"/>
      <c r="AN799" s="39"/>
      <c r="AS799" s="39"/>
    </row>
    <row r="800">
      <c r="E800" s="39"/>
      <c r="J800" s="39"/>
      <c r="O800" s="39"/>
      <c r="T800" s="39"/>
      <c r="Y800" s="39"/>
      <c r="AD800" s="39"/>
      <c r="AI800" s="39"/>
      <c r="AN800" s="39"/>
      <c r="AS800" s="39"/>
    </row>
    <row r="801">
      <c r="E801" s="39"/>
      <c r="J801" s="39"/>
      <c r="O801" s="39"/>
      <c r="T801" s="39"/>
      <c r="Y801" s="39"/>
      <c r="AD801" s="39"/>
      <c r="AI801" s="39"/>
      <c r="AN801" s="39"/>
      <c r="AS801" s="39"/>
    </row>
    <row r="802">
      <c r="E802" s="39"/>
      <c r="J802" s="39"/>
      <c r="O802" s="39"/>
      <c r="T802" s="39"/>
      <c r="Y802" s="39"/>
      <c r="AD802" s="39"/>
      <c r="AI802" s="39"/>
      <c r="AN802" s="39"/>
      <c r="AS802" s="39"/>
    </row>
    <row r="803">
      <c r="E803" s="39"/>
      <c r="J803" s="39"/>
      <c r="O803" s="39"/>
      <c r="T803" s="39"/>
      <c r="Y803" s="39"/>
      <c r="AD803" s="39"/>
      <c r="AI803" s="39"/>
      <c r="AN803" s="39"/>
      <c r="AS803" s="39"/>
    </row>
    <row r="804">
      <c r="E804" s="39"/>
      <c r="J804" s="39"/>
      <c r="O804" s="39"/>
      <c r="T804" s="39"/>
      <c r="Y804" s="39"/>
      <c r="AD804" s="39"/>
      <c r="AI804" s="39"/>
      <c r="AN804" s="39"/>
      <c r="AS804" s="39"/>
    </row>
    <row r="805">
      <c r="E805" s="39"/>
      <c r="J805" s="39"/>
      <c r="O805" s="39"/>
      <c r="T805" s="39"/>
      <c r="Y805" s="39"/>
      <c r="AD805" s="39"/>
      <c r="AI805" s="39"/>
      <c r="AN805" s="39"/>
      <c r="AS805" s="39"/>
    </row>
    <row r="806">
      <c r="E806" s="39"/>
      <c r="J806" s="39"/>
      <c r="O806" s="39"/>
      <c r="T806" s="39"/>
      <c r="Y806" s="39"/>
      <c r="AD806" s="39"/>
      <c r="AI806" s="39"/>
      <c r="AN806" s="39"/>
      <c r="AS806" s="39"/>
    </row>
    <row r="807">
      <c r="E807" s="39"/>
      <c r="J807" s="39"/>
      <c r="O807" s="39"/>
      <c r="T807" s="39"/>
      <c r="Y807" s="39"/>
      <c r="AD807" s="39"/>
      <c r="AI807" s="39"/>
      <c r="AN807" s="39"/>
      <c r="AS807" s="39"/>
    </row>
    <row r="808">
      <c r="E808" s="39"/>
      <c r="J808" s="39"/>
      <c r="O808" s="39"/>
      <c r="T808" s="39"/>
      <c r="Y808" s="39"/>
      <c r="AD808" s="39"/>
      <c r="AI808" s="39"/>
      <c r="AN808" s="39"/>
      <c r="AS808" s="39"/>
    </row>
    <row r="809">
      <c r="E809" s="39"/>
      <c r="J809" s="39"/>
      <c r="O809" s="39"/>
      <c r="T809" s="39"/>
      <c r="Y809" s="39"/>
      <c r="AD809" s="39"/>
      <c r="AI809" s="39"/>
      <c r="AN809" s="39"/>
      <c r="AS809" s="39"/>
    </row>
    <row r="810">
      <c r="E810" s="39"/>
      <c r="J810" s="39"/>
      <c r="O810" s="39"/>
      <c r="T810" s="39"/>
      <c r="Y810" s="39"/>
      <c r="AD810" s="39"/>
      <c r="AI810" s="39"/>
      <c r="AN810" s="39"/>
      <c r="AS810" s="39"/>
    </row>
    <row r="811">
      <c r="E811" s="39"/>
      <c r="J811" s="39"/>
      <c r="O811" s="39"/>
      <c r="T811" s="39"/>
      <c r="Y811" s="39"/>
      <c r="AD811" s="39"/>
      <c r="AI811" s="39"/>
      <c r="AN811" s="39"/>
      <c r="AS811" s="39"/>
    </row>
    <row r="812">
      <c r="E812" s="39"/>
      <c r="J812" s="39"/>
      <c r="O812" s="39"/>
      <c r="T812" s="39"/>
      <c r="Y812" s="39"/>
      <c r="AD812" s="39"/>
      <c r="AI812" s="39"/>
      <c r="AN812" s="39"/>
      <c r="AS812" s="39"/>
    </row>
    <row r="813">
      <c r="E813" s="39"/>
      <c r="J813" s="39"/>
      <c r="O813" s="39"/>
      <c r="T813" s="39"/>
      <c r="Y813" s="39"/>
      <c r="AD813" s="39"/>
      <c r="AI813" s="39"/>
      <c r="AN813" s="39"/>
      <c r="AS813" s="39"/>
    </row>
    <row r="814">
      <c r="E814" s="39"/>
      <c r="J814" s="39"/>
      <c r="O814" s="39"/>
      <c r="T814" s="39"/>
      <c r="Y814" s="39"/>
      <c r="AD814" s="39"/>
      <c r="AI814" s="39"/>
      <c r="AN814" s="39"/>
      <c r="AS814" s="39"/>
    </row>
    <row r="815">
      <c r="E815" s="39"/>
      <c r="J815" s="39"/>
      <c r="O815" s="39"/>
      <c r="T815" s="39"/>
      <c r="Y815" s="39"/>
      <c r="AD815" s="39"/>
      <c r="AI815" s="39"/>
      <c r="AN815" s="39"/>
      <c r="AS815" s="39"/>
    </row>
    <row r="816">
      <c r="E816" s="39"/>
      <c r="J816" s="39"/>
      <c r="O816" s="39"/>
      <c r="T816" s="39"/>
      <c r="Y816" s="39"/>
      <c r="AD816" s="39"/>
      <c r="AI816" s="39"/>
      <c r="AN816" s="39"/>
      <c r="AS816" s="39"/>
    </row>
    <row r="817">
      <c r="E817" s="39"/>
      <c r="J817" s="39"/>
      <c r="O817" s="39"/>
      <c r="T817" s="39"/>
      <c r="Y817" s="39"/>
      <c r="AD817" s="39"/>
      <c r="AI817" s="39"/>
      <c r="AN817" s="39"/>
      <c r="AS817" s="39"/>
    </row>
    <row r="818">
      <c r="E818" s="39"/>
      <c r="J818" s="39"/>
      <c r="O818" s="39"/>
      <c r="T818" s="39"/>
      <c r="Y818" s="39"/>
      <c r="AD818" s="39"/>
      <c r="AI818" s="39"/>
      <c r="AN818" s="39"/>
      <c r="AS818" s="39"/>
    </row>
    <row r="819">
      <c r="E819" s="39"/>
      <c r="J819" s="39"/>
      <c r="O819" s="39"/>
      <c r="T819" s="39"/>
      <c r="Y819" s="39"/>
      <c r="AD819" s="39"/>
      <c r="AI819" s="39"/>
      <c r="AN819" s="39"/>
      <c r="AS819" s="39"/>
    </row>
    <row r="820">
      <c r="E820" s="39"/>
      <c r="J820" s="39"/>
      <c r="O820" s="39"/>
      <c r="T820" s="39"/>
      <c r="Y820" s="39"/>
      <c r="AD820" s="39"/>
      <c r="AI820" s="39"/>
      <c r="AN820" s="39"/>
      <c r="AS820" s="39"/>
    </row>
    <row r="821">
      <c r="E821" s="39"/>
      <c r="J821" s="39"/>
      <c r="O821" s="39"/>
      <c r="T821" s="39"/>
      <c r="Y821" s="39"/>
      <c r="AD821" s="39"/>
      <c r="AI821" s="39"/>
      <c r="AN821" s="39"/>
      <c r="AS821" s="39"/>
    </row>
    <row r="822">
      <c r="E822" s="39"/>
      <c r="J822" s="39"/>
      <c r="O822" s="39"/>
      <c r="T822" s="39"/>
      <c r="Y822" s="39"/>
      <c r="AD822" s="39"/>
      <c r="AI822" s="39"/>
      <c r="AN822" s="39"/>
      <c r="AS822" s="39"/>
    </row>
    <row r="823">
      <c r="E823" s="39"/>
      <c r="J823" s="39"/>
      <c r="O823" s="39"/>
      <c r="T823" s="39"/>
      <c r="Y823" s="39"/>
      <c r="AD823" s="39"/>
      <c r="AI823" s="39"/>
      <c r="AN823" s="39"/>
      <c r="AS823" s="39"/>
    </row>
    <row r="824">
      <c r="E824" s="39"/>
      <c r="J824" s="39"/>
      <c r="O824" s="39"/>
      <c r="T824" s="39"/>
      <c r="Y824" s="39"/>
      <c r="AD824" s="39"/>
      <c r="AI824" s="39"/>
      <c r="AN824" s="39"/>
      <c r="AS824" s="39"/>
    </row>
    <row r="825">
      <c r="E825" s="39"/>
      <c r="J825" s="39"/>
      <c r="O825" s="39"/>
      <c r="T825" s="39"/>
      <c r="Y825" s="39"/>
      <c r="AD825" s="39"/>
      <c r="AI825" s="39"/>
      <c r="AN825" s="39"/>
      <c r="AS825" s="39"/>
    </row>
    <row r="826">
      <c r="E826" s="39"/>
      <c r="J826" s="39"/>
      <c r="O826" s="39"/>
      <c r="T826" s="39"/>
      <c r="Y826" s="39"/>
      <c r="AD826" s="39"/>
      <c r="AI826" s="39"/>
      <c r="AN826" s="39"/>
      <c r="AS826" s="39"/>
    </row>
    <row r="827">
      <c r="E827" s="39"/>
      <c r="J827" s="39"/>
      <c r="O827" s="39"/>
      <c r="T827" s="39"/>
      <c r="Y827" s="39"/>
      <c r="AD827" s="39"/>
      <c r="AI827" s="39"/>
      <c r="AN827" s="39"/>
      <c r="AS827" s="39"/>
    </row>
    <row r="828">
      <c r="E828" s="39"/>
      <c r="J828" s="39"/>
      <c r="O828" s="39"/>
      <c r="T828" s="39"/>
      <c r="Y828" s="39"/>
      <c r="AD828" s="39"/>
      <c r="AI828" s="39"/>
      <c r="AN828" s="39"/>
      <c r="AS828" s="39"/>
    </row>
    <row r="829">
      <c r="E829" s="39"/>
      <c r="J829" s="39"/>
      <c r="O829" s="39"/>
      <c r="T829" s="39"/>
      <c r="Y829" s="39"/>
      <c r="AD829" s="39"/>
      <c r="AI829" s="39"/>
      <c r="AN829" s="39"/>
      <c r="AS829" s="39"/>
    </row>
    <row r="830">
      <c r="E830" s="39"/>
      <c r="J830" s="39"/>
      <c r="O830" s="39"/>
      <c r="T830" s="39"/>
      <c r="Y830" s="39"/>
      <c r="AD830" s="39"/>
      <c r="AI830" s="39"/>
      <c r="AN830" s="39"/>
      <c r="AS830" s="39"/>
    </row>
    <row r="831">
      <c r="E831" s="39"/>
      <c r="J831" s="39"/>
      <c r="O831" s="39"/>
      <c r="T831" s="39"/>
      <c r="Y831" s="39"/>
      <c r="AD831" s="39"/>
      <c r="AI831" s="39"/>
      <c r="AN831" s="39"/>
      <c r="AS831" s="39"/>
    </row>
    <row r="832">
      <c r="E832" s="39"/>
      <c r="J832" s="39"/>
      <c r="O832" s="39"/>
      <c r="T832" s="39"/>
      <c r="Y832" s="39"/>
      <c r="AD832" s="39"/>
      <c r="AI832" s="39"/>
      <c r="AN832" s="39"/>
      <c r="AS832" s="39"/>
    </row>
    <row r="833">
      <c r="E833" s="39"/>
      <c r="J833" s="39"/>
      <c r="O833" s="39"/>
      <c r="T833" s="39"/>
      <c r="Y833" s="39"/>
      <c r="AD833" s="39"/>
      <c r="AI833" s="39"/>
      <c r="AN833" s="39"/>
      <c r="AS833" s="39"/>
    </row>
    <row r="834">
      <c r="E834" s="39"/>
      <c r="J834" s="39"/>
      <c r="O834" s="39"/>
      <c r="T834" s="39"/>
      <c r="Y834" s="39"/>
      <c r="AD834" s="39"/>
      <c r="AI834" s="39"/>
      <c r="AN834" s="39"/>
      <c r="AS834" s="39"/>
    </row>
    <row r="835">
      <c r="E835" s="39"/>
      <c r="J835" s="39"/>
      <c r="O835" s="39"/>
      <c r="T835" s="39"/>
      <c r="Y835" s="39"/>
      <c r="AD835" s="39"/>
      <c r="AI835" s="39"/>
      <c r="AN835" s="39"/>
      <c r="AS835" s="39"/>
    </row>
    <row r="836">
      <c r="E836" s="39"/>
      <c r="J836" s="39"/>
      <c r="O836" s="39"/>
      <c r="T836" s="39"/>
      <c r="Y836" s="39"/>
      <c r="AD836" s="39"/>
      <c r="AI836" s="39"/>
      <c r="AN836" s="39"/>
      <c r="AS836" s="39"/>
    </row>
    <row r="837">
      <c r="E837" s="39"/>
      <c r="J837" s="39"/>
      <c r="O837" s="39"/>
      <c r="T837" s="39"/>
      <c r="Y837" s="39"/>
      <c r="AD837" s="39"/>
      <c r="AI837" s="39"/>
      <c r="AN837" s="39"/>
      <c r="AS837" s="39"/>
    </row>
    <row r="838">
      <c r="E838" s="39"/>
      <c r="J838" s="39"/>
      <c r="O838" s="39"/>
      <c r="T838" s="39"/>
      <c r="Y838" s="39"/>
      <c r="AD838" s="39"/>
      <c r="AI838" s="39"/>
      <c r="AN838" s="39"/>
      <c r="AS838" s="39"/>
    </row>
    <row r="839">
      <c r="E839" s="39"/>
      <c r="J839" s="39"/>
      <c r="O839" s="39"/>
      <c r="T839" s="39"/>
      <c r="Y839" s="39"/>
      <c r="AD839" s="39"/>
      <c r="AI839" s="39"/>
      <c r="AN839" s="39"/>
      <c r="AS839" s="39"/>
    </row>
    <row r="840">
      <c r="E840" s="39"/>
      <c r="J840" s="39"/>
      <c r="O840" s="39"/>
      <c r="T840" s="39"/>
      <c r="Y840" s="39"/>
      <c r="AD840" s="39"/>
      <c r="AI840" s="39"/>
      <c r="AN840" s="39"/>
      <c r="AS840" s="39"/>
    </row>
    <row r="841">
      <c r="E841" s="39"/>
      <c r="J841" s="39"/>
      <c r="O841" s="39"/>
      <c r="T841" s="39"/>
      <c r="Y841" s="39"/>
      <c r="AD841" s="39"/>
      <c r="AI841" s="39"/>
      <c r="AN841" s="39"/>
      <c r="AS841" s="39"/>
    </row>
    <row r="842">
      <c r="E842" s="39"/>
      <c r="J842" s="39"/>
      <c r="O842" s="39"/>
      <c r="T842" s="39"/>
      <c r="Y842" s="39"/>
      <c r="AD842" s="39"/>
      <c r="AI842" s="39"/>
      <c r="AN842" s="39"/>
      <c r="AS842" s="39"/>
    </row>
    <row r="843">
      <c r="E843" s="39"/>
      <c r="J843" s="39"/>
      <c r="O843" s="39"/>
      <c r="T843" s="39"/>
      <c r="Y843" s="39"/>
      <c r="AD843" s="39"/>
      <c r="AI843" s="39"/>
      <c r="AN843" s="39"/>
      <c r="AS843" s="39"/>
    </row>
    <row r="844">
      <c r="E844" s="39"/>
      <c r="J844" s="39"/>
      <c r="O844" s="39"/>
      <c r="T844" s="39"/>
      <c r="Y844" s="39"/>
      <c r="AD844" s="39"/>
      <c r="AI844" s="39"/>
      <c r="AN844" s="39"/>
      <c r="AS844" s="39"/>
    </row>
    <row r="845">
      <c r="E845" s="39"/>
      <c r="J845" s="39"/>
      <c r="O845" s="39"/>
      <c r="T845" s="39"/>
      <c r="Y845" s="39"/>
      <c r="AD845" s="39"/>
      <c r="AI845" s="39"/>
      <c r="AN845" s="39"/>
      <c r="AS845" s="39"/>
    </row>
    <row r="846">
      <c r="E846" s="39"/>
      <c r="J846" s="39"/>
      <c r="O846" s="39"/>
      <c r="T846" s="39"/>
      <c r="Y846" s="39"/>
      <c r="AD846" s="39"/>
      <c r="AI846" s="39"/>
      <c r="AN846" s="39"/>
      <c r="AS846" s="39"/>
    </row>
    <row r="847">
      <c r="E847" s="39"/>
      <c r="J847" s="39"/>
      <c r="O847" s="39"/>
      <c r="T847" s="39"/>
      <c r="Y847" s="39"/>
      <c r="AD847" s="39"/>
      <c r="AI847" s="39"/>
      <c r="AN847" s="39"/>
      <c r="AS847" s="39"/>
    </row>
    <row r="848">
      <c r="E848" s="39"/>
      <c r="J848" s="39"/>
      <c r="O848" s="39"/>
      <c r="T848" s="39"/>
      <c r="Y848" s="39"/>
      <c r="AD848" s="39"/>
      <c r="AI848" s="39"/>
      <c r="AN848" s="39"/>
      <c r="AS848" s="39"/>
    </row>
    <row r="849">
      <c r="E849" s="39"/>
      <c r="J849" s="39"/>
      <c r="O849" s="39"/>
      <c r="T849" s="39"/>
      <c r="Y849" s="39"/>
      <c r="AD849" s="39"/>
      <c r="AI849" s="39"/>
      <c r="AN849" s="39"/>
      <c r="AS849" s="39"/>
    </row>
    <row r="850">
      <c r="E850" s="39"/>
      <c r="J850" s="39"/>
      <c r="O850" s="39"/>
      <c r="T850" s="39"/>
      <c r="Y850" s="39"/>
      <c r="AD850" s="39"/>
      <c r="AI850" s="39"/>
      <c r="AN850" s="39"/>
      <c r="AS850" s="39"/>
    </row>
    <row r="851">
      <c r="E851" s="39"/>
      <c r="J851" s="39"/>
      <c r="O851" s="39"/>
      <c r="T851" s="39"/>
      <c r="Y851" s="39"/>
      <c r="AD851" s="39"/>
      <c r="AI851" s="39"/>
      <c r="AN851" s="39"/>
      <c r="AS851" s="39"/>
    </row>
    <row r="852">
      <c r="E852" s="39"/>
      <c r="J852" s="39"/>
      <c r="O852" s="39"/>
      <c r="T852" s="39"/>
      <c r="Y852" s="39"/>
      <c r="AD852" s="39"/>
      <c r="AI852" s="39"/>
      <c r="AN852" s="39"/>
      <c r="AS852" s="39"/>
    </row>
    <row r="853">
      <c r="E853" s="39"/>
      <c r="J853" s="39"/>
      <c r="O853" s="39"/>
      <c r="T853" s="39"/>
      <c r="Y853" s="39"/>
      <c r="AD853" s="39"/>
      <c r="AI853" s="39"/>
      <c r="AN853" s="39"/>
      <c r="AS853" s="39"/>
    </row>
    <row r="854">
      <c r="E854" s="39"/>
      <c r="J854" s="39"/>
      <c r="O854" s="39"/>
      <c r="T854" s="39"/>
      <c r="Y854" s="39"/>
      <c r="AD854" s="39"/>
      <c r="AI854" s="39"/>
      <c r="AN854" s="39"/>
      <c r="AS854" s="39"/>
    </row>
    <row r="855">
      <c r="E855" s="39"/>
      <c r="J855" s="39"/>
      <c r="O855" s="39"/>
      <c r="T855" s="39"/>
      <c r="Y855" s="39"/>
      <c r="AD855" s="39"/>
      <c r="AI855" s="39"/>
      <c r="AN855" s="39"/>
      <c r="AS855" s="39"/>
    </row>
    <row r="856">
      <c r="E856" s="39"/>
      <c r="J856" s="39"/>
      <c r="O856" s="39"/>
      <c r="T856" s="39"/>
      <c r="Y856" s="39"/>
      <c r="AD856" s="39"/>
      <c r="AI856" s="39"/>
      <c r="AN856" s="39"/>
      <c r="AS856" s="39"/>
    </row>
    <row r="857">
      <c r="E857" s="39"/>
      <c r="J857" s="39"/>
      <c r="O857" s="39"/>
      <c r="T857" s="39"/>
      <c r="Y857" s="39"/>
      <c r="AD857" s="39"/>
      <c r="AI857" s="39"/>
      <c r="AN857" s="39"/>
      <c r="AS857" s="39"/>
    </row>
    <row r="858">
      <c r="E858" s="39"/>
      <c r="J858" s="39"/>
      <c r="O858" s="39"/>
      <c r="T858" s="39"/>
      <c r="Y858" s="39"/>
      <c r="AD858" s="39"/>
      <c r="AI858" s="39"/>
      <c r="AN858" s="39"/>
      <c r="AS858" s="39"/>
    </row>
    <row r="859">
      <c r="E859" s="39"/>
      <c r="J859" s="39"/>
      <c r="O859" s="39"/>
      <c r="T859" s="39"/>
      <c r="Y859" s="39"/>
      <c r="AD859" s="39"/>
      <c r="AI859" s="39"/>
      <c r="AN859" s="39"/>
      <c r="AS859" s="39"/>
    </row>
    <row r="860">
      <c r="E860" s="39"/>
      <c r="J860" s="39"/>
      <c r="O860" s="39"/>
      <c r="T860" s="39"/>
      <c r="Y860" s="39"/>
      <c r="AD860" s="39"/>
      <c r="AI860" s="39"/>
      <c r="AN860" s="39"/>
      <c r="AS860" s="39"/>
    </row>
    <row r="861">
      <c r="E861" s="39"/>
      <c r="J861" s="39"/>
      <c r="O861" s="39"/>
      <c r="T861" s="39"/>
      <c r="Y861" s="39"/>
      <c r="AD861" s="39"/>
      <c r="AI861" s="39"/>
      <c r="AN861" s="39"/>
      <c r="AS861" s="39"/>
    </row>
    <row r="862">
      <c r="E862" s="39"/>
      <c r="J862" s="39"/>
      <c r="O862" s="39"/>
      <c r="T862" s="39"/>
      <c r="Y862" s="39"/>
      <c r="AD862" s="39"/>
      <c r="AI862" s="39"/>
      <c r="AN862" s="39"/>
      <c r="AS862" s="39"/>
    </row>
    <row r="863">
      <c r="E863" s="39"/>
      <c r="J863" s="39"/>
      <c r="O863" s="39"/>
      <c r="T863" s="39"/>
      <c r="Y863" s="39"/>
      <c r="AD863" s="39"/>
      <c r="AI863" s="39"/>
      <c r="AN863" s="39"/>
      <c r="AS863" s="39"/>
    </row>
    <row r="864">
      <c r="E864" s="39"/>
      <c r="J864" s="39"/>
      <c r="O864" s="39"/>
      <c r="T864" s="39"/>
      <c r="Y864" s="39"/>
      <c r="AD864" s="39"/>
      <c r="AI864" s="39"/>
      <c r="AN864" s="39"/>
      <c r="AS864" s="39"/>
    </row>
    <row r="865">
      <c r="E865" s="39"/>
      <c r="J865" s="39"/>
      <c r="O865" s="39"/>
      <c r="T865" s="39"/>
      <c r="Y865" s="39"/>
      <c r="AD865" s="39"/>
      <c r="AI865" s="39"/>
      <c r="AN865" s="39"/>
      <c r="AS865" s="39"/>
    </row>
    <row r="866">
      <c r="E866" s="39"/>
      <c r="J866" s="39"/>
      <c r="O866" s="39"/>
      <c r="T866" s="39"/>
      <c r="Y866" s="39"/>
      <c r="AD866" s="39"/>
      <c r="AI866" s="39"/>
      <c r="AN866" s="39"/>
      <c r="AS866" s="39"/>
    </row>
    <row r="867">
      <c r="E867" s="39"/>
      <c r="J867" s="39"/>
      <c r="O867" s="39"/>
      <c r="T867" s="39"/>
      <c r="Y867" s="39"/>
      <c r="AD867" s="39"/>
      <c r="AI867" s="39"/>
      <c r="AN867" s="39"/>
      <c r="AS867" s="39"/>
    </row>
    <row r="868">
      <c r="E868" s="39"/>
      <c r="J868" s="39"/>
      <c r="O868" s="39"/>
      <c r="T868" s="39"/>
      <c r="Y868" s="39"/>
      <c r="AD868" s="39"/>
      <c r="AI868" s="39"/>
      <c r="AN868" s="39"/>
      <c r="AS868" s="39"/>
    </row>
    <row r="869">
      <c r="E869" s="39"/>
      <c r="J869" s="39"/>
      <c r="O869" s="39"/>
      <c r="T869" s="39"/>
      <c r="Y869" s="39"/>
      <c r="AD869" s="39"/>
      <c r="AI869" s="39"/>
      <c r="AN869" s="39"/>
      <c r="AS869" s="39"/>
    </row>
    <row r="870">
      <c r="E870" s="39"/>
      <c r="J870" s="39"/>
      <c r="O870" s="39"/>
      <c r="T870" s="39"/>
      <c r="Y870" s="39"/>
      <c r="AD870" s="39"/>
      <c r="AI870" s="39"/>
      <c r="AN870" s="39"/>
      <c r="AS870" s="39"/>
    </row>
    <row r="871">
      <c r="E871" s="39"/>
      <c r="J871" s="39"/>
      <c r="O871" s="39"/>
      <c r="T871" s="39"/>
      <c r="Y871" s="39"/>
      <c r="AD871" s="39"/>
      <c r="AI871" s="39"/>
      <c r="AN871" s="39"/>
      <c r="AS871" s="39"/>
    </row>
    <row r="872">
      <c r="E872" s="39"/>
      <c r="J872" s="39"/>
      <c r="O872" s="39"/>
      <c r="T872" s="39"/>
      <c r="Y872" s="39"/>
      <c r="AD872" s="39"/>
      <c r="AI872" s="39"/>
      <c r="AN872" s="39"/>
      <c r="AS872" s="39"/>
    </row>
    <row r="873">
      <c r="E873" s="39"/>
      <c r="J873" s="39"/>
      <c r="O873" s="39"/>
      <c r="T873" s="39"/>
      <c r="Y873" s="39"/>
      <c r="AD873" s="39"/>
      <c r="AI873" s="39"/>
      <c r="AN873" s="39"/>
      <c r="AS873" s="39"/>
    </row>
    <row r="874">
      <c r="E874" s="39"/>
      <c r="J874" s="39"/>
      <c r="O874" s="39"/>
      <c r="T874" s="39"/>
      <c r="Y874" s="39"/>
      <c r="AD874" s="39"/>
      <c r="AI874" s="39"/>
      <c r="AN874" s="39"/>
      <c r="AS874" s="39"/>
    </row>
    <row r="875">
      <c r="E875" s="39"/>
      <c r="J875" s="39"/>
      <c r="O875" s="39"/>
      <c r="T875" s="39"/>
      <c r="Y875" s="39"/>
      <c r="AD875" s="39"/>
      <c r="AI875" s="39"/>
      <c r="AN875" s="39"/>
      <c r="AS875" s="39"/>
    </row>
    <row r="876">
      <c r="E876" s="39"/>
      <c r="J876" s="39"/>
      <c r="O876" s="39"/>
      <c r="T876" s="39"/>
      <c r="Y876" s="39"/>
      <c r="AD876" s="39"/>
      <c r="AI876" s="39"/>
      <c r="AN876" s="39"/>
      <c r="AS876" s="39"/>
    </row>
    <row r="877">
      <c r="E877" s="39"/>
      <c r="J877" s="39"/>
      <c r="O877" s="39"/>
      <c r="T877" s="39"/>
      <c r="Y877" s="39"/>
      <c r="AD877" s="39"/>
      <c r="AI877" s="39"/>
      <c r="AN877" s="39"/>
      <c r="AS877" s="39"/>
    </row>
    <row r="878">
      <c r="E878" s="39"/>
      <c r="J878" s="39"/>
      <c r="O878" s="39"/>
      <c r="T878" s="39"/>
      <c r="Y878" s="39"/>
      <c r="AD878" s="39"/>
      <c r="AI878" s="39"/>
      <c r="AN878" s="39"/>
      <c r="AS878" s="39"/>
    </row>
    <row r="879">
      <c r="E879" s="39"/>
      <c r="J879" s="39"/>
      <c r="O879" s="39"/>
      <c r="T879" s="39"/>
      <c r="Y879" s="39"/>
      <c r="AD879" s="39"/>
      <c r="AI879" s="39"/>
      <c r="AN879" s="39"/>
      <c r="AS879" s="39"/>
    </row>
    <row r="880">
      <c r="E880" s="39"/>
      <c r="J880" s="39"/>
      <c r="O880" s="39"/>
      <c r="T880" s="39"/>
      <c r="Y880" s="39"/>
      <c r="AD880" s="39"/>
      <c r="AI880" s="39"/>
      <c r="AN880" s="39"/>
      <c r="AS880" s="39"/>
    </row>
    <row r="881">
      <c r="E881" s="39"/>
      <c r="J881" s="39"/>
      <c r="O881" s="39"/>
      <c r="T881" s="39"/>
      <c r="Y881" s="39"/>
      <c r="AD881" s="39"/>
      <c r="AI881" s="39"/>
      <c r="AN881" s="39"/>
      <c r="AS881" s="39"/>
    </row>
    <row r="882">
      <c r="E882" s="39"/>
      <c r="J882" s="39"/>
      <c r="O882" s="39"/>
      <c r="T882" s="39"/>
      <c r="Y882" s="39"/>
      <c r="AD882" s="39"/>
      <c r="AI882" s="39"/>
      <c r="AN882" s="39"/>
      <c r="AS882" s="39"/>
    </row>
    <row r="883">
      <c r="E883" s="39"/>
      <c r="J883" s="39"/>
      <c r="O883" s="39"/>
      <c r="T883" s="39"/>
      <c r="Y883" s="39"/>
      <c r="AD883" s="39"/>
      <c r="AI883" s="39"/>
      <c r="AN883" s="39"/>
      <c r="AS883" s="39"/>
    </row>
    <row r="884">
      <c r="E884" s="39"/>
      <c r="J884" s="39"/>
      <c r="O884" s="39"/>
      <c r="T884" s="39"/>
      <c r="Y884" s="39"/>
      <c r="AD884" s="39"/>
      <c r="AI884" s="39"/>
      <c r="AN884" s="39"/>
      <c r="AS884" s="39"/>
    </row>
    <row r="885">
      <c r="E885" s="39"/>
      <c r="J885" s="39"/>
      <c r="O885" s="39"/>
      <c r="T885" s="39"/>
      <c r="Y885" s="39"/>
      <c r="AD885" s="39"/>
      <c r="AI885" s="39"/>
      <c r="AN885" s="39"/>
      <c r="AS885" s="39"/>
    </row>
    <row r="886">
      <c r="E886" s="39"/>
      <c r="J886" s="39"/>
      <c r="O886" s="39"/>
      <c r="T886" s="39"/>
      <c r="Y886" s="39"/>
      <c r="AD886" s="39"/>
      <c r="AI886" s="39"/>
      <c r="AN886" s="39"/>
      <c r="AS886" s="39"/>
    </row>
    <row r="887">
      <c r="E887" s="39"/>
      <c r="J887" s="39"/>
      <c r="O887" s="39"/>
      <c r="T887" s="39"/>
      <c r="Y887" s="39"/>
      <c r="AD887" s="39"/>
      <c r="AI887" s="39"/>
      <c r="AN887" s="39"/>
      <c r="AS887" s="39"/>
    </row>
    <row r="888">
      <c r="E888" s="39"/>
      <c r="J888" s="39"/>
      <c r="O888" s="39"/>
      <c r="T888" s="39"/>
      <c r="Y888" s="39"/>
      <c r="AD888" s="39"/>
      <c r="AI888" s="39"/>
      <c r="AN888" s="39"/>
      <c r="AS888" s="39"/>
    </row>
    <row r="889">
      <c r="E889" s="39"/>
      <c r="J889" s="39"/>
      <c r="O889" s="39"/>
      <c r="T889" s="39"/>
      <c r="Y889" s="39"/>
      <c r="AD889" s="39"/>
      <c r="AI889" s="39"/>
      <c r="AN889" s="39"/>
      <c r="AS889" s="39"/>
    </row>
    <row r="890">
      <c r="E890" s="39"/>
      <c r="J890" s="39"/>
      <c r="O890" s="39"/>
      <c r="T890" s="39"/>
      <c r="Y890" s="39"/>
      <c r="AD890" s="39"/>
      <c r="AI890" s="39"/>
      <c r="AN890" s="39"/>
      <c r="AS890" s="39"/>
    </row>
    <row r="891">
      <c r="E891" s="39"/>
      <c r="J891" s="39"/>
      <c r="O891" s="39"/>
      <c r="T891" s="39"/>
      <c r="Y891" s="39"/>
      <c r="AD891" s="39"/>
      <c r="AI891" s="39"/>
      <c r="AN891" s="39"/>
      <c r="AS891" s="39"/>
    </row>
    <row r="892">
      <c r="E892" s="39"/>
      <c r="J892" s="39"/>
      <c r="O892" s="39"/>
      <c r="T892" s="39"/>
      <c r="Y892" s="39"/>
      <c r="AD892" s="39"/>
      <c r="AI892" s="39"/>
      <c r="AN892" s="39"/>
      <c r="AS892" s="39"/>
    </row>
    <row r="893">
      <c r="E893" s="39"/>
      <c r="J893" s="39"/>
      <c r="O893" s="39"/>
      <c r="T893" s="39"/>
      <c r="Y893" s="39"/>
      <c r="AD893" s="39"/>
      <c r="AI893" s="39"/>
      <c r="AN893" s="39"/>
      <c r="AS893" s="39"/>
    </row>
    <row r="894">
      <c r="E894" s="39"/>
      <c r="J894" s="39"/>
      <c r="O894" s="39"/>
      <c r="T894" s="39"/>
      <c r="Y894" s="39"/>
      <c r="AD894" s="39"/>
      <c r="AI894" s="39"/>
      <c r="AN894" s="39"/>
      <c r="AS894" s="39"/>
    </row>
    <row r="895">
      <c r="E895" s="39"/>
      <c r="J895" s="39"/>
      <c r="O895" s="39"/>
      <c r="T895" s="39"/>
      <c r="Y895" s="39"/>
      <c r="AD895" s="39"/>
      <c r="AI895" s="39"/>
      <c r="AN895" s="39"/>
      <c r="AS895" s="39"/>
    </row>
    <row r="896">
      <c r="E896" s="39"/>
      <c r="J896" s="39"/>
      <c r="O896" s="39"/>
      <c r="T896" s="39"/>
      <c r="Y896" s="39"/>
      <c r="AD896" s="39"/>
      <c r="AI896" s="39"/>
      <c r="AN896" s="39"/>
      <c r="AS896" s="39"/>
    </row>
    <row r="897">
      <c r="E897" s="39"/>
      <c r="J897" s="39"/>
      <c r="O897" s="39"/>
      <c r="T897" s="39"/>
      <c r="Y897" s="39"/>
      <c r="AD897" s="39"/>
      <c r="AI897" s="39"/>
      <c r="AN897" s="39"/>
      <c r="AS897" s="39"/>
    </row>
    <row r="898">
      <c r="E898" s="39"/>
      <c r="J898" s="39"/>
      <c r="O898" s="39"/>
      <c r="T898" s="39"/>
      <c r="Y898" s="39"/>
      <c r="AD898" s="39"/>
      <c r="AI898" s="39"/>
      <c r="AN898" s="39"/>
      <c r="AS898" s="39"/>
    </row>
    <row r="899">
      <c r="E899" s="39"/>
      <c r="J899" s="39"/>
      <c r="O899" s="39"/>
      <c r="T899" s="39"/>
      <c r="Y899" s="39"/>
      <c r="AD899" s="39"/>
      <c r="AI899" s="39"/>
      <c r="AN899" s="39"/>
      <c r="AS899" s="39"/>
    </row>
    <row r="900">
      <c r="E900" s="39"/>
      <c r="J900" s="39"/>
      <c r="O900" s="39"/>
      <c r="T900" s="39"/>
      <c r="Y900" s="39"/>
      <c r="AD900" s="39"/>
      <c r="AI900" s="39"/>
      <c r="AN900" s="39"/>
      <c r="AS900" s="39"/>
    </row>
    <row r="901">
      <c r="E901" s="39"/>
      <c r="J901" s="39"/>
      <c r="O901" s="39"/>
      <c r="T901" s="39"/>
      <c r="Y901" s="39"/>
      <c r="AD901" s="39"/>
      <c r="AI901" s="39"/>
      <c r="AN901" s="39"/>
      <c r="AS901" s="39"/>
    </row>
    <row r="902">
      <c r="E902" s="39"/>
      <c r="J902" s="39"/>
      <c r="O902" s="39"/>
      <c r="T902" s="39"/>
      <c r="Y902" s="39"/>
      <c r="AD902" s="39"/>
      <c r="AI902" s="39"/>
      <c r="AN902" s="39"/>
      <c r="AS902" s="39"/>
    </row>
    <row r="903">
      <c r="E903" s="39"/>
      <c r="J903" s="39"/>
      <c r="O903" s="39"/>
      <c r="T903" s="39"/>
      <c r="Y903" s="39"/>
      <c r="AD903" s="39"/>
      <c r="AI903" s="39"/>
      <c r="AN903" s="39"/>
      <c r="AS903" s="39"/>
    </row>
    <row r="904">
      <c r="E904" s="39"/>
      <c r="J904" s="39"/>
      <c r="O904" s="39"/>
      <c r="T904" s="39"/>
      <c r="Y904" s="39"/>
      <c r="AD904" s="39"/>
      <c r="AI904" s="39"/>
      <c r="AN904" s="39"/>
      <c r="AS904" s="39"/>
    </row>
    <row r="905">
      <c r="E905" s="39"/>
      <c r="J905" s="39"/>
      <c r="O905" s="39"/>
      <c r="T905" s="39"/>
      <c r="Y905" s="39"/>
      <c r="AD905" s="39"/>
      <c r="AI905" s="39"/>
      <c r="AN905" s="39"/>
      <c r="AS905" s="39"/>
    </row>
    <row r="906">
      <c r="E906" s="39"/>
      <c r="J906" s="39"/>
      <c r="O906" s="39"/>
      <c r="T906" s="39"/>
      <c r="Y906" s="39"/>
      <c r="AD906" s="39"/>
      <c r="AI906" s="39"/>
      <c r="AN906" s="39"/>
      <c r="AS906" s="39"/>
    </row>
    <row r="907">
      <c r="E907" s="39"/>
      <c r="J907" s="39"/>
      <c r="O907" s="39"/>
      <c r="T907" s="39"/>
      <c r="Y907" s="39"/>
      <c r="AD907" s="39"/>
      <c r="AI907" s="39"/>
      <c r="AN907" s="39"/>
      <c r="AS907" s="39"/>
    </row>
    <row r="908">
      <c r="E908" s="39"/>
      <c r="J908" s="39"/>
      <c r="O908" s="39"/>
      <c r="T908" s="39"/>
      <c r="Y908" s="39"/>
      <c r="AD908" s="39"/>
      <c r="AI908" s="39"/>
      <c r="AN908" s="39"/>
      <c r="AS908" s="39"/>
    </row>
    <row r="909">
      <c r="E909" s="39"/>
      <c r="J909" s="39"/>
      <c r="O909" s="39"/>
      <c r="T909" s="39"/>
      <c r="Y909" s="39"/>
      <c r="AD909" s="39"/>
      <c r="AI909" s="39"/>
      <c r="AN909" s="39"/>
      <c r="AS909" s="39"/>
    </row>
    <row r="910">
      <c r="E910" s="39"/>
      <c r="J910" s="39"/>
      <c r="O910" s="39"/>
      <c r="T910" s="39"/>
      <c r="Y910" s="39"/>
      <c r="AD910" s="39"/>
      <c r="AI910" s="39"/>
      <c r="AN910" s="39"/>
      <c r="AS910" s="39"/>
    </row>
    <row r="911">
      <c r="E911" s="39"/>
      <c r="J911" s="39"/>
      <c r="O911" s="39"/>
      <c r="T911" s="39"/>
      <c r="Y911" s="39"/>
      <c r="AD911" s="39"/>
      <c r="AI911" s="39"/>
      <c r="AN911" s="39"/>
      <c r="AS911" s="39"/>
    </row>
    <row r="912">
      <c r="E912" s="39"/>
      <c r="J912" s="39"/>
      <c r="O912" s="39"/>
      <c r="T912" s="39"/>
      <c r="Y912" s="39"/>
      <c r="AD912" s="39"/>
      <c r="AI912" s="39"/>
      <c r="AN912" s="39"/>
      <c r="AS912" s="39"/>
    </row>
    <row r="913">
      <c r="E913" s="39"/>
      <c r="J913" s="39"/>
      <c r="O913" s="39"/>
      <c r="T913" s="39"/>
      <c r="Y913" s="39"/>
      <c r="AD913" s="39"/>
      <c r="AI913" s="39"/>
      <c r="AN913" s="39"/>
      <c r="AS913" s="39"/>
    </row>
    <row r="914">
      <c r="E914" s="39"/>
      <c r="J914" s="39"/>
      <c r="O914" s="39"/>
      <c r="T914" s="39"/>
      <c r="Y914" s="39"/>
      <c r="AD914" s="39"/>
      <c r="AI914" s="39"/>
      <c r="AN914" s="39"/>
      <c r="AS914" s="39"/>
    </row>
    <row r="915">
      <c r="E915" s="39"/>
      <c r="J915" s="39"/>
      <c r="O915" s="39"/>
      <c r="T915" s="39"/>
      <c r="Y915" s="39"/>
      <c r="AD915" s="39"/>
      <c r="AI915" s="39"/>
      <c r="AN915" s="39"/>
      <c r="AS915" s="39"/>
    </row>
    <row r="916">
      <c r="E916" s="39"/>
      <c r="J916" s="39"/>
      <c r="O916" s="39"/>
      <c r="T916" s="39"/>
      <c r="Y916" s="39"/>
      <c r="AD916" s="39"/>
      <c r="AI916" s="39"/>
      <c r="AN916" s="39"/>
      <c r="AS916" s="39"/>
    </row>
    <row r="917">
      <c r="E917" s="39"/>
      <c r="J917" s="39"/>
      <c r="O917" s="39"/>
      <c r="T917" s="39"/>
      <c r="Y917" s="39"/>
      <c r="AD917" s="39"/>
      <c r="AI917" s="39"/>
      <c r="AN917" s="39"/>
      <c r="AS917" s="39"/>
    </row>
    <row r="918">
      <c r="E918" s="39"/>
      <c r="J918" s="39"/>
      <c r="O918" s="39"/>
      <c r="T918" s="39"/>
      <c r="Y918" s="39"/>
      <c r="AD918" s="39"/>
      <c r="AI918" s="39"/>
      <c r="AN918" s="39"/>
      <c r="AS918" s="39"/>
    </row>
    <row r="919">
      <c r="E919" s="39"/>
      <c r="J919" s="39"/>
      <c r="O919" s="39"/>
      <c r="T919" s="39"/>
      <c r="Y919" s="39"/>
      <c r="AD919" s="39"/>
      <c r="AI919" s="39"/>
      <c r="AN919" s="39"/>
      <c r="AS919" s="39"/>
    </row>
    <row r="920">
      <c r="E920" s="39"/>
      <c r="J920" s="39"/>
      <c r="O920" s="39"/>
      <c r="T920" s="39"/>
      <c r="Y920" s="39"/>
      <c r="AD920" s="39"/>
      <c r="AI920" s="39"/>
      <c r="AN920" s="39"/>
      <c r="AS920" s="39"/>
    </row>
    <row r="921">
      <c r="E921" s="39"/>
      <c r="J921" s="39"/>
      <c r="O921" s="39"/>
      <c r="T921" s="39"/>
      <c r="Y921" s="39"/>
      <c r="AD921" s="39"/>
      <c r="AI921" s="39"/>
      <c r="AN921" s="39"/>
      <c r="AS921" s="39"/>
    </row>
    <row r="922">
      <c r="E922" s="39"/>
      <c r="J922" s="39"/>
      <c r="O922" s="39"/>
      <c r="T922" s="39"/>
      <c r="Y922" s="39"/>
      <c r="AD922" s="39"/>
      <c r="AI922" s="39"/>
      <c r="AN922" s="39"/>
      <c r="AS922" s="39"/>
    </row>
    <row r="923">
      <c r="E923" s="39"/>
      <c r="J923" s="39"/>
      <c r="O923" s="39"/>
      <c r="T923" s="39"/>
      <c r="Y923" s="39"/>
      <c r="AD923" s="39"/>
      <c r="AI923" s="39"/>
      <c r="AN923" s="39"/>
      <c r="AS923" s="39"/>
    </row>
    <row r="924">
      <c r="E924" s="39"/>
      <c r="J924" s="39"/>
      <c r="O924" s="39"/>
      <c r="T924" s="39"/>
      <c r="Y924" s="39"/>
      <c r="AD924" s="39"/>
      <c r="AI924" s="39"/>
      <c r="AN924" s="39"/>
      <c r="AS924" s="39"/>
    </row>
    <row r="925">
      <c r="E925" s="39"/>
      <c r="J925" s="39"/>
      <c r="O925" s="39"/>
      <c r="T925" s="39"/>
      <c r="Y925" s="39"/>
      <c r="AD925" s="39"/>
      <c r="AI925" s="39"/>
      <c r="AN925" s="39"/>
      <c r="AS925" s="39"/>
    </row>
    <row r="926">
      <c r="E926" s="39"/>
      <c r="J926" s="39"/>
      <c r="O926" s="39"/>
      <c r="T926" s="39"/>
      <c r="Y926" s="39"/>
      <c r="AD926" s="39"/>
      <c r="AI926" s="39"/>
      <c r="AN926" s="39"/>
      <c r="AS926" s="39"/>
    </row>
    <row r="927">
      <c r="E927" s="39"/>
      <c r="J927" s="39"/>
      <c r="O927" s="39"/>
      <c r="T927" s="39"/>
      <c r="Y927" s="39"/>
      <c r="AD927" s="39"/>
      <c r="AI927" s="39"/>
      <c r="AN927" s="39"/>
      <c r="AS927" s="39"/>
    </row>
    <row r="928">
      <c r="E928" s="39"/>
      <c r="J928" s="39"/>
      <c r="O928" s="39"/>
      <c r="T928" s="39"/>
      <c r="Y928" s="39"/>
      <c r="AD928" s="39"/>
      <c r="AI928" s="39"/>
      <c r="AN928" s="39"/>
      <c r="AS928" s="39"/>
    </row>
    <row r="929">
      <c r="E929" s="39"/>
      <c r="J929" s="39"/>
      <c r="O929" s="39"/>
      <c r="T929" s="39"/>
      <c r="Y929" s="39"/>
      <c r="AD929" s="39"/>
      <c r="AI929" s="39"/>
      <c r="AN929" s="39"/>
      <c r="AS929" s="39"/>
    </row>
    <row r="930">
      <c r="E930" s="39"/>
      <c r="J930" s="39"/>
      <c r="O930" s="39"/>
      <c r="T930" s="39"/>
      <c r="Y930" s="39"/>
      <c r="AD930" s="39"/>
      <c r="AI930" s="39"/>
      <c r="AN930" s="39"/>
      <c r="AS930" s="39"/>
    </row>
    <row r="931">
      <c r="E931" s="39"/>
      <c r="J931" s="39"/>
      <c r="O931" s="39"/>
      <c r="T931" s="39"/>
      <c r="Y931" s="39"/>
      <c r="AD931" s="39"/>
      <c r="AI931" s="39"/>
      <c r="AN931" s="39"/>
      <c r="AS931" s="39"/>
    </row>
    <row r="932">
      <c r="E932" s="39"/>
      <c r="J932" s="39"/>
      <c r="O932" s="39"/>
      <c r="T932" s="39"/>
      <c r="Y932" s="39"/>
      <c r="AD932" s="39"/>
      <c r="AI932" s="39"/>
      <c r="AN932" s="39"/>
      <c r="AS932" s="39"/>
    </row>
    <row r="933">
      <c r="E933" s="39"/>
      <c r="J933" s="39"/>
      <c r="O933" s="39"/>
      <c r="T933" s="39"/>
      <c r="Y933" s="39"/>
      <c r="AD933" s="39"/>
      <c r="AI933" s="39"/>
      <c r="AN933" s="39"/>
      <c r="AS933" s="39"/>
    </row>
    <row r="934">
      <c r="E934" s="39"/>
      <c r="J934" s="39"/>
      <c r="O934" s="39"/>
      <c r="T934" s="39"/>
      <c r="Y934" s="39"/>
      <c r="AD934" s="39"/>
      <c r="AI934" s="39"/>
      <c r="AN934" s="39"/>
      <c r="AS934" s="39"/>
    </row>
    <row r="935">
      <c r="E935" s="39"/>
      <c r="J935" s="39"/>
      <c r="O935" s="39"/>
      <c r="T935" s="39"/>
      <c r="Y935" s="39"/>
      <c r="AD935" s="39"/>
      <c r="AI935" s="39"/>
      <c r="AN935" s="39"/>
      <c r="AS935" s="39"/>
    </row>
    <row r="936">
      <c r="E936" s="39"/>
      <c r="J936" s="39"/>
      <c r="O936" s="39"/>
      <c r="T936" s="39"/>
      <c r="Y936" s="39"/>
      <c r="AD936" s="39"/>
      <c r="AI936" s="39"/>
      <c r="AN936" s="39"/>
      <c r="AS936" s="39"/>
    </row>
    <row r="937">
      <c r="E937" s="39"/>
      <c r="J937" s="39"/>
      <c r="O937" s="39"/>
      <c r="T937" s="39"/>
      <c r="Y937" s="39"/>
      <c r="AD937" s="39"/>
      <c r="AI937" s="39"/>
      <c r="AN937" s="39"/>
      <c r="AS937" s="39"/>
    </row>
    <row r="938">
      <c r="E938" s="39"/>
      <c r="J938" s="39"/>
      <c r="O938" s="39"/>
      <c r="T938" s="39"/>
      <c r="Y938" s="39"/>
      <c r="AD938" s="39"/>
      <c r="AI938" s="39"/>
      <c r="AN938" s="39"/>
      <c r="AS938" s="39"/>
    </row>
    <row r="939">
      <c r="E939" s="39"/>
      <c r="J939" s="39"/>
      <c r="O939" s="39"/>
      <c r="T939" s="39"/>
      <c r="Y939" s="39"/>
      <c r="AD939" s="39"/>
      <c r="AI939" s="39"/>
      <c r="AN939" s="39"/>
      <c r="AS939" s="39"/>
    </row>
    <row r="940">
      <c r="E940" s="39"/>
      <c r="J940" s="39"/>
      <c r="O940" s="39"/>
      <c r="T940" s="39"/>
      <c r="Y940" s="39"/>
      <c r="AD940" s="39"/>
      <c r="AI940" s="39"/>
      <c r="AN940" s="39"/>
      <c r="AS940" s="39"/>
    </row>
    <row r="941">
      <c r="E941" s="39"/>
      <c r="J941" s="39"/>
      <c r="O941" s="39"/>
      <c r="T941" s="39"/>
      <c r="Y941" s="39"/>
      <c r="AD941" s="39"/>
      <c r="AI941" s="39"/>
      <c r="AN941" s="39"/>
      <c r="AS941" s="39"/>
    </row>
    <row r="942">
      <c r="E942" s="39"/>
      <c r="J942" s="39"/>
      <c r="O942" s="39"/>
      <c r="T942" s="39"/>
      <c r="Y942" s="39"/>
      <c r="AD942" s="39"/>
      <c r="AI942" s="39"/>
      <c r="AN942" s="39"/>
      <c r="AS942" s="39"/>
    </row>
    <row r="943">
      <c r="E943" s="39"/>
      <c r="J943" s="39"/>
      <c r="O943" s="39"/>
      <c r="T943" s="39"/>
      <c r="Y943" s="39"/>
      <c r="AD943" s="39"/>
      <c r="AI943" s="39"/>
      <c r="AN943" s="39"/>
      <c r="AS943" s="39"/>
    </row>
    <row r="944">
      <c r="E944" s="39"/>
      <c r="J944" s="39"/>
      <c r="O944" s="39"/>
      <c r="T944" s="39"/>
      <c r="Y944" s="39"/>
      <c r="AD944" s="39"/>
      <c r="AI944" s="39"/>
      <c r="AN944" s="39"/>
      <c r="AS944" s="39"/>
    </row>
    <row r="945">
      <c r="E945" s="39"/>
      <c r="J945" s="39"/>
      <c r="O945" s="39"/>
      <c r="T945" s="39"/>
      <c r="Y945" s="39"/>
      <c r="AD945" s="39"/>
      <c r="AI945" s="39"/>
      <c r="AN945" s="39"/>
      <c r="AS945" s="39"/>
    </row>
    <row r="946">
      <c r="E946" s="39"/>
      <c r="J946" s="39"/>
      <c r="O946" s="39"/>
      <c r="T946" s="39"/>
      <c r="Y946" s="39"/>
      <c r="AD946" s="39"/>
      <c r="AI946" s="39"/>
      <c r="AN946" s="39"/>
      <c r="AS946" s="39"/>
    </row>
    <row r="947">
      <c r="E947" s="39"/>
      <c r="J947" s="39"/>
      <c r="O947" s="39"/>
      <c r="T947" s="39"/>
      <c r="Y947" s="39"/>
      <c r="AD947" s="39"/>
      <c r="AI947" s="39"/>
      <c r="AN947" s="39"/>
      <c r="AS947" s="39"/>
    </row>
    <row r="948">
      <c r="E948" s="39"/>
      <c r="J948" s="39"/>
      <c r="O948" s="39"/>
      <c r="T948" s="39"/>
      <c r="Y948" s="39"/>
      <c r="AD948" s="39"/>
      <c r="AI948" s="39"/>
      <c r="AN948" s="39"/>
      <c r="AS948" s="39"/>
    </row>
    <row r="949">
      <c r="E949" s="39"/>
      <c r="J949" s="39"/>
      <c r="O949" s="39"/>
      <c r="T949" s="39"/>
      <c r="Y949" s="39"/>
      <c r="AD949" s="39"/>
      <c r="AI949" s="39"/>
      <c r="AN949" s="39"/>
      <c r="AS949" s="39"/>
    </row>
    <row r="950">
      <c r="E950" s="39"/>
      <c r="J950" s="39"/>
      <c r="O950" s="39"/>
      <c r="T950" s="39"/>
      <c r="Y950" s="39"/>
      <c r="AD950" s="39"/>
      <c r="AI950" s="39"/>
      <c r="AN950" s="39"/>
      <c r="AS950" s="39"/>
    </row>
    <row r="951">
      <c r="E951" s="39"/>
      <c r="J951" s="39"/>
      <c r="O951" s="39"/>
      <c r="T951" s="39"/>
      <c r="Y951" s="39"/>
      <c r="AD951" s="39"/>
      <c r="AI951" s="39"/>
      <c r="AN951" s="39"/>
      <c r="AS951" s="39"/>
    </row>
    <row r="952">
      <c r="E952" s="39"/>
      <c r="J952" s="39"/>
      <c r="O952" s="39"/>
      <c r="T952" s="39"/>
      <c r="Y952" s="39"/>
      <c r="AD952" s="39"/>
      <c r="AI952" s="39"/>
      <c r="AN952" s="39"/>
      <c r="AS952" s="39"/>
    </row>
    <row r="953">
      <c r="E953" s="39"/>
      <c r="J953" s="39"/>
      <c r="O953" s="39"/>
      <c r="T953" s="39"/>
      <c r="Y953" s="39"/>
      <c r="AD953" s="39"/>
      <c r="AI953" s="39"/>
      <c r="AN953" s="39"/>
      <c r="AS953" s="39"/>
    </row>
    <row r="954">
      <c r="E954" s="39"/>
      <c r="J954" s="39"/>
      <c r="O954" s="39"/>
      <c r="T954" s="39"/>
      <c r="Y954" s="39"/>
      <c r="AD954" s="39"/>
      <c r="AI954" s="39"/>
      <c r="AN954" s="39"/>
      <c r="AS954" s="39"/>
    </row>
    <row r="955">
      <c r="E955" s="39"/>
      <c r="J955" s="39"/>
      <c r="O955" s="39"/>
      <c r="T955" s="39"/>
      <c r="Y955" s="39"/>
      <c r="AD955" s="39"/>
      <c r="AI955" s="39"/>
      <c r="AN955" s="39"/>
      <c r="AS955" s="39"/>
    </row>
    <row r="956">
      <c r="E956" s="39"/>
      <c r="J956" s="39"/>
      <c r="O956" s="39"/>
      <c r="T956" s="39"/>
      <c r="Y956" s="39"/>
      <c r="AD956" s="39"/>
      <c r="AI956" s="39"/>
      <c r="AN956" s="39"/>
      <c r="AS956" s="39"/>
    </row>
    <row r="957">
      <c r="E957" s="39"/>
      <c r="J957" s="39"/>
      <c r="O957" s="39"/>
      <c r="T957" s="39"/>
      <c r="Y957" s="39"/>
      <c r="AD957" s="39"/>
      <c r="AI957" s="39"/>
      <c r="AN957" s="39"/>
      <c r="AS957" s="39"/>
    </row>
    <row r="958">
      <c r="E958" s="39"/>
      <c r="J958" s="39"/>
      <c r="O958" s="39"/>
      <c r="T958" s="39"/>
      <c r="Y958" s="39"/>
      <c r="AD958" s="39"/>
      <c r="AI958" s="39"/>
      <c r="AN958" s="39"/>
      <c r="AS958" s="39"/>
    </row>
    <row r="959">
      <c r="E959" s="39"/>
      <c r="J959" s="39"/>
      <c r="O959" s="39"/>
      <c r="T959" s="39"/>
      <c r="Y959" s="39"/>
      <c r="AD959" s="39"/>
      <c r="AI959" s="39"/>
      <c r="AN959" s="39"/>
      <c r="AS959" s="39"/>
    </row>
    <row r="960">
      <c r="E960" s="39"/>
      <c r="J960" s="39"/>
      <c r="O960" s="39"/>
      <c r="T960" s="39"/>
      <c r="Y960" s="39"/>
      <c r="AD960" s="39"/>
      <c r="AI960" s="39"/>
      <c r="AN960" s="39"/>
      <c r="AS960" s="39"/>
    </row>
    <row r="961">
      <c r="E961" s="39"/>
      <c r="J961" s="39"/>
      <c r="O961" s="39"/>
      <c r="T961" s="39"/>
      <c r="Y961" s="39"/>
      <c r="AD961" s="39"/>
      <c r="AI961" s="39"/>
      <c r="AN961" s="39"/>
      <c r="AS961" s="39"/>
    </row>
    <row r="962">
      <c r="E962" s="39"/>
      <c r="J962" s="39"/>
      <c r="O962" s="39"/>
      <c r="T962" s="39"/>
      <c r="Y962" s="39"/>
      <c r="AD962" s="39"/>
      <c r="AI962" s="39"/>
      <c r="AN962" s="39"/>
      <c r="AS962" s="39"/>
    </row>
    <row r="963">
      <c r="E963" s="39"/>
      <c r="J963" s="39"/>
      <c r="O963" s="39"/>
      <c r="T963" s="39"/>
      <c r="Y963" s="39"/>
      <c r="AD963" s="39"/>
      <c r="AI963" s="39"/>
      <c r="AN963" s="39"/>
      <c r="AS963" s="39"/>
    </row>
    <row r="964">
      <c r="E964" s="39"/>
      <c r="J964" s="39"/>
      <c r="O964" s="39"/>
      <c r="T964" s="39"/>
      <c r="Y964" s="39"/>
      <c r="AD964" s="39"/>
      <c r="AI964" s="39"/>
      <c r="AN964" s="39"/>
      <c r="AS964" s="39"/>
    </row>
    <row r="965">
      <c r="E965" s="39"/>
      <c r="J965" s="39"/>
      <c r="O965" s="39"/>
      <c r="T965" s="39"/>
      <c r="Y965" s="39"/>
      <c r="AD965" s="39"/>
      <c r="AI965" s="39"/>
      <c r="AN965" s="39"/>
      <c r="AS965" s="39"/>
    </row>
    <row r="966">
      <c r="E966" s="39"/>
      <c r="J966" s="39"/>
      <c r="O966" s="39"/>
      <c r="T966" s="39"/>
      <c r="Y966" s="39"/>
      <c r="AD966" s="39"/>
      <c r="AI966" s="39"/>
      <c r="AN966" s="39"/>
      <c r="AS966" s="39"/>
    </row>
    <row r="967">
      <c r="E967" s="39"/>
      <c r="J967" s="39"/>
      <c r="O967" s="39"/>
      <c r="T967" s="39"/>
      <c r="Y967" s="39"/>
      <c r="AD967" s="39"/>
      <c r="AI967" s="39"/>
      <c r="AN967" s="39"/>
      <c r="AS967" s="39"/>
    </row>
    <row r="968">
      <c r="E968" s="39"/>
      <c r="J968" s="39"/>
      <c r="O968" s="39"/>
      <c r="T968" s="39"/>
      <c r="Y968" s="39"/>
      <c r="AD968" s="39"/>
      <c r="AI968" s="39"/>
      <c r="AN968" s="39"/>
      <c r="AS968" s="39"/>
    </row>
    <row r="969">
      <c r="E969" s="39"/>
      <c r="J969" s="39"/>
      <c r="O969" s="39"/>
      <c r="T969" s="39"/>
      <c r="Y969" s="39"/>
      <c r="AD969" s="39"/>
      <c r="AI969" s="39"/>
      <c r="AN969" s="39"/>
      <c r="AS969" s="39"/>
    </row>
    <row r="970">
      <c r="E970" s="39"/>
      <c r="J970" s="39"/>
      <c r="O970" s="39"/>
      <c r="T970" s="39"/>
      <c r="Y970" s="39"/>
      <c r="AD970" s="39"/>
      <c r="AI970" s="39"/>
      <c r="AN970" s="39"/>
      <c r="AS970" s="39"/>
    </row>
    <row r="971">
      <c r="E971" s="39"/>
      <c r="J971" s="39"/>
      <c r="O971" s="39"/>
      <c r="T971" s="39"/>
      <c r="Y971" s="39"/>
      <c r="AD971" s="39"/>
      <c r="AI971" s="39"/>
      <c r="AN971" s="39"/>
      <c r="AS971" s="39"/>
    </row>
    <row r="972">
      <c r="E972" s="39"/>
      <c r="J972" s="39"/>
      <c r="O972" s="39"/>
      <c r="T972" s="39"/>
      <c r="Y972" s="39"/>
      <c r="AD972" s="39"/>
      <c r="AI972" s="39"/>
      <c r="AN972" s="39"/>
      <c r="AS972" s="39"/>
    </row>
    <row r="973">
      <c r="E973" s="39"/>
      <c r="J973" s="39"/>
      <c r="O973" s="39"/>
      <c r="T973" s="39"/>
      <c r="Y973" s="39"/>
      <c r="AD973" s="39"/>
      <c r="AI973" s="39"/>
      <c r="AN973" s="39"/>
      <c r="AS973" s="39"/>
    </row>
    <row r="974">
      <c r="E974" s="39"/>
      <c r="J974" s="39"/>
      <c r="O974" s="39"/>
      <c r="T974" s="39"/>
      <c r="Y974" s="39"/>
      <c r="AD974" s="39"/>
      <c r="AI974" s="39"/>
      <c r="AN974" s="39"/>
      <c r="AS974" s="39"/>
    </row>
    <row r="975">
      <c r="E975" s="39"/>
      <c r="J975" s="39"/>
      <c r="O975" s="39"/>
      <c r="T975" s="39"/>
      <c r="Y975" s="39"/>
      <c r="AD975" s="39"/>
      <c r="AI975" s="39"/>
      <c r="AN975" s="39"/>
      <c r="AS975" s="39"/>
    </row>
    <row r="976">
      <c r="E976" s="39"/>
      <c r="J976" s="39"/>
      <c r="O976" s="39"/>
      <c r="T976" s="39"/>
      <c r="Y976" s="39"/>
      <c r="AD976" s="39"/>
      <c r="AI976" s="39"/>
      <c r="AN976" s="39"/>
      <c r="AS976" s="39"/>
    </row>
    <row r="977">
      <c r="E977" s="39"/>
      <c r="J977" s="39"/>
      <c r="O977" s="39"/>
      <c r="T977" s="39"/>
      <c r="Y977" s="39"/>
      <c r="AD977" s="39"/>
      <c r="AI977" s="39"/>
      <c r="AN977" s="39"/>
      <c r="AS977" s="39"/>
    </row>
    <row r="978">
      <c r="E978" s="39"/>
      <c r="J978" s="39"/>
      <c r="O978" s="39"/>
      <c r="T978" s="39"/>
      <c r="Y978" s="39"/>
      <c r="AD978" s="39"/>
      <c r="AI978" s="39"/>
      <c r="AN978" s="39"/>
      <c r="AS978" s="39"/>
    </row>
    <row r="979">
      <c r="E979" s="39"/>
      <c r="J979" s="39"/>
      <c r="O979" s="39"/>
      <c r="T979" s="39"/>
      <c r="Y979" s="39"/>
      <c r="AD979" s="39"/>
      <c r="AI979" s="39"/>
      <c r="AN979" s="39"/>
      <c r="AS979" s="39"/>
    </row>
    <row r="980">
      <c r="E980" s="39"/>
      <c r="J980" s="39"/>
      <c r="O980" s="39"/>
      <c r="T980" s="39"/>
      <c r="Y980" s="39"/>
      <c r="AD980" s="39"/>
      <c r="AI980" s="39"/>
      <c r="AN980" s="39"/>
      <c r="AS980" s="39"/>
    </row>
    <row r="981">
      <c r="E981" s="39"/>
      <c r="J981" s="39"/>
      <c r="O981" s="39"/>
      <c r="T981" s="39"/>
      <c r="Y981" s="39"/>
      <c r="AD981" s="39"/>
      <c r="AI981" s="39"/>
      <c r="AN981" s="39"/>
      <c r="AS981" s="39"/>
    </row>
    <row r="982">
      <c r="E982" s="39"/>
      <c r="J982" s="39"/>
      <c r="O982" s="39"/>
      <c r="T982" s="39"/>
      <c r="Y982" s="39"/>
      <c r="AD982" s="39"/>
      <c r="AI982" s="39"/>
      <c r="AN982" s="39"/>
      <c r="AS982" s="39"/>
    </row>
    <row r="983">
      <c r="E983" s="39"/>
      <c r="J983" s="39"/>
      <c r="O983" s="39"/>
      <c r="T983" s="39"/>
      <c r="Y983" s="39"/>
      <c r="AD983" s="39"/>
      <c r="AI983" s="39"/>
      <c r="AN983" s="39"/>
      <c r="AS983" s="39"/>
    </row>
    <row r="984">
      <c r="E984" s="39"/>
      <c r="J984" s="39"/>
      <c r="O984" s="39"/>
      <c r="T984" s="39"/>
      <c r="Y984" s="39"/>
      <c r="AD984" s="39"/>
      <c r="AI984" s="39"/>
      <c r="AN984" s="39"/>
      <c r="AS984" s="39"/>
    </row>
    <row r="985">
      <c r="E985" s="39"/>
      <c r="J985" s="39"/>
      <c r="O985" s="39"/>
      <c r="T985" s="39"/>
      <c r="Y985" s="39"/>
      <c r="AD985" s="39"/>
      <c r="AI985" s="39"/>
      <c r="AN985" s="39"/>
      <c r="AS985" s="39"/>
    </row>
    <row r="986">
      <c r="E986" s="39"/>
      <c r="J986" s="39"/>
      <c r="O986" s="39"/>
      <c r="T986" s="39"/>
      <c r="Y986" s="39"/>
      <c r="AD986" s="39"/>
      <c r="AI986" s="39"/>
      <c r="AN986" s="39"/>
      <c r="AS986" s="39"/>
    </row>
    <row r="987">
      <c r="E987" s="39"/>
      <c r="J987" s="39"/>
      <c r="O987" s="39"/>
      <c r="T987" s="39"/>
      <c r="Y987" s="39"/>
      <c r="AD987" s="39"/>
      <c r="AI987" s="39"/>
      <c r="AN987" s="39"/>
      <c r="AS987" s="39"/>
    </row>
    <row r="988">
      <c r="E988" s="39"/>
      <c r="J988" s="39"/>
      <c r="O988" s="39"/>
      <c r="T988" s="39"/>
      <c r="Y988" s="39"/>
      <c r="AD988" s="39"/>
      <c r="AI988" s="39"/>
      <c r="AN988" s="39"/>
      <c r="AS988" s="39"/>
    </row>
    <row r="989">
      <c r="E989" s="39"/>
      <c r="J989" s="39"/>
      <c r="O989" s="39"/>
      <c r="T989" s="39"/>
      <c r="Y989" s="39"/>
      <c r="AD989" s="39"/>
      <c r="AI989" s="39"/>
      <c r="AN989" s="39"/>
      <c r="AS989" s="39"/>
    </row>
    <row r="990">
      <c r="E990" s="39"/>
      <c r="J990" s="39"/>
      <c r="O990" s="39"/>
      <c r="T990" s="39"/>
      <c r="Y990" s="39"/>
      <c r="AD990" s="39"/>
      <c r="AI990" s="39"/>
      <c r="AN990" s="39"/>
      <c r="AS990" s="39"/>
    </row>
    <row r="991">
      <c r="E991" s="39"/>
      <c r="J991" s="39"/>
      <c r="O991" s="39"/>
      <c r="T991" s="39"/>
      <c r="Y991" s="39"/>
      <c r="AD991" s="39"/>
      <c r="AI991" s="39"/>
      <c r="AN991" s="39"/>
      <c r="AS991" s="39"/>
    </row>
    <row r="992">
      <c r="E992" s="39"/>
      <c r="J992" s="39"/>
      <c r="O992" s="39"/>
      <c r="T992" s="39"/>
      <c r="Y992" s="39"/>
      <c r="AD992" s="39"/>
      <c r="AI992" s="39"/>
      <c r="AN992" s="39"/>
      <c r="AS992" s="39"/>
    </row>
    <row r="993">
      <c r="E993" s="39"/>
      <c r="J993" s="39"/>
      <c r="O993" s="39"/>
      <c r="T993" s="39"/>
      <c r="Y993" s="39"/>
      <c r="AD993" s="39"/>
      <c r="AI993" s="39"/>
      <c r="AN993" s="39"/>
      <c r="AS993" s="39"/>
    </row>
    <row r="994">
      <c r="E994" s="39"/>
      <c r="J994" s="39"/>
      <c r="O994" s="39"/>
      <c r="T994" s="39"/>
      <c r="Y994" s="39"/>
      <c r="AD994" s="39"/>
      <c r="AI994" s="39"/>
      <c r="AN994" s="39"/>
      <c r="AS994" s="39"/>
    </row>
    <row r="995">
      <c r="E995" s="39"/>
      <c r="J995" s="39"/>
      <c r="O995" s="39"/>
      <c r="T995" s="39"/>
      <c r="Y995" s="39"/>
      <c r="AD995" s="39"/>
      <c r="AI995" s="39"/>
      <c r="AN995" s="39"/>
      <c r="AS995" s="39"/>
    </row>
    <row r="996">
      <c r="E996" s="39"/>
      <c r="J996" s="39"/>
      <c r="O996" s="39"/>
      <c r="T996" s="39"/>
      <c r="Y996" s="39"/>
      <c r="AD996" s="39"/>
      <c r="AI996" s="39"/>
      <c r="AN996" s="39"/>
      <c r="AS996" s="39"/>
    </row>
    <row r="997">
      <c r="E997" s="39"/>
      <c r="J997" s="39"/>
      <c r="O997" s="39"/>
      <c r="T997" s="39"/>
      <c r="Y997" s="39"/>
      <c r="AD997" s="39"/>
      <c r="AI997" s="39"/>
      <c r="AN997" s="39"/>
      <c r="AS997" s="39"/>
    </row>
    <row r="998">
      <c r="E998" s="39"/>
      <c r="J998" s="39"/>
      <c r="O998" s="39"/>
      <c r="T998" s="39"/>
      <c r="Y998" s="39"/>
      <c r="AD998" s="39"/>
      <c r="AI998" s="39"/>
      <c r="AN998" s="39"/>
      <c r="AS998" s="39"/>
    </row>
    <row r="999">
      <c r="E999" s="39"/>
      <c r="J999" s="39"/>
      <c r="O999" s="39"/>
      <c r="T999" s="39"/>
      <c r="Y999" s="39"/>
      <c r="AD999" s="39"/>
      <c r="AI999" s="39"/>
      <c r="AN999" s="39"/>
      <c r="AS999" s="39"/>
    </row>
    <row r="1000">
      <c r="E1000" s="39"/>
      <c r="J1000" s="39"/>
      <c r="O1000" s="39"/>
      <c r="T1000" s="39"/>
      <c r="Y1000" s="39"/>
      <c r="AD1000" s="39"/>
      <c r="AI1000" s="39"/>
      <c r="AN1000" s="39"/>
      <c r="AS1000" s="39"/>
    </row>
    <row r="1001">
      <c r="E1001" s="39"/>
      <c r="J1001" s="39"/>
      <c r="O1001" s="39"/>
      <c r="T1001" s="39"/>
      <c r="Y1001" s="39"/>
      <c r="AD1001" s="39"/>
      <c r="AI1001" s="39"/>
      <c r="AN1001" s="39"/>
      <c r="AS1001" s="39"/>
    </row>
  </sheetData>
  <mergeCells count="9">
    <mergeCell ref="AK1:AN1"/>
    <mergeCell ref="AP1:AS1"/>
    <mergeCell ref="B1:E1"/>
    <mergeCell ref="G1:J1"/>
    <mergeCell ref="L1:O1"/>
    <mergeCell ref="Q1:T1"/>
    <mergeCell ref="V1:Y1"/>
    <mergeCell ref="AA1:AD1"/>
    <mergeCell ref="AF1:AI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0"/>
      <c r="B1" s="30" t="s">
        <v>203</v>
      </c>
      <c r="F1" s="30"/>
      <c r="G1" s="30" t="s">
        <v>130</v>
      </c>
      <c r="J1" s="31"/>
      <c r="K1" s="32"/>
      <c r="L1" s="30" t="s">
        <v>131</v>
      </c>
      <c r="O1" s="31"/>
      <c r="P1" s="32"/>
      <c r="Q1" s="30" t="s">
        <v>139</v>
      </c>
      <c r="T1" s="31"/>
      <c r="U1" s="32"/>
      <c r="V1" s="30" t="s">
        <v>140</v>
      </c>
      <c r="Y1" s="31"/>
      <c r="Z1" s="32"/>
      <c r="AA1" s="30" t="s">
        <v>141</v>
      </c>
      <c r="AD1" s="31"/>
      <c r="AE1" s="30"/>
      <c r="AF1" s="30" t="s">
        <v>142</v>
      </c>
      <c r="AJ1" s="30"/>
      <c r="AK1" s="30" t="s">
        <v>143</v>
      </c>
      <c r="AN1" s="31"/>
      <c r="AO1" s="32"/>
      <c r="AP1" s="30" t="s">
        <v>144</v>
      </c>
      <c r="AS1" s="31"/>
      <c r="AT1" s="11"/>
      <c r="AU1" s="11"/>
      <c r="AV1" s="11"/>
      <c r="AW1" s="11"/>
      <c r="AX1" s="11"/>
      <c r="AY1" s="11"/>
      <c r="AZ1" s="11"/>
      <c r="BA1" s="11"/>
    </row>
    <row r="2">
      <c r="A2" s="33"/>
      <c r="B2" s="33" t="s">
        <v>204</v>
      </c>
      <c r="C2" s="33" t="s">
        <v>205</v>
      </c>
      <c r="D2" s="33" t="s">
        <v>206</v>
      </c>
      <c r="E2" s="34" t="s">
        <v>207</v>
      </c>
      <c r="F2" s="33"/>
      <c r="G2" s="33" t="s">
        <v>204</v>
      </c>
      <c r="H2" s="33" t="s">
        <v>205</v>
      </c>
      <c r="I2" s="35" t="s">
        <v>206</v>
      </c>
      <c r="J2" s="34" t="s">
        <v>207</v>
      </c>
      <c r="K2" s="33"/>
      <c r="L2" s="33" t="s">
        <v>204</v>
      </c>
      <c r="M2" s="33" t="s">
        <v>205</v>
      </c>
      <c r="N2" s="35" t="s">
        <v>206</v>
      </c>
      <c r="O2" s="34" t="s">
        <v>207</v>
      </c>
      <c r="P2" s="33"/>
      <c r="Q2" s="33" t="s">
        <v>204</v>
      </c>
      <c r="R2" s="33" t="s">
        <v>205</v>
      </c>
      <c r="S2" s="35" t="s">
        <v>206</v>
      </c>
      <c r="T2" s="34" t="s">
        <v>207</v>
      </c>
      <c r="U2" s="33"/>
      <c r="V2" s="33" t="s">
        <v>204</v>
      </c>
      <c r="W2" s="33" t="s">
        <v>205</v>
      </c>
      <c r="X2" s="35" t="s">
        <v>206</v>
      </c>
      <c r="Y2" s="34" t="s">
        <v>207</v>
      </c>
      <c r="Z2" s="33"/>
      <c r="AA2" s="33" t="s">
        <v>204</v>
      </c>
      <c r="AB2" s="33" t="s">
        <v>205</v>
      </c>
      <c r="AC2" s="35" t="s">
        <v>206</v>
      </c>
      <c r="AD2" s="34" t="s">
        <v>207</v>
      </c>
      <c r="AE2" s="33"/>
      <c r="AF2" s="33" t="s">
        <v>204</v>
      </c>
      <c r="AG2" s="33" t="s">
        <v>205</v>
      </c>
      <c r="AH2" s="35" t="s">
        <v>206</v>
      </c>
      <c r="AI2" s="34" t="s">
        <v>207</v>
      </c>
      <c r="AJ2" s="33"/>
      <c r="AK2" s="33" t="s">
        <v>204</v>
      </c>
      <c r="AL2" s="33" t="s">
        <v>205</v>
      </c>
      <c r="AM2" s="35" t="s">
        <v>206</v>
      </c>
      <c r="AN2" s="34" t="s">
        <v>207</v>
      </c>
      <c r="AO2" s="33"/>
      <c r="AP2" s="33" t="s">
        <v>204</v>
      </c>
      <c r="AQ2" s="33" t="s">
        <v>205</v>
      </c>
      <c r="AR2" s="35" t="s">
        <v>206</v>
      </c>
      <c r="AS2" s="34" t="s">
        <v>207</v>
      </c>
      <c r="AT2" s="11"/>
      <c r="AU2" s="11"/>
      <c r="AV2" s="11"/>
      <c r="AW2" s="11"/>
      <c r="AX2" s="11"/>
      <c r="AY2" s="11"/>
      <c r="AZ2" s="11"/>
      <c r="BA2" s="11"/>
    </row>
    <row r="3">
      <c r="A3" s="2" t="b">
        <f t="shared" ref="A3:A70" si="1"> EXACT(B3, LOWER(B3))</f>
        <v>0</v>
      </c>
      <c r="B3" s="55" t="s">
        <v>208</v>
      </c>
      <c r="C3" s="56">
        <v>12357.0</v>
      </c>
      <c r="D3" s="57" t="s">
        <v>1496</v>
      </c>
      <c r="E3" s="56">
        <v>1.629635661409E12</v>
      </c>
      <c r="F3" s="2" t="b">
        <f t="shared" ref="F3:F64" si="2"> EXACT(G3, LOWER(G3))</f>
        <v>0</v>
      </c>
      <c r="G3" s="55" t="s">
        <v>208</v>
      </c>
      <c r="H3" s="56">
        <v>12407.0</v>
      </c>
      <c r="I3" s="57" t="s">
        <v>1497</v>
      </c>
      <c r="J3" s="56">
        <v>1.629636044166E12</v>
      </c>
      <c r="K3" s="2" t="b">
        <f t="shared" ref="K3:K64" si="3"> EXACT(L3, LOWER(L3))</f>
        <v>0</v>
      </c>
      <c r="L3" s="55" t="s">
        <v>208</v>
      </c>
      <c r="M3" s="56">
        <v>11634.0</v>
      </c>
      <c r="N3" s="57" t="s">
        <v>1498</v>
      </c>
      <c r="O3" s="56">
        <v>1.629636537168E12</v>
      </c>
      <c r="P3" s="2" t="b">
        <f t="shared" ref="P3:P62" si="4"> EXACT(Q3, LOWER(Q3))</f>
        <v>0</v>
      </c>
      <c r="Q3" s="55" t="s">
        <v>208</v>
      </c>
      <c r="R3" s="56">
        <v>12056.0</v>
      </c>
      <c r="S3" s="57" t="s">
        <v>1499</v>
      </c>
      <c r="T3" s="56">
        <v>1.629641877581E12</v>
      </c>
      <c r="U3" s="2" t="b">
        <f t="shared" ref="U3:U70" si="5"> EXACT(V3, LOWER(V3))</f>
        <v>0</v>
      </c>
      <c r="V3" s="55" t="s">
        <v>208</v>
      </c>
      <c r="W3" s="56">
        <v>11140.0</v>
      </c>
      <c r="X3" s="57" t="s">
        <v>1500</v>
      </c>
      <c r="Y3" s="56">
        <v>1.629642414029E12</v>
      </c>
      <c r="Z3" s="2" t="b">
        <f t="shared" ref="Z3:Z70" si="6"> EXACT(AA3, LOWER(AA3))</f>
        <v>0</v>
      </c>
      <c r="AA3" s="55" t="s">
        <v>208</v>
      </c>
      <c r="AB3" s="56">
        <v>11139.0</v>
      </c>
      <c r="AC3" s="57" t="s">
        <v>1501</v>
      </c>
      <c r="AD3" s="56">
        <v>1.629642813121E12</v>
      </c>
      <c r="AE3" s="2" t="b">
        <f t="shared" ref="AE3:AE69" si="7"> EXACT(AF3, LOWER(AF3))</f>
        <v>0</v>
      </c>
      <c r="AF3" s="55" t="s">
        <v>208</v>
      </c>
      <c r="AG3" s="56">
        <v>11458.0</v>
      </c>
      <c r="AH3" s="57" t="s">
        <v>1502</v>
      </c>
      <c r="AI3" s="56">
        <v>1.629645607691E12</v>
      </c>
      <c r="AJ3" s="2" t="b">
        <f t="shared" ref="AJ3:AJ66" si="8"> EXACT(AK3, LOWER(AK3))</f>
        <v>0</v>
      </c>
      <c r="AK3" s="55" t="s">
        <v>208</v>
      </c>
      <c r="AL3" s="56">
        <v>6808.0</v>
      </c>
      <c r="AM3" s="57" t="s">
        <v>1503</v>
      </c>
      <c r="AN3" s="56">
        <v>1.629646069545E12</v>
      </c>
      <c r="AO3" s="2" t="b">
        <f t="shared" ref="AO3:AO70" si="9"> EXACT(AP3, LOWER(AP3))</f>
        <v>0</v>
      </c>
      <c r="AP3" s="55" t="s">
        <v>208</v>
      </c>
      <c r="AQ3" s="56">
        <v>11064.0</v>
      </c>
      <c r="AR3" s="57" t="s">
        <v>1504</v>
      </c>
      <c r="AS3" s="56">
        <v>1.62964654812E12</v>
      </c>
    </row>
    <row r="4">
      <c r="A4" s="2" t="b">
        <f t="shared" si="1"/>
        <v>1</v>
      </c>
      <c r="B4" s="55" t="s">
        <v>218</v>
      </c>
      <c r="C4" s="56">
        <v>115.0</v>
      </c>
      <c r="D4" s="57" t="s">
        <v>1496</v>
      </c>
      <c r="E4" s="56">
        <v>1.629635661519E12</v>
      </c>
      <c r="F4" s="2" t="b">
        <f t="shared" si="2"/>
        <v>1</v>
      </c>
      <c r="G4" s="55" t="s">
        <v>218</v>
      </c>
      <c r="H4" s="56">
        <v>170.0</v>
      </c>
      <c r="I4" s="57" t="s">
        <v>1497</v>
      </c>
      <c r="J4" s="56">
        <v>1.629636044308E12</v>
      </c>
      <c r="K4" s="2" t="b">
        <f t="shared" si="3"/>
        <v>1</v>
      </c>
      <c r="L4" s="55" t="s">
        <v>218</v>
      </c>
      <c r="M4" s="56">
        <v>79.0</v>
      </c>
      <c r="N4" s="57" t="s">
        <v>1498</v>
      </c>
      <c r="O4" s="56">
        <v>1.629636537261E12</v>
      </c>
      <c r="P4" s="2" t="b">
        <f t="shared" si="4"/>
        <v>1</v>
      </c>
      <c r="Q4" s="55" t="s">
        <v>218</v>
      </c>
      <c r="R4" s="56">
        <v>124.0</v>
      </c>
      <c r="S4" s="57" t="s">
        <v>1499</v>
      </c>
      <c r="T4" s="56">
        <v>1.629641877697E12</v>
      </c>
      <c r="U4" s="2" t="b">
        <f t="shared" si="5"/>
        <v>1</v>
      </c>
      <c r="V4" s="55" t="s">
        <v>218</v>
      </c>
      <c r="W4" s="56">
        <v>110.0</v>
      </c>
      <c r="X4" s="57" t="s">
        <v>1500</v>
      </c>
      <c r="Y4" s="56">
        <v>1.629642414138E12</v>
      </c>
      <c r="Z4" s="2" t="b">
        <f t="shared" si="6"/>
        <v>1</v>
      </c>
      <c r="AA4" s="55" t="s">
        <v>218</v>
      </c>
      <c r="AB4" s="56">
        <v>120.0</v>
      </c>
      <c r="AC4" s="57" t="s">
        <v>1501</v>
      </c>
      <c r="AD4" s="56">
        <v>1.629642813237E12</v>
      </c>
      <c r="AE4" s="2" t="b">
        <f t="shared" si="7"/>
        <v>1</v>
      </c>
      <c r="AF4" s="55" t="s">
        <v>218</v>
      </c>
      <c r="AG4" s="56">
        <v>98.0</v>
      </c>
      <c r="AH4" s="57" t="s">
        <v>1502</v>
      </c>
      <c r="AI4" s="56">
        <v>1.629645607804E12</v>
      </c>
      <c r="AJ4" s="2" t="b">
        <f t="shared" si="8"/>
        <v>1</v>
      </c>
      <c r="AK4" s="55" t="s">
        <v>218</v>
      </c>
      <c r="AL4" s="56">
        <v>106.0</v>
      </c>
      <c r="AM4" s="57" t="s">
        <v>1503</v>
      </c>
      <c r="AN4" s="56">
        <v>1.629646069652E12</v>
      </c>
      <c r="AO4" s="2" t="b">
        <f t="shared" si="9"/>
        <v>1</v>
      </c>
      <c r="AP4" s="55" t="s">
        <v>218</v>
      </c>
      <c r="AQ4" s="56">
        <v>70.0</v>
      </c>
      <c r="AR4" s="57" t="s">
        <v>1504</v>
      </c>
      <c r="AS4" s="56">
        <v>1.629646548202E12</v>
      </c>
    </row>
    <row r="5">
      <c r="A5" s="2" t="b">
        <f t="shared" si="1"/>
        <v>1</v>
      </c>
      <c r="B5" s="55" t="s">
        <v>219</v>
      </c>
      <c r="C5" s="56">
        <v>375.0</v>
      </c>
      <c r="D5" s="57" t="s">
        <v>1496</v>
      </c>
      <c r="E5" s="56">
        <v>1.629635661896E12</v>
      </c>
      <c r="F5" s="2" t="b">
        <f t="shared" si="2"/>
        <v>1</v>
      </c>
      <c r="G5" s="55" t="s">
        <v>219</v>
      </c>
      <c r="H5" s="56">
        <v>359.0</v>
      </c>
      <c r="I5" s="57" t="s">
        <v>1497</v>
      </c>
      <c r="J5" s="56">
        <v>1.629636044671E12</v>
      </c>
      <c r="K5" s="2" t="b">
        <f t="shared" si="3"/>
        <v>1</v>
      </c>
      <c r="L5" s="55" t="s">
        <v>219</v>
      </c>
      <c r="M5" s="56">
        <v>318.0</v>
      </c>
      <c r="N5" s="57" t="s">
        <v>1498</v>
      </c>
      <c r="O5" s="56">
        <v>1.629636537558E12</v>
      </c>
      <c r="P5" s="2" t="b">
        <f t="shared" si="4"/>
        <v>1</v>
      </c>
      <c r="Q5" s="55" t="s">
        <v>219</v>
      </c>
      <c r="R5" s="56">
        <v>390.0</v>
      </c>
      <c r="S5" s="57" t="s">
        <v>1505</v>
      </c>
      <c r="T5" s="56">
        <v>1.629641878092E12</v>
      </c>
      <c r="U5" s="2" t="b">
        <f t="shared" si="5"/>
        <v>1</v>
      </c>
      <c r="V5" s="55" t="s">
        <v>219</v>
      </c>
      <c r="W5" s="56">
        <v>360.0</v>
      </c>
      <c r="X5" s="57" t="s">
        <v>1500</v>
      </c>
      <c r="Y5" s="56">
        <v>1.629642414482E12</v>
      </c>
      <c r="Z5" s="2" t="b">
        <f t="shared" si="6"/>
        <v>1</v>
      </c>
      <c r="AA5" s="55" t="s">
        <v>219</v>
      </c>
      <c r="AB5" s="56">
        <v>429.0</v>
      </c>
      <c r="AC5" s="57" t="s">
        <v>1501</v>
      </c>
      <c r="AD5" s="56">
        <v>1.629642813673E12</v>
      </c>
      <c r="AE5" s="2" t="b">
        <f t="shared" si="7"/>
        <v>1</v>
      </c>
      <c r="AF5" s="55" t="s">
        <v>219</v>
      </c>
      <c r="AG5" s="56">
        <v>399.0</v>
      </c>
      <c r="AH5" s="57" t="s">
        <v>1506</v>
      </c>
      <c r="AI5" s="56">
        <v>1.6296456082E12</v>
      </c>
      <c r="AJ5" s="2" t="b">
        <f t="shared" si="8"/>
        <v>1</v>
      </c>
      <c r="AK5" s="55" t="s">
        <v>219</v>
      </c>
      <c r="AL5" s="56">
        <v>468.0</v>
      </c>
      <c r="AM5" s="57" t="s">
        <v>1507</v>
      </c>
      <c r="AN5" s="56">
        <v>1.629646070113E12</v>
      </c>
      <c r="AO5" s="2" t="b">
        <f t="shared" si="9"/>
        <v>1</v>
      </c>
      <c r="AP5" s="55" t="s">
        <v>219</v>
      </c>
      <c r="AQ5" s="56">
        <v>460.0</v>
      </c>
      <c r="AR5" s="57" t="s">
        <v>1504</v>
      </c>
      <c r="AS5" s="56">
        <v>1.629646548646E12</v>
      </c>
    </row>
    <row r="6">
      <c r="A6" s="2" t="b">
        <f t="shared" si="1"/>
        <v>1</v>
      </c>
      <c r="B6" s="55" t="s">
        <v>224</v>
      </c>
      <c r="C6" s="56">
        <v>143.0</v>
      </c>
      <c r="D6" s="57" t="s">
        <v>1508</v>
      </c>
      <c r="E6" s="56">
        <v>1.629635662043E12</v>
      </c>
      <c r="F6" s="2" t="b">
        <f t="shared" si="2"/>
        <v>1</v>
      </c>
      <c r="G6" s="55" t="s">
        <v>224</v>
      </c>
      <c r="H6" s="56">
        <v>151.0</v>
      </c>
      <c r="I6" s="57" t="s">
        <v>1497</v>
      </c>
      <c r="J6" s="56">
        <v>1.62963604482E12</v>
      </c>
      <c r="K6" s="2" t="b">
        <f t="shared" si="3"/>
        <v>1</v>
      </c>
      <c r="L6" s="55" t="s">
        <v>224</v>
      </c>
      <c r="M6" s="56">
        <v>142.0</v>
      </c>
      <c r="N6" s="57" t="s">
        <v>1498</v>
      </c>
      <c r="O6" s="56">
        <v>1.629636537697E12</v>
      </c>
      <c r="P6" s="2" t="b">
        <f t="shared" si="4"/>
        <v>1</v>
      </c>
      <c r="Q6" s="55" t="s">
        <v>224</v>
      </c>
      <c r="R6" s="56">
        <v>167.0</v>
      </c>
      <c r="S6" s="57" t="s">
        <v>1505</v>
      </c>
      <c r="T6" s="56">
        <v>1.62964187826E12</v>
      </c>
      <c r="U6" s="2" t="b">
        <f t="shared" si="5"/>
        <v>1</v>
      </c>
      <c r="V6" s="55" t="s">
        <v>224</v>
      </c>
      <c r="W6" s="56">
        <v>268.0</v>
      </c>
      <c r="X6" s="57" t="s">
        <v>1500</v>
      </c>
      <c r="Y6" s="56">
        <v>1.629642414749E12</v>
      </c>
      <c r="Z6" s="2" t="b">
        <f t="shared" si="6"/>
        <v>1</v>
      </c>
      <c r="AA6" s="55" t="s">
        <v>224</v>
      </c>
      <c r="AB6" s="56">
        <v>134.0</v>
      </c>
      <c r="AC6" s="57" t="s">
        <v>1501</v>
      </c>
      <c r="AD6" s="56">
        <v>1.629642813799E12</v>
      </c>
      <c r="AE6" s="2" t="b">
        <f t="shared" si="7"/>
        <v>1</v>
      </c>
      <c r="AF6" s="55" t="s">
        <v>224</v>
      </c>
      <c r="AG6" s="56">
        <v>192.0</v>
      </c>
      <c r="AH6" s="57" t="s">
        <v>1506</v>
      </c>
      <c r="AI6" s="56">
        <v>1.629645608392E12</v>
      </c>
      <c r="AJ6" s="2" t="b">
        <f t="shared" si="8"/>
        <v>1</v>
      </c>
      <c r="AK6" s="55" t="s">
        <v>224</v>
      </c>
      <c r="AL6" s="56">
        <v>150.0</v>
      </c>
      <c r="AM6" s="57" t="s">
        <v>1507</v>
      </c>
      <c r="AN6" s="56">
        <v>1.629646070265E12</v>
      </c>
      <c r="AO6" s="2" t="b">
        <f t="shared" si="9"/>
        <v>1</v>
      </c>
      <c r="AP6" s="55" t="s">
        <v>224</v>
      </c>
      <c r="AQ6" s="56">
        <v>319.0</v>
      </c>
      <c r="AR6" s="57" t="s">
        <v>1504</v>
      </c>
      <c r="AS6" s="56">
        <v>1.629646548967E12</v>
      </c>
    </row>
    <row r="7">
      <c r="A7" s="2" t="b">
        <f t="shared" si="1"/>
        <v>1</v>
      </c>
      <c r="B7" s="55" t="s">
        <v>226</v>
      </c>
      <c r="C7" s="56">
        <v>267.0</v>
      </c>
      <c r="D7" s="57" t="s">
        <v>1508</v>
      </c>
      <c r="E7" s="56">
        <v>1.629635662304E12</v>
      </c>
      <c r="F7" s="2" t="b">
        <f t="shared" si="2"/>
        <v>1</v>
      </c>
      <c r="G7" s="55" t="s">
        <v>226</v>
      </c>
      <c r="H7" s="56">
        <v>234.0</v>
      </c>
      <c r="I7" s="57" t="s">
        <v>1509</v>
      </c>
      <c r="J7" s="56">
        <v>1.629636045057E12</v>
      </c>
      <c r="K7" s="2" t="b">
        <f t="shared" si="3"/>
        <v>1</v>
      </c>
      <c r="L7" s="55" t="s">
        <v>226</v>
      </c>
      <c r="M7" s="56">
        <v>302.0</v>
      </c>
      <c r="N7" s="57" t="s">
        <v>1510</v>
      </c>
      <c r="O7" s="56">
        <v>1.629636538002E12</v>
      </c>
      <c r="P7" s="2" t="b">
        <f t="shared" si="4"/>
        <v>1</v>
      </c>
      <c r="Q7" s="55" t="s">
        <v>226</v>
      </c>
      <c r="R7" s="56">
        <v>377.0</v>
      </c>
      <c r="S7" s="57" t="s">
        <v>1505</v>
      </c>
      <c r="T7" s="56">
        <v>1.629641878635E12</v>
      </c>
      <c r="U7" s="2" t="b">
        <f t="shared" si="5"/>
        <v>1</v>
      </c>
      <c r="V7" s="55" t="s">
        <v>226</v>
      </c>
      <c r="W7" s="56">
        <v>1083.0</v>
      </c>
      <c r="X7" s="57" t="s">
        <v>1511</v>
      </c>
      <c r="Y7" s="56">
        <v>1.629642415847E12</v>
      </c>
      <c r="Z7" s="2" t="b">
        <f t="shared" si="6"/>
        <v>1</v>
      </c>
      <c r="AA7" s="55" t="s">
        <v>226</v>
      </c>
      <c r="AB7" s="56">
        <v>258.0</v>
      </c>
      <c r="AC7" s="57" t="s">
        <v>1512</v>
      </c>
      <c r="AD7" s="56">
        <v>1.629642814058E12</v>
      </c>
      <c r="AE7" s="2" t="b">
        <f t="shared" si="7"/>
        <v>1</v>
      </c>
      <c r="AF7" s="55" t="s">
        <v>226</v>
      </c>
      <c r="AG7" s="56">
        <v>469.0</v>
      </c>
      <c r="AH7" s="57" t="s">
        <v>1506</v>
      </c>
      <c r="AI7" s="56">
        <v>1.629645608845E12</v>
      </c>
      <c r="AJ7" s="2" t="b">
        <f t="shared" si="8"/>
        <v>1</v>
      </c>
      <c r="AK7" s="55" t="s">
        <v>226</v>
      </c>
      <c r="AL7" s="56">
        <v>334.0</v>
      </c>
      <c r="AM7" s="57" t="s">
        <v>1507</v>
      </c>
      <c r="AN7" s="56">
        <v>1.629646070597E12</v>
      </c>
      <c r="AO7" s="2" t="b">
        <f t="shared" si="9"/>
        <v>1</v>
      </c>
      <c r="AP7" s="55" t="s">
        <v>232</v>
      </c>
      <c r="AQ7" s="56">
        <v>175.0</v>
      </c>
      <c r="AR7" s="57" t="s">
        <v>1513</v>
      </c>
      <c r="AS7" s="56">
        <v>1.62964654916E12</v>
      </c>
    </row>
    <row r="8">
      <c r="A8" s="2" t="b">
        <f t="shared" si="1"/>
        <v>1</v>
      </c>
      <c r="B8" s="55" t="s">
        <v>230</v>
      </c>
      <c r="C8" s="56">
        <v>143.0</v>
      </c>
      <c r="D8" s="57" t="s">
        <v>1508</v>
      </c>
      <c r="E8" s="56">
        <v>1.629635662449E12</v>
      </c>
      <c r="F8" s="2" t="b">
        <f t="shared" si="2"/>
        <v>1</v>
      </c>
      <c r="G8" s="55" t="s">
        <v>230</v>
      </c>
      <c r="H8" s="56">
        <v>142.0</v>
      </c>
      <c r="I8" s="57" t="s">
        <v>1509</v>
      </c>
      <c r="J8" s="56">
        <v>1.629636045195E12</v>
      </c>
      <c r="K8" s="2" t="b">
        <f t="shared" si="3"/>
        <v>1</v>
      </c>
      <c r="L8" s="55" t="s">
        <v>230</v>
      </c>
      <c r="M8" s="56">
        <v>142.0</v>
      </c>
      <c r="N8" s="57" t="s">
        <v>1510</v>
      </c>
      <c r="O8" s="56">
        <v>1.629636538147E12</v>
      </c>
      <c r="P8" s="2" t="b">
        <f t="shared" si="4"/>
        <v>1</v>
      </c>
      <c r="Q8" s="55" t="s">
        <v>230</v>
      </c>
      <c r="R8" s="56">
        <v>143.0</v>
      </c>
      <c r="S8" s="57" t="s">
        <v>1505</v>
      </c>
      <c r="T8" s="56">
        <v>1.629641878779E12</v>
      </c>
      <c r="U8" s="2" t="b">
        <f t="shared" si="5"/>
        <v>1</v>
      </c>
      <c r="V8" s="55" t="s">
        <v>230</v>
      </c>
      <c r="W8" s="56">
        <v>97.0</v>
      </c>
      <c r="X8" s="57" t="s">
        <v>1511</v>
      </c>
      <c r="Y8" s="56">
        <v>1.62964241593E12</v>
      </c>
      <c r="Z8" s="2" t="b">
        <f t="shared" si="6"/>
        <v>1</v>
      </c>
      <c r="AA8" s="55" t="s">
        <v>230</v>
      </c>
      <c r="AB8" s="56">
        <v>145.0</v>
      </c>
      <c r="AC8" s="57" t="s">
        <v>1512</v>
      </c>
      <c r="AD8" s="56">
        <v>1.629642814204E12</v>
      </c>
      <c r="AE8" s="2" t="b">
        <f t="shared" si="7"/>
        <v>1</v>
      </c>
      <c r="AF8" s="55" t="s">
        <v>230</v>
      </c>
      <c r="AG8" s="56">
        <v>132.0</v>
      </c>
      <c r="AH8" s="57" t="s">
        <v>1506</v>
      </c>
      <c r="AI8" s="56">
        <v>1.629645608987E12</v>
      </c>
      <c r="AJ8" s="2" t="b">
        <f t="shared" si="8"/>
        <v>1</v>
      </c>
      <c r="AK8" s="55" t="s">
        <v>230</v>
      </c>
      <c r="AL8" s="56">
        <v>181.0</v>
      </c>
      <c r="AM8" s="57" t="s">
        <v>1507</v>
      </c>
      <c r="AN8" s="56">
        <v>1.629646070783E12</v>
      </c>
      <c r="AO8" s="2" t="b">
        <f t="shared" si="9"/>
        <v>1</v>
      </c>
      <c r="AP8" s="55" t="s">
        <v>230</v>
      </c>
      <c r="AQ8" s="56">
        <v>142.0</v>
      </c>
      <c r="AR8" s="57" t="s">
        <v>1513</v>
      </c>
      <c r="AS8" s="56">
        <v>1.629646549285E12</v>
      </c>
    </row>
    <row r="9">
      <c r="A9" s="2" t="b">
        <f t="shared" si="1"/>
        <v>1</v>
      </c>
      <c r="B9" s="55" t="s">
        <v>232</v>
      </c>
      <c r="C9" s="56">
        <v>133.0</v>
      </c>
      <c r="D9" s="57" t="s">
        <v>1508</v>
      </c>
      <c r="E9" s="56">
        <v>1.629635662582E12</v>
      </c>
      <c r="F9" s="2" t="b">
        <f t="shared" si="2"/>
        <v>1</v>
      </c>
      <c r="G9" s="55" t="s">
        <v>232</v>
      </c>
      <c r="H9" s="56">
        <v>169.0</v>
      </c>
      <c r="I9" s="57" t="s">
        <v>1509</v>
      </c>
      <c r="J9" s="56">
        <v>1.629636045365E12</v>
      </c>
      <c r="K9" s="2" t="b">
        <f t="shared" si="3"/>
        <v>1</v>
      </c>
      <c r="L9" s="55" t="s">
        <v>232</v>
      </c>
      <c r="M9" s="56">
        <v>184.0</v>
      </c>
      <c r="N9" s="57" t="s">
        <v>1510</v>
      </c>
      <c r="O9" s="56">
        <v>1.629636538346E12</v>
      </c>
      <c r="P9" s="2" t="b">
        <f t="shared" si="4"/>
        <v>1</v>
      </c>
      <c r="Q9" s="55" t="s">
        <v>232</v>
      </c>
      <c r="R9" s="56">
        <v>160.0</v>
      </c>
      <c r="S9" s="57" t="s">
        <v>1505</v>
      </c>
      <c r="T9" s="56">
        <v>1.629641878939E12</v>
      </c>
      <c r="U9" s="2" t="b">
        <f t="shared" si="5"/>
        <v>1</v>
      </c>
      <c r="V9" s="55" t="s">
        <v>232</v>
      </c>
      <c r="W9" s="56">
        <v>192.0</v>
      </c>
      <c r="X9" s="57" t="s">
        <v>1514</v>
      </c>
      <c r="Y9" s="56">
        <v>1.629642416121E12</v>
      </c>
      <c r="Z9" s="2" t="b">
        <f t="shared" si="6"/>
        <v>1</v>
      </c>
      <c r="AA9" s="55" t="s">
        <v>232</v>
      </c>
      <c r="AB9" s="56">
        <v>150.0</v>
      </c>
      <c r="AC9" s="57" t="s">
        <v>1512</v>
      </c>
      <c r="AD9" s="56">
        <v>1.629642814351E12</v>
      </c>
      <c r="AE9" s="2" t="b">
        <f t="shared" si="7"/>
        <v>1</v>
      </c>
      <c r="AF9" s="55" t="s">
        <v>232</v>
      </c>
      <c r="AG9" s="56">
        <v>154.0</v>
      </c>
      <c r="AH9" s="57" t="s">
        <v>1515</v>
      </c>
      <c r="AI9" s="56">
        <v>1.62964560913E12</v>
      </c>
      <c r="AJ9" s="2" t="b">
        <f t="shared" si="8"/>
        <v>1</v>
      </c>
      <c r="AK9" s="55" t="s">
        <v>232</v>
      </c>
      <c r="AL9" s="56">
        <v>129.0</v>
      </c>
      <c r="AM9" s="57" t="s">
        <v>1507</v>
      </c>
      <c r="AN9" s="56">
        <v>1.629646070911E12</v>
      </c>
      <c r="AO9" s="2" t="b">
        <f t="shared" si="9"/>
        <v>1</v>
      </c>
      <c r="AP9" s="55" t="s">
        <v>232</v>
      </c>
      <c r="AQ9" s="56">
        <v>483.0</v>
      </c>
      <c r="AR9" s="57" t="s">
        <v>1513</v>
      </c>
      <c r="AS9" s="56">
        <v>1.629646549792E12</v>
      </c>
    </row>
    <row r="10">
      <c r="A10" s="2" t="b">
        <f t="shared" si="1"/>
        <v>1</v>
      </c>
      <c r="B10" s="55" t="s">
        <v>236</v>
      </c>
      <c r="C10" s="56">
        <v>425.0</v>
      </c>
      <c r="D10" s="57" t="s">
        <v>1516</v>
      </c>
      <c r="E10" s="56">
        <v>1.629635663006E12</v>
      </c>
      <c r="F10" s="2" t="b">
        <f t="shared" si="2"/>
        <v>1</v>
      </c>
      <c r="G10" s="55" t="s">
        <v>236</v>
      </c>
      <c r="H10" s="56">
        <v>1473.0</v>
      </c>
      <c r="I10" s="57" t="s">
        <v>1517</v>
      </c>
      <c r="J10" s="56">
        <v>1.629636046838E12</v>
      </c>
      <c r="K10" s="2" t="b">
        <f t="shared" si="3"/>
        <v>1</v>
      </c>
      <c r="L10" s="55" t="s">
        <v>236</v>
      </c>
      <c r="M10" s="56">
        <v>432.0</v>
      </c>
      <c r="N10" s="57" t="s">
        <v>1510</v>
      </c>
      <c r="O10" s="56">
        <v>1.629636538762E12</v>
      </c>
      <c r="P10" s="2" t="b">
        <f t="shared" si="4"/>
        <v>1</v>
      </c>
      <c r="Q10" s="55" t="s">
        <v>236</v>
      </c>
      <c r="R10" s="56">
        <v>555.0</v>
      </c>
      <c r="S10" s="57" t="s">
        <v>1518</v>
      </c>
      <c r="T10" s="56">
        <v>1.629641879495E12</v>
      </c>
      <c r="U10" s="2" t="b">
        <f t="shared" si="5"/>
        <v>1</v>
      </c>
      <c r="V10" s="55" t="s">
        <v>236</v>
      </c>
      <c r="W10" s="56">
        <v>691.0</v>
      </c>
      <c r="X10" s="57" t="s">
        <v>1514</v>
      </c>
      <c r="Y10" s="56">
        <v>1.629642416816E12</v>
      </c>
      <c r="Z10" s="2" t="b">
        <f t="shared" si="6"/>
        <v>1</v>
      </c>
      <c r="AA10" s="55" t="s">
        <v>236</v>
      </c>
      <c r="AB10" s="56">
        <v>515.0</v>
      </c>
      <c r="AC10" s="57" t="s">
        <v>1512</v>
      </c>
      <c r="AD10" s="56">
        <v>1.629642814875E12</v>
      </c>
      <c r="AE10" s="2" t="b">
        <f t="shared" si="7"/>
        <v>1</v>
      </c>
      <c r="AF10" s="55" t="s">
        <v>236</v>
      </c>
      <c r="AG10" s="56">
        <v>538.0</v>
      </c>
      <c r="AH10" s="57" t="s">
        <v>1515</v>
      </c>
      <c r="AI10" s="56">
        <v>1.629645609672E12</v>
      </c>
      <c r="AJ10" s="2" t="b">
        <f t="shared" si="8"/>
        <v>1</v>
      </c>
      <c r="AK10" s="55" t="s">
        <v>236</v>
      </c>
      <c r="AL10" s="56">
        <v>1000.0</v>
      </c>
      <c r="AM10" s="57" t="s">
        <v>1519</v>
      </c>
      <c r="AN10" s="56">
        <v>1.629646071911E12</v>
      </c>
      <c r="AO10" s="2" t="b">
        <f t="shared" si="9"/>
        <v>1</v>
      </c>
      <c r="AP10" s="55" t="s">
        <v>224</v>
      </c>
      <c r="AQ10" s="56">
        <v>133.0</v>
      </c>
      <c r="AR10" s="57" t="s">
        <v>1513</v>
      </c>
      <c r="AS10" s="56">
        <v>1.629646549911E12</v>
      </c>
    </row>
    <row r="11">
      <c r="A11" s="2" t="b">
        <f t="shared" si="1"/>
        <v>1</v>
      </c>
      <c r="B11" s="55" t="s">
        <v>242</v>
      </c>
      <c r="C11" s="56">
        <v>82.0</v>
      </c>
      <c r="D11" s="57" t="s">
        <v>1516</v>
      </c>
      <c r="E11" s="56">
        <v>1.629635663098E12</v>
      </c>
      <c r="F11" s="2" t="b">
        <f t="shared" si="2"/>
        <v>1</v>
      </c>
      <c r="G11" s="55" t="s">
        <v>242</v>
      </c>
      <c r="H11" s="56">
        <v>183.0</v>
      </c>
      <c r="I11" s="57" t="s">
        <v>1520</v>
      </c>
      <c r="J11" s="56">
        <v>1.62963604702E12</v>
      </c>
      <c r="K11" s="2" t="b">
        <f t="shared" si="3"/>
        <v>1</v>
      </c>
      <c r="L11" s="55" t="s">
        <v>242</v>
      </c>
      <c r="M11" s="56">
        <v>93.0</v>
      </c>
      <c r="N11" s="57" t="s">
        <v>1510</v>
      </c>
      <c r="O11" s="56">
        <v>1.629636538861E12</v>
      </c>
      <c r="P11" s="2" t="b">
        <f t="shared" si="4"/>
        <v>1</v>
      </c>
      <c r="Q11" s="55" t="s">
        <v>242</v>
      </c>
      <c r="R11" s="56">
        <v>163.0</v>
      </c>
      <c r="S11" s="57" t="s">
        <v>1518</v>
      </c>
      <c r="T11" s="56">
        <v>1.629641879655E12</v>
      </c>
      <c r="U11" s="2" t="b">
        <f t="shared" si="5"/>
        <v>1</v>
      </c>
      <c r="V11" s="55" t="s">
        <v>242</v>
      </c>
      <c r="W11" s="56">
        <v>137.0</v>
      </c>
      <c r="X11" s="57" t="s">
        <v>1514</v>
      </c>
      <c r="Y11" s="56">
        <v>1.629642416952E12</v>
      </c>
      <c r="Z11" s="2" t="b">
        <f t="shared" si="6"/>
        <v>1</v>
      </c>
      <c r="AA11" s="55" t="s">
        <v>242</v>
      </c>
      <c r="AB11" s="56">
        <v>136.0</v>
      </c>
      <c r="AC11" s="57" t="s">
        <v>1521</v>
      </c>
      <c r="AD11" s="56">
        <v>1.629642815002E12</v>
      </c>
      <c r="AE11" s="2" t="b">
        <f t="shared" si="7"/>
        <v>1</v>
      </c>
      <c r="AF11" s="55" t="s">
        <v>242</v>
      </c>
      <c r="AG11" s="56">
        <v>185.0</v>
      </c>
      <c r="AH11" s="57" t="s">
        <v>1515</v>
      </c>
      <c r="AI11" s="56">
        <v>1.629645609854E12</v>
      </c>
      <c r="AJ11" s="2" t="b">
        <f t="shared" si="8"/>
        <v>1</v>
      </c>
      <c r="AK11" s="55" t="s">
        <v>242</v>
      </c>
      <c r="AL11" s="56">
        <v>975.0</v>
      </c>
      <c r="AM11" s="57" t="s">
        <v>1522</v>
      </c>
      <c r="AN11" s="56">
        <v>1.629646072887E12</v>
      </c>
      <c r="AO11" s="2" t="b">
        <f t="shared" si="9"/>
        <v>1</v>
      </c>
      <c r="AP11" s="55" t="s">
        <v>226</v>
      </c>
      <c r="AQ11" s="56">
        <v>540.0</v>
      </c>
      <c r="AR11" s="57" t="s">
        <v>1523</v>
      </c>
      <c r="AS11" s="56">
        <v>1.62964655044E12</v>
      </c>
    </row>
    <row r="12">
      <c r="A12" s="2" t="b">
        <f t="shared" si="1"/>
        <v>1</v>
      </c>
      <c r="B12" s="55" t="s">
        <v>232</v>
      </c>
      <c r="C12" s="56">
        <v>422.0</v>
      </c>
      <c r="D12" s="57" t="s">
        <v>1516</v>
      </c>
      <c r="E12" s="56">
        <v>1.629635663509E12</v>
      </c>
      <c r="F12" s="2" t="b">
        <f t="shared" si="2"/>
        <v>1</v>
      </c>
      <c r="G12" s="55" t="s">
        <v>232</v>
      </c>
      <c r="H12" s="56">
        <v>1017.0</v>
      </c>
      <c r="I12" s="57" t="s">
        <v>1524</v>
      </c>
      <c r="J12" s="56">
        <v>1.629636048039E12</v>
      </c>
      <c r="K12" s="2" t="b">
        <f t="shared" si="3"/>
        <v>1</v>
      </c>
      <c r="L12" s="55" t="s">
        <v>232</v>
      </c>
      <c r="M12" s="56">
        <v>739.0</v>
      </c>
      <c r="N12" s="57" t="s">
        <v>1525</v>
      </c>
      <c r="O12" s="56">
        <v>1.629636539595E12</v>
      </c>
      <c r="P12" s="2" t="b">
        <f t="shared" si="4"/>
        <v>0</v>
      </c>
      <c r="Q12" s="55" t="s">
        <v>244</v>
      </c>
      <c r="R12" s="56">
        <v>1489.0</v>
      </c>
      <c r="S12" s="57" t="s">
        <v>1526</v>
      </c>
      <c r="T12" s="56">
        <v>1.629641881155E12</v>
      </c>
      <c r="U12" s="2" t="b">
        <f t="shared" si="5"/>
        <v>0</v>
      </c>
      <c r="V12" s="55" t="s">
        <v>244</v>
      </c>
      <c r="W12" s="56">
        <v>1046.0</v>
      </c>
      <c r="X12" s="57" t="s">
        <v>1527</v>
      </c>
      <c r="Y12" s="56">
        <v>1.629642417996E12</v>
      </c>
      <c r="Z12" s="2" t="b">
        <f t="shared" si="6"/>
        <v>0</v>
      </c>
      <c r="AA12" s="55" t="s">
        <v>244</v>
      </c>
      <c r="AB12" s="56">
        <v>2887.0</v>
      </c>
      <c r="AC12" s="57" t="s">
        <v>1528</v>
      </c>
      <c r="AD12" s="56">
        <v>1.629642817892E12</v>
      </c>
      <c r="AE12" s="2" t="b">
        <f t="shared" si="7"/>
        <v>0</v>
      </c>
      <c r="AF12" s="55" t="s">
        <v>244</v>
      </c>
      <c r="AG12" s="56">
        <v>1419.0</v>
      </c>
      <c r="AH12" s="57" t="s">
        <v>1529</v>
      </c>
      <c r="AI12" s="56">
        <v>1.629645611273E12</v>
      </c>
      <c r="AJ12" s="2" t="b">
        <f t="shared" si="8"/>
        <v>0</v>
      </c>
      <c r="AK12" s="55" t="s">
        <v>244</v>
      </c>
      <c r="AL12" s="56">
        <v>701.0</v>
      </c>
      <c r="AM12" s="57" t="s">
        <v>1530</v>
      </c>
      <c r="AN12" s="56">
        <v>1.629646073601E12</v>
      </c>
      <c r="AO12" s="2" t="b">
        <f t="shared" si="9"/>
        <v>1</v>
      </c>
      <c r="AP12" s="55" t="s">
        <v>230</v>
      </c>
      <c r="AQ12" s="56">
        <v>134.0</v>
      </c>
      <c r="AR12" s="57" t="s">
        <v>1523</v>
      </c>
      <c r="AS12" s="56">
        <v>1.629646550579E12</v>
      </c>
    </row>
    <row r="13">
      <c r="A13" s="2" t="b">
        <f t="shared" si="1"/>
        <v>1</v>
      </c>
      <c r="B13" s="55" t="s">
        <v>230</v>
      </c>
      <c r="C13" s="56">
        <v>91.0</v>
      </c>
      <c r="D13" s="57" t="s">
        <v>1516</v>
      </c>
      <c r="E13" s="56">
        <v>1.629635663602E12</v>
      </c>
      <c r="F13" s="2" t="b">
        <f t="shared" si="2"/>
        <v>1</v>
      </c>
      <c r="G13" s="55" t="s">
        <v>230</v>
      </c>
      <c r="H13" s="56">
        <v>30.0</v>
      </c>
      <c r="I13" s="57" t="s">
        <v>1524</v>
      </c>
      <c r="J13" s="56">
        <v>1.629636048067E12</v>
      </c>
      <c r="K13" s="2" t="b">
        <f t="shared" si="3"/>
        <v>1</v>
      </c>
      <c r="L13" s="55" t="s">
        <v>230</v>
      </c>
      <c r="M13" s="56">
        <v>75.0</v>
      </c>
      <c r="N13" s="57" t="s">
        <v>1525</v>
      </c>
      <c r="O13" s="56">
        <v>1.629636539667E12</v>
      </c>
      <c r="P13" s="2" t="b">
        <f t="shared" si="4"/>
        <v>1</v>
      </c>
      <c r="Q13" s="55" t="s">
        <v>250</v>
      </c>
      <c r="R13" s="56">
        <v>886.0</v>
      </c>
      <c r="S13" s="57" t="s">
        <v>1531</v>
      </c>
      <c r="T13" s="56">
        <v>1.629641882039E12</v>
      </c>
      <c r="U13" s="2" t="b">
        <f t="shared" si="5"/>
        <v>1</v>
      </c>
      <c r="V13" s="55" t="s">
        <v>250</v>
      </c>
      <c r="W13" s="56">
        <v>1341.0</v>
      </c>
      <c r="X13" s="57" t="s">
        <v>1532</v>
      </c>
      <c r="Y13" s="56">
        <v>1.629642419341E12</v>
      </c>
      <c r="Z13" s="2" t="b">
        <f t="shared" si="6"/>
        <v>1</v>
      </c>
      <c r="AA13" s="55" t="s">
        <v>250</v>
      </c>
      <c r="AB13" s="56">
        <v>1214.0</v>
      </c>
      <c r="AC13" s="57" t="s">
        <v>1533</v>
      </c>
      <c r="AD13" s="56">
        <v>1.629642819112E12</v>
      </c>
      <c r="AE13" s="2" t="b">
        <f t="shared" si="7"/>
        <v>1</v>
      </c>
      <c r="AF13" s="55" t="s">
        <v>236</v>
      </c>
      <c r="AG13" s="56">
        <v>1854.0</v>
      </c>
      <c r="AH13" s="57" t="s">
        <v>1534</v>
      </c>
      <c r="AI13" s="56">
        <v>1.629645613129E12</v>
      </c>
      <c r="AJ13" s="2" t="b">
        <f t="shared" si="8"/>
        <v>1</v>
      </c>
      <c r="AK13" s="55" t="s">
        <v>250</v>
      </c>
      <c r="AL13" s="56">
        <v>1617.0</v>
      </c>
      <c r="AM13" s="57" t="s">
        <v>1535</v>
      </c>
      <c r="AN13" s="56">
        <v>1.629646075207E12</v>
      </c>
      <c r="AO13" s="2" t="b">
        <f t="shared" si="9"/>
        <v>1</v>
      </c>
      <c r="AP13" s="55" t="s">
        <v>232</v>
      </c>
      <c r="AQ13" s="56">
        <v>149.0</v>
      </c>
      <c r="AR13" s="57" t="s">
        <v>1523</v>
      </c>
      <c r="AS13" s="56">
        <v>1.629646550724E12</v>
      </c>
    </row>
    <row r="14">
      <c r="A14" s="2" t="b">
        <f t="shared" si="1"/>
        <v>1</v>
      </c>
      <c r="B14" s="55" t="s">
        <v>221</v>
      </c>
      <c r="C14" s="56">
        <v>185.0</v>
      </c>
      <c r="D14" s="57" t="s">
        <v>1516</v>
      </c>
      <c r="E14" s="56">
        <v>1.62963566379E12</v>
      </c>
      <c r="F14" s="2" t="b">
        <f t="shared" si="2"/>
        <v>1</v>
      </c>
      <c r="G14" s="55" t="s">
        <v>221</v>
      </c>
      <c r="H14" s="56">
        <v>183.0</v>
      </c>
      <c r="I14" s="57" t="s">
        <v>1524</v>
      </c>
      <c r="J14" s="56">
        <v>1.629636048253E12</v>
      </c>
      <c r="K14" s="2" t="b">
        <f t="shared" si="3"/>
        <v>1</v>
      </c>
      <c r="L14" s="55" t="s">
        <v>221</v>
      </c>
      <c r="M14" s="56">
        <v>148.0</v>
      </c>
      <c r="N14" s="57" t="s">
        <v>1525</v>
      </c>
      <c r="O14" s="56">
        <v>1.629636539815E12</v>
      </c>
      <c r="P14" s="2" t="b">
        <f t="shared" si="4"/>
        <v>1</v>
      </c>
      <c r="Q14" s="55" t="s">
        <v>218</v>
      </c>
      <c r="R14" s="56">
        <v>428.0</v>
      </c>
      <c r="S14" s="57" t="s">
        <v>1531</v>
      </c>
      <c r="T14" s="56">
        <v>1.629641882462E12</v>
      </c>
      <c r="U14" s="2" t="b">
        <f t="shared" si="5"/>
        <v>1</v>
      </c>
      <c r="V14" s="55" t="s">
        <v>218</v>
      </c>
      <c r="W14" s="56">
        <v>618.0</v>
      </c>
      <c r="X14" s="57" t="s">
        <v>1532</v>
      </c>
      <c r="Y14" s="56">
        <v>1.629642419963E12</v>
      </c>
      <c r="Z14" s="2" t="b">
        <f t="shared" si="6"/>
        <v>1</v>
      </c>
      <c r="AA14" s="55" t="s">
        <v>218</v>
      </c>
      <c r="AB14" s="56">
        <v>611.0</v>
      </c>
      <c r="AC14" s="57" t="s">
        <v>1533</v>
      </c>
      <c r="AD14" s="56">
        <v>1.629642819717E12</v>
      </c>
      <c r="AE14" s="2" t="b">
        <f t="shared" si="7"/>
        <v>0</v>
      </c>
      <c r="AF14" s="55" t="s">
        <v>244</v>
      </c>
      <c r="AG14" s="56">
        <v>366.0</v>
      </c>
      <c r="AH14" s="57" t="s">
        <v>1534</v>
      </c>
      <c r="AI14" s="56">
        <v>1.62964561351E12</v>
      </c>
      <c r="AJ14" s="2" t="b">
        <f t="shared" si="8"/>
        <v>1</v>
      </c>
      <c r="AK14" s="55" t="s">
        <v>218</v>
      </c>
      <c r="AL14" s="56">
        <v>701.0</v>
      </c>
      <c r="AM14" s="57" t="s">
        <v>1535</v>
      </c>
      <c r="AN14" s="56">
        <v>1.629646075906E12</v>
      </c>
      <c r="AO14" s="2" t="b">
        <f t="shared" si="9"/>
        <v>1</v>
      </c>
      <c r="AP14" s="55" t="s">
        <v>236</v>
      </c>
      <c r="AQ14" s="56">
        <v>770.0</v>
      </c>
      <c r="AR14" s="57" t="s">
        <v>1536</v>
      </c>
      <c r="AS14" s="56">
        <v>1.629646551496E12</v>
      </c>
    </row>
    <row r="15">
      <c r="A15" s="2" t="b">
        <f t="shared" si="1"/>
        <v>1</v>
      </c>
      <c r="B15" s="55" t="s">
        <v>255</v>
      </c>
      <c r="C15" s="56">
        <v>75.0</v>
      </c>
      <c r="D15" s="57" t="s">
        <v>1516</v>
      </c>
      <c r="E15" s="56">
        <v>1.629635663868E12</v>
      </c>
      <c r="F15" s="2" t="b">
        <f t="shared" si="2"/>
        <v>1</v>
      </c>
      <c r="G15" s="55" t="s">
        <v>255</v>
      </c>
      <c r="H15" s="56">
        <v>67.0</v>
      </c>
      <c r="I15" s="57" t="s">
        <v>1524</v>
      </c>
      <c r="J15" s="56">
        <v>1.629636048321E12</v>
      </c>
      <c r="K15" s="2" t="b">
        <f t="shared" si="3"/>
        <v>1</v>
      </c>
      <c r="L15" s="55" t="s">
        <v>255</v>
      </c>
      <c r="M15" s="56">
        <v>60.0</v>
      </c>
      <c r="N15" s="57" t="s">
        <v>1525</v>
      </c>
      <c r="O15" s="56">
        <v>1.629636539873E12</v>
      </c>
      <c r="P15" s="2" t="b">
        <f t="shared" si="4"/>
        <v>1</v>
      </c>
      <c r="Q15" s="55" t="s">
        <v>218</v>
      </c>
      <c r="R15" s="56">
        <v>159.0</v>
      </c>
      <c r="S15" s="57" t="s">
        <v>1531</v>
      </c>
      <c r="T15" s="56">
        <v>1.629641882616E12</v>
      </c>
      <c r="U15" s="2" t="b">
        <f t="shared" si="5"/>
        <v>1</v>
      </c>
      <c r="V15" s="55" t="s">
        <v>218</v>
      </c>
      <c r="W15" s="56">
        <v>150.0</v>
      </c>
      <c r="X15" s="57" t="s">
        <v>1537</v>
      </c>
      <c r="Y15" s="56">
        <v>1.629642420103E12</v>
      </c>
      <c r="Z15" s="2" t="b">
        <f t="shared" si="6"/>
        <v>1</v>
      </c>
      <c r="AA15" s="55" t="s">
        <v>218</v>
      </c>
      <c r="AB15" s="56">
        <v>133.0</v>
      </c>
      <c r="AC15" s="57" t="s">
        <v>1533</v>
      </c>
      <c r="AD15" s="56">
        <v>1.629642819863E12</v>
      </c>
      <c r="AE15" s="2" t="b">
        <f t="shared" si="7"/>
        <v>1</v>
      </c>
      <c r="AF15" s="55" t="s">
        <v>250</v>
      </c>
      <c r="AG15" s="56">
        <v>282.0</v>
      </c>
      <c r="AH15" s="57" t="s">
        <v>1534</v>
      </c>
      <c r="AI15" s="56">
        <v>1.629645613776E12</v>
      </c>
      <c r="AJ15" s="2" t="b">
        <f t="shared" si="8"/>
        <v>1</v>
      </c>
      <c r="AK15" s="55" t="s">
        <v>218</v>
      </c>
      <c r="AL15" s="56">
        <v>134.0</v>
      </c>
      <c r="AM15" s="57" t="s">
        <v>1538</v>
      </c>
      <c r="AN15" s="56">
        <v>1.62964607604E12</v>
      </c>
      <c r="AO15" s="2" t="b">
        <f t="shared" si="9"/>
        <v>1</v>
      </c>
      <c r="AP15" s="55" t="s">
        <v>242</v>
      </c>
      <c r="AQ15" s="56">
        <v>134.0</v>
      </c>
      <c r="AR15" s="57" t="s">
        <v>1536</v>
      </c>
      <c r="AS15" s="56">
        <v>1.62964655163E12</v>
      </c>
    </row>
    <row r="16">
      <c r="A16" s="2" t="b">
        <f t="shared" si="1"/>
        <v>1</v>
      </c>
      <c r="B16" s="55" t="s">
        <v>242</v>
      </c>
      <c r="C16" s="56">
        <v>180.0</v>
      </c>
      <c r="D16" s="57" t="s">
        <v>1539</v>
      </c>
      <c r="E16" s="56">
        <v>1.629635664043E12</v>
      </c>
      <c r="F16" s="2" t="b">
        <f t="shared" si="2"/>
        <v>1</v>
      </c>
      <c r="G16" s="55" t="s">
        <v>242</v>
      </c>
      <c r="H16" s="56">
        <v>188.0</v>
      </c>
      <c r="I16" s="57" t="s">
        <v>1524</v>
      </c>
      <c r="J16" s="56">
        <v>1.629636048523E12</v>
      </c>
      <c r="K16" s="2" t="b">
        <f t="shared" si="3"/>
        <v>1</v>
      </c>
      <c r="L16" s="55" t="s">
        <v>242</v>
      </c>
      <c r="M16" s="56">
        <v>441.0</v>
      </c>
      <c r="N16" s="57" t="s">
        <v>1540</v>
      </c>
      <c r="O16" s="56">
        <v>1.629636540315E12</v>
      </c>
      <c r="P16" s="2" t="b">
        <f t="shared" si="4"/>
        <v>1</v>
      </c>
      <c r="Q16" s="55" t="s">
        <v>242</v>
      </c>
      <c r="R16" s="56">
        <v>245.0</v>
      </c>
      <c r="S16" s="57" t="s">
        <v>1531</v>
      </c>
      <c r="T16" s="56">
        <v>1.629641882863E12</v>
      </c>
      <c r="U16" s="2" t="b">
        <f t="shared" si="5"/>
        <v>1</v>
      </c>
      <c r="V16" s="55" t="s">
        <v>242</v>
      </c>
      <c r="W16" s="56">
        <v>296.0</v>
      </c>
      <c r="X16" s="57" t="s">
        <v>1537</v>
      </c>
      <c r="Y16" s="56">
        <v>1.629642420403E12</v>
      </c>
      <c r="Z16" s="2" t="b">
        <f t="shared" si="6"/>
        <v>1</v>
      </c>
      <c r="AA16" s="55" t="s">
        <v>242</v>
      </c>
      <c r="AB16" s="56">
        <v>263.0</v>
      </c>
      <c r="AC16" s="57" t="s">
        <v>1541</v>
      </c>
      <c r="AD16" s="56">
        <v>1.62964282011E12</v>
      </c>
      <c r="AE16" s="2" t="b">
        <f t="shared" si="7"/>
        <v>1</v>
      </c>
      <c r="AF16" s="55" t="s">
        <v>218</v>
      </c>
      <c r="AG16" s="56">
        <v>616.0</v>
      </c>
      <c r="AH16" s="57" t="s">
        <v>1542</v>
      </c>
      <c r="AI16" s="56">
        <v>1.629645614394E12</v>
      </c>
      <c r="AJ16" s="2" t="b">
        <f t="shared" si="8"/>
        <v>1</v>
      </c>
      <c r="AK16" s="55" t="s">
        <v>242</v>
      </c>
      <c r="AL16" s="56">
        <v>297.0</v>
      </c>
      <c r="AM16" s="57" t="s">
        <v>1538</v>
      </c>
      <c r="AN16" s="56">
        <v>1.629646076336E12</v>
      </c>
      <c r="AO16" s="2" t="b">
        <f t="shared" si="9"/>
        <v>0</v>
      </c>
      <c r="AP16" s="55" t="s">
        <v>244</v>
      </c>
      <c r="AQ16" s="56">
        <v>1196.0</v>
      </c>
      <c r="AR16" s="57" t="s">
        <v>1543</v>
      </c>
      <c r="AS16" s="56">
        <v>1.629646552825E12</v>
      </c>
    </row>
    <row r="17">
      <c r="A17" s="2" t="b">
        <f t="shared" si="1"/>
        <v>0</v>
      </c>
      <c r="B17" s="55" t="s">
        <v>244</v>
      </c>
      <c r="C17" s="56">
        <v>933.0</v>
      </c>
      <c r="D17" s="57" t="s">
        <v>1539</v>
      </c>
      <c r="E17" s="56">
        <v>1.629635664976E12</v>
      </c>
      <c r="F17" s="2" t="b">
        <f t="shared" si="2"/>
        <v>0</v>
      </c>
      <c r="G17" s="55" t="s">
        <v>244</v>
      </c>
      <c r="H17" s="56">
        <v>2115.0</v>
      </c>
      <c r="I17" s="57" t="s">
        <v>1544</v>
      </c>
      <c r="J17" s="56">
        <v>1.629636050632E12</v>
      </c>
      <c r="K17" s="2" t="b">
        <f t="shared" si="3"/>
        <v>0</v>
      </c>
      <c r="L17" s="55" t="s">
        <v>244</v>
      </c>
      <c r="M17" s="56">
        <v>1199.0</v>
      </c>
      <c r="N17" s="57" t="s">
        <v>1545</v>
      </c>
      <c r="O17" s="56">
        <v>1.629636541513E12</v>
      </c>
      <c r="P17" s="2" t="b">
        <f t="shared" si="4"/>
        <v>1</v>
      </c>
      <c r="Q17" s="55" t="s">
        <v>255</v>
      </c>
      <c r="R17" s="56">
        <v>608.0</v>
      </c>
      <c r="S17" s="57" t="s">
        <v>1546</v>
      </c>
      <c r="T17" s="56">
        <v>1.62964188347E12</v>
      </c>
      <c r="U17" s="2" t="b">
        <f t="shared" si="5"/>
        <v>1</v>
      </c>
      <c r="V17" s="55" t="s">
        <v>322</v>
      </c>
      <c r="W17" s="56">
        <v>909.0</v>
      </c>
      <c r="X17" s="57" t="s">
        <v>1547</v>
      </c>
      <c r="Y17" s="56">
        <v>1.629642421309E12</v>
      </c>
      <c r="Z17" s="2" t="b">
        <f t="shared" si="6"/>
        <v>1</v>
      </c>
      <c r="AA17" s="55" t="s">
        <v>257</v>
      </c>
      <c r="AB17" s="56">
        <v>349.0</v>
      </c>
      <c r="AC17" s="57" t="s">
        <v>1541</v>
      </c>
      <c r="AD17" s="56">
        <v>1.62964282046E12</v>
      </c>
      <c r="AE17" s="2" t="b">
        <f t="shared" si="7"/>
        <v>1</v>
      </c>
      <c r="AF17" s="55" t="s">
        <v>218</v>
      </c>
      <c r="AG17" s="56">
        <v>137.0</v>
      </c>
      <c r="AH17" s="57" t="s">
        <v>1542</v>
      </c>
      <c r="AI17" s="56">
        <v>1.62964561453E12</v>
      </c>
      <c r="AJ17" s="2" t="b">
        <f t="shared" si="8"/>
        <v>1</v>
      </c>
      <c r="AK17" s="55" t="s">
        <v>257</v>
      </c>
      <c r="AL17" s="56">
        <v>381.0</v>
      </c>
      <c r="AM17" s="57" t="s">
        <v>1538</v>
      </c>
      <c r="AN17" s="56">
        <v>1.629646076717E12</v>
      </c>
      <c r="AO17" s="2" t="b">
        <f t="shared" si="9"/>
        <v>1</v>
      </c>
      <c r="AP17" s="55" t="s">
        <v>250</v>
      </c>
      <c r="AQ17" s="56">
        <v>821.0</v>
      </c>
      <c r="AR17" s="57" t="s">
        <v>1548</v>
      </c>
      <c r="AS17" s="56">
        <v>1.629646553646E12</v>
      </c>
    </row>
    <row r="18">
      <c r="A18" s="2" t="b">
        <f t="shared" si="1"/>
        <v>1</v>
      </c>
      <c r="B18" s="55" t="s">
        <v>250</v>
      </c>
      <c r="C18" s="56">
        <v>2007.0</v>
      </c>
      <c r="D18" s="57" t="s">
        <v>1549</v>
      </c>
      <c r="E18" s="56">
        <v>1.629635666981E12</v>
      </c>
      <c r="F18" s="2" t="b">
        <f t="shared" si="2"/>
        <v>1</v>
      </c>
      <c r="G18" s="55" t="s">
        <v>250</v>
      </c>
      <c r="H18" s="56">
        <v>1519.0</v>
      </c>
      <c r="I18" s="57" t="s">
        <v>1550</v>
      </c>
      <c r="J18" s="56">
        <v>1.629636052144E12</v>
      </c>
      <c r="K18" s="2" t="b">
        <f t="shared" si="3"/>
        <v>1</v>
      </c>
      <c r="L18" s="55" t="s">
        <v>250</v>
      </c>
      <c r="M18" s="56">
        <v>1799.0</v>
      </c>
      <c r="N18" s="57" t="s">
        <v>1551</v>
      </c>
      <c r="O18" s="56">
        <v>1.629636543315E12</v>
      </c>
      <c r="P18" s="2" t="b">
        <f t="shared" si="4"/>
        <v>1</v>
      </c>
      <c r="Q18" s="55" t="s">
        <v>221</v>
      </c>
      <c r="R18" s="56">
        <v>225.0</v>
      </c>
      <c r="S18" s="57" t="s">
        <v>1546</v>
      </c>
      <c r="T18" s="56">
        <v>1.629641883697E12</v>
      </c>
      <c r="U18" s="2" t="b">
        <f t="shared" si="5"/>
        <v>1</v>
      </c>
      <c r="V18" s="55" t="s">
        <v>242</v>
      </c>
      <c r="W18" s="56">
        <v>387.0</v>
      </c>
      <c r="X18" s="57" t="s">
        <v>1547</v>
      </c>
      <c r="Y18" s="56">
        <v>1.629642421695E12</v>
      </c>
      <c r="Z18" s="2" t="b">
        <f t="shared" si="6"/>
        <v>1</v>
      </c>
      <c r="AA18" s="55" t="s">
        <v>221</v>
      </c>
      <c r="AB18" s="56">
        <v>174.0</v>
      </c>
      <c r="AC18" s="57" t="s">
        <v>1541</v>
      </c>
      <c r="AD18" s="56">
        <v>1.629642820635E12</v>
      </c>
      <c r="AE18" s="2" t="b">
        <f t="shared" si="7"/>
        <v>1</v>
      </c>
      <c r="AF18" s="55" t="s">
        <v>242</v>
      </c>
      <c r="AG18" s="56">
        <v>363.0</v>
      </c>
      <c r="AH18" s="57" t="s">
        <v>1542</v>
      </c>
      <c r="AI18" s="56">
        <v>1.629645614891E12</v>
      </c>
      <c r="AJ18" s="2" t="b">
        <f t="shared" si="8"/>
        <v>1</v>
      </c>
      <c r="AK18" s="55" t="s">
        <v>221</v>
      </c>
      <c r="AL18" s="56">
        <v>158.0</v>
      </c>
      <c r="AM18" s="57" t="s">
        <v>1538</v>
      </c>
      <c r="AN18" s="56">
        <v>1.629646076873E12</v>
      </c>
      <c r="AO18" s="2" t="b">
        <f t="shared" si="9"/>
        <v>1</v>
      </c>
      <c r="AP18" s="55" t="s">
        <v>218</v>
      </c>
      <c r="AQ18" s="56">
        <v>686.0</v>
      </c>
      <c r="AR18" s="57" t="s">
        <v>1552</v>
      </c>
      <c r="AS18" s="56">
        <v>1.629646554332E12</v>
      </c>
    </row>
    <row r="19">
      <c r="A19" s="2" t="b">
        <f t="shared" si="1"/>
        <v>1</v>
      </c>
      <c r="B19" s="55" t="s">
        <v>218</v>
      </c>
      <c r="C19" s="56">
        <v>637.0</v>
      </c>
      <c r="D19" s="57" t="s">
        <v>1553</v>
      </c>
      <c r="E19" s="56">
        <v>1.629635667636E12</v>
      </c>
      <c r="F19" s="2" t="b">
        <f t="shared" si="2"/>
        <v>1</v>
      </c>
      <c r="G19" s="55" t="s">
        <v>218</v>
      </c>
      <c r="H19" s="56">
        <v>1019.0</v>
      </c>
      <c r="I19" s="57" t="s">
        <v>1554</v>
      </c>
      <c r="J19" s="56">
        <v>1.629636053162E12</v>
      </c>
      <c r="K19" s="2" t="b">
        <f t="shared" si="3"/>
        <v>1</v>
      </c>
      <c r="L19" s="55" t="s">
        <v>218</v>
      </c>
      <c r="M19" s="56">
        <v>461.0</v>
      </c>
      <c r="N19" s="57" t="s">
        <v>1551</v>
      </c>
      <c r="O19" s="56">
        <v>1.629636543775E12</v>
      </c>
      <c r="P19" s="2" t="b">
        <f t="shared" si="4"/>
        <v>1</v>
      </c>
      <c r="Q19" s="55" t="s">
        <v>221</v>
      </c>
      <c r="R19" s="56">
        <v>184.0</v>
      </c>
      <c r="S19" s="57" t="s">
        <v>1546</v>
      </c>
      <c r="T19" s="56">
        <v>1.62964188388E12</v>
      </c>
      <c r="U19" s="2" t="b">
        <f t="shared" si="5"/>
        <v>1</v>
      </c>
      <c r="V19" s="55" t="s">
        <v>257</v>
      </c>
      <c r="W19" s="56">
        <v>391.0</v>
      </c>
      <c r="X19" s="57" t="s">
        <v>1555</v>
      </c>
      <c r="Y19" s="56">
        <v>1.629642422091E12</v>
      </c>
      <c r="Z19" s="2" t="b">
        <f t="shared" si="6"/>
        <v>1</v>
      </c>
      <c r="AA19" s="55" t="s">
        <v>221</v>
      </c>
      <c r="AB19" s="56">
        <v>182.0</v>
      </c>
      <c r="AC19" s="57" t="s">
        <v>1541</v>
      </c>
      <c r="AD19" s="56">
        <v>1.629642820824E12</v>
      </c>
      <c r="AE19" s="2" t="b">
        <f t="shared" si="7"/>
        <v>1</v>
      </c>
      <c r="AF19" s="55" t="s">
        <v>257</v>
      </c>
      <c r="AG19" s="56">
        <v>1563.0</v>
      </c>
      <c r="AH19" s="57" t="s">
        <v>1556</v>
      </c>
      <c r="AI19" s="56">
        <v>1.629645616455E12</v>
      </c>
      <c r="AJ19" s="2" t="b">
        <f t="shared" si="8"/>
        <v>1</v>
      </c>
      <c r="AK19" s="55" t="s">
        <v>221</v>
      </c>
      <c r="AL19" s="56">
        <v>168.0</v>
      </c>
      <c r="AM19" s="57" t="s">
        <v>1557</v>
      </c>
      <c r="AN19" s="56">
        <v>1.629646077042E12</v>
      </c>
      <c r="AO19" s="2" t="b">
        <f t="shared" si="9"/>
        <v>1</v>
      </c>
      <c r="AP19" s="55" t="s">
        <v>218</v>
      </c>
      <c r="AQ19" s="56">
        <v>141.0</v>
      </c>
      <c r="AR19" s="57" t="s">
        <v>1552</v>
      </c>
      <c r="AS19" s="56">
        <v>1.629646554472E12</v>
      </c>
    </row>
    <row r="20">
      <c r="A20" s="2" t="b">
        <f t="shared" si="1"/>
        <v>1</v>
      </c>
      <c r="B20" s="55" t="s">
        <v>218</v>
      </c>
      <c r="C20" s="56">
        <v>142.0</v>
      </c>
      <c r="D20" s="57" t="s">
        <v>1553</v>
      </c>
      <c r="E20" s="56">
        <v>1.629635667758E12</v>
      </c>
      <c r="F20" s="2" t="b">
        <f t="shared" si="2"/>
        <v>1</v>
      </c>
      <c r="G20" s="55" t="s">
        <v>218</v>
      </c>
      <c r="H20" s="56">
        <v>122.0</v>
      </c>
      <c r="I20" s="57" t="s">
        <v>1554</v>
      </c>
      <c r="J20" s="56">
        <v>1.629636053279E12</v>
      </c>
      <c r="K20" s="2" t="b">
        <f t="shared" si="3"/>
        <v>1</v>
      </c>
      <c r="L20" s="55" t="s">
        <v>218</v>
      </c>
      <c r="M20" s="56">
        <v>148.0</v>
      </c>
      <c r="N20" s="57" t="s">
        <v>1551</v>
      </c>
      <c r="O20" s="56">
        <v>1.629636543921E12</v>
      </c>
      <c r="P20" s="2" t="b">
        <f t="shared" si="4"/>
        <v>1</v>
      </c>
      <c r="Q20" s="55" t="s">
        <v>232</v>
      </c>
      <c r="R20" s="56">
        <v>234.0</v>
      </c>
      <c r="S20" s="57" t="s">
        <v>1558</v>
      </c>
      <c r="T20" s="56">
        <v>1.629641884116E12</v>
      </c>
      <c r="U20" s="2" t="b">
        <f t="shared" si="5"/>
        <v>1</v>
      </c>
      <c r="V20" s="55" t="s">
        <v>221</v>
      </c>
      <c r="W20" s="56">
        <v>302.0</v>
      </c>
      <c r="X20" s="57" t="s">
        <v>1555</v>
      </c>
      <c r="Y20" s="56">
        <v>1.629642422395E12</v>
      </c>
      <c r="Z20" s="2" t="b">
        <f t="shared" si="6"/>
        <v>1</v>
      </c>
      <c r="AA20" s="55" t="s">
        <v>232</v>
      </c>
      <c r="AB20" s="56">
        <v>521.0</v>
      </c>
      <c r="AC20" s="57" t="s">
        <v>1559</v>
      </c>
      <c r="AD20" s="56">
        <v>1.629642821339E12</v>
      </c>
      <c r="AE20" s="2" t="b">
        <f t="shared" si="7"/>
        <v>1</v>
      </c>
      <c r="AF20" s="55" t="s">
        <v>221</v>
      </c>
      <c r="AG20" s="56">
        <v>249.0</v>
      </c>
      <c r="AH20" s="57" t="s">
        <v>1556</v>
      </c>
      <c r="AI20" s="56">
        <v>1.629645616704E12</v>
      </c>
      <c r="AJ20" s="2" t="b">
        <f t="shared" si="8"/>
        <v>1</v>
      </c>
      <c r="AK20" s="55" t="s">
        <v>232</v>
      </c>
      <c r="AL20" s="56">
        <v>267.0</v>
      </c>
      <c r="AM20" s="57" t="s">
        <v>1557</v>
      </c>
      <c r="AN20" s="56">
        <v>1.629646077309E12</v>
      </c>
      <c r="AO20" s="2" t="b">
        <f t="shared" si="9"/>
        <v>1</v>
      </c>
      <c r="AP20" s="55" t="s">
        <v>242</v>
      </c>
      <c r="AQ20" s="56">
        <v>221.0</v>
      </c>
      <c r="AR20" s="57" t="s">
        <v>1552</v>
      </c>
      <c r="AS20" s="56">
        <v>1.629646554692E12</v>
      </c>
    </row>
    <row r="21">
      <c r="A21" s="2" t="b">
        <f t="shared" si="1"/>
        <v>1</v>
      </c>
      <c r="B21" s="55" t="s">
        <v>242</v>
      </c>
      <c r="C21" s="56">
        <v>219.0</v>
      </c>
      <c r="D21" s="57" t="s">
        <v>1553</v>
      </c>
      <c r="E21" s="56">
        <v>1.62963566798E12</v>
      </c>
      <c r="F21" s="2" t="b">
        <f t="shared" si="2"/>
        <v>1</v>
      </c>
      <c r="G21" s="55" t="s">
        <v>242</v>
      </c>
      <c r="H21" s="56">
        <v>254.0</v>
      </c>
      <c r="I21" s="57" t="s">
        <v>1554</v>
      </c>
      <c r="J21" s="56">
        <v>1.629636053537E12</v>
      </c>
      <c r="K21" s="2" t="b">
        <f t="shared" si="3"/>
        <v>1</v>
      </c>
      <c r="L21" s="55" t="s">
        <v>242</v>
      </c>
      <c r="M21" s="56">
        <v>237.0</v>
      </c>
      <c r="N21" s="57" t="s">
        <v>1560</v>
      </c>
      <c r="O21" s="56">
        <v>1.62963654416E12</v>
      </c>
      <c r="P21" s="2" t="b">
        <f t="shared" si="4"/>
        <v>1</v>
      </c>
      <c r="Q21" s="55" t="s">
        <v>242</v>
      </c>
      <c r="R21" s="56">
        <v>130.0</v>
      </c>
      <c r="S21" s="57" t="s">
        <v>1558</v>
      </c>
      <c r="T21" s="56">
        <v>1.629641884244E12</v>
      </c>
      <c r="U21" s="2" t="b">
        <f t="shared" si="5"/>
        <v>1</v>
      </c>
      <c r="V21" s="55" t="s">
        <v>221</v>
      </c>
      <c r="W21" s="56">
        <v>161.0</v>
      </c>
      <c r="X21" s="57" t="s">
        <v>1555</v>
      </c>
      <c r="Y21" s="56">
        <v>1.629642422553E12</v>
      </c>
      <c r="Z21" s="2" t="b">
        <f t="shared" si="6"/>
        <v>1</v>
      </c>
      <c r="AA21" s="55" t="s">
        <v>242</v>
      </c>
      <c r="AB21" s="56">
        <v>157.0</v>
      </c>
      <c r="AC21" s="57" t="s">
        <v>1559</v>
      </c>
      <c r="AD21" s="56">
        <v>1.629642821509E12</v>
      </c>
      <c r="AE21" s="2" t="b">
        <f t="shared" si="7"/>
        <v>1</v>
      </c>
      <c r="AF21" s="55" t="s">
        <v>221</v>
      </c>
      <c r="AG21" s="56">
        <v>160.0</v>
      </c>
      <c r="AH21" s="57" t="s">
        <v>1556</v>
      </c>
      <c r="AI21" s="56">
        <v>1.629645616865E12</v>
      </c>
      <c r="AJ21" s="2" t="b">
        <f t="shared" si="8"/>
        <v>1</v>
      </c>
      <c r="AK21" s="55" t="s">
        <v>232</v>
      </c>
      <c r="AL21" s="56">
        <v>3339.0</v>
      </c>
      <c r="AM21" s="57" t="s">
        <v>1561</v>
      </c>
      <c r="AN21" s="56">
        <v>1.629646080653E12</v>
      </c>
      <c r="AO21" s="2" t="b">
        <f t="shared" si="9"/>
        <v>1</v>
      </c>
      <c r="AP21" s="55" t="s">
        <v>257</v>
      </c>
      <c r="AQ21" s="56">
        <v>387.0</v>
      </c>
      <c r="AR21" s="57" t="s">
        <v>1562</v>
      </c>
      <c r="AS21" s="56">
        <v>1.629646555082E12</v>
      </c>
    </row>
    <row r="22">
      <c r="A22" s="2" t="b">
        <f t="shared" si="1"/>
        <v>1</v>
      </c>
      <c r="B22" s="55" t="s">
        <v>257</v>
      </c>
      <c r="C22" s="56">
        <v>417.0</v>
      </c>
      <c r="D22" s="57" t="s">
        <v>1563</v>
      </c>
      <c r="E22" s="56">
        <v>1.629635668394E12</v>
      </c>
      <c r="F22" s="2" t="b">
        <f t="shared" si="2"/>
        <v>1</v>
      </c>
      <c r="G22" s="55" t="s">
        <v>257</v>
      </c>
      <c r="H22" s="56">
        <v>566.0</v>
      </c>
      <c r="I22" s="57" t="s">
        <v>1564</v>
      </c>
      <c r="J22" s="56">
        <v>1.629636054108E12</v>
      </c>
      <c r="K22" s="2" t="b">
        <f t="shared" si="3"/>
        <v>1</v>
      </c>
      <c r="L22" s="55" t="s">
        <v>257</v>
      </c>
      <c r="M22" s="56">
        <v>357.0</v>
      </c>
      <c r="N22" s="57" t="s">
        <v>1560</v>
      </c>
      <c r="O22" s="56">
        <v>1.629636544521E12</v>
      </c>
      <c r="P22" s="2" t="b">
        <f t="shared" si="4"/>
        <v>1</v>
      </c>
      <c r="Q22" s="55" t="s">
        <v>287</v>
      </c>
      <c r="R22" s="56">
        <v>183.0</v>
      </c>
      <c r="S22" s="57" t="s">
        <v>1558</v>
      </c>
      <c r="T22" s="56">
        <v>1.629641884426E12</v>
      </c>
      <c r="U22" s="2" t="b">
        <f t="shared" si="5"/>
        <v>1</v>
      </c>
      <c r="V22" s="55" t="s">
        <v>232</v>
      </c>
      <c r="W22" s="56">
        <v>231.0</v>
      </c>
      <c r="X22" s="57" t="s">
        <v>1555</v>
      </c>
      <c r="Y22" s="56">
        <v>1.629642422781E12</v>
      </c>
      <c r="Z22" s="2" t="b">
        <f t="shared" si="6"/>
        <v>1</v>
      </c>
      <c r="AA22" s="55" t="s">
        <v>287</v>
      </c>
      <c r="AB22" s="56">
        <v>137.0</v>
      </c>
      <c r="AC22" s="57" t="s">
        <v>1559</v>
      </c>
      <c r="AD22" s="56">
        <v>1.629642821632E12</v>
      </c>
      <c r="AE22" s="2" t="b">
        <f t="shared" si="7"/>
        <v>1</v>
      </c>
      <c r="AF22" s="55" t="s">
        <v>287</v>
      </c>
      <c r="AG22" s="56">
        <v>275.0</v>
      </c>
      <c r="AH22" s="57" t="s">
        <v>1565</v>
      </c>
      <c r="AI22" s="56">
        <v>1.62964561714E12</v>
      </c>
      <c r="AJ22" s="2" t="b">
        <f t="shared" si="8"/>
        <v>1</v>
      </c>
      <c r="AK22" s="55" t="s">
        <v>232</v>
      </c>
      <c r="AL22" s="56">
        <v>325.0</v>
      </c>
      <c r="AM22" s="57" t="s">
        <v>1561</v>
      </c>
      <c r="AN22" s="56">
        <v>1.629646080972E12</v>
      </c>
      <c r="AO22" s="2" t="b">
        <f t="shared" si="9"/>
        <v>1</v>
      </c>
      <c r="AP22" s="55" t="s">
        <v>221</v>
      </c>
      <c r="AQ22" s="56">
        <v>120.0</v>
      </c>
      <c r="AR22" s="57" t="s">
        <v>1562</v>
      </c>
      <c r="AS22" s="56">
        <v>1.629646555202E12</v>
      </c>
    </row>
    <row r="23">
      <c r="A23" s="2" t="b">
        <f t="shared" si="1"/>
        <v>1</v>
      </c>
      <c r="B23" s="55" t="s">
        <v>221</v>
      </c>
      <c r="C23" s="56">
        <v>70.0</v>
      </c>
      <c r="D23" s="57" t="s">
        <v>1563</v>
      </c>
      <c r="E23" s="56">
        <v>1.629635668464E12</v>
      </c>
      <c r="F23" s="2" t="b">
        <f t="shared" si="2"/>
        <v>1</v>
      </c>
      <c r="G23" s="55" t="s">
        <v>221</v>
      </c>
      <c r="H23" s="56">
        <v>118.0</v>
      </c>
      <c r="I23" s="57" t="s">
        <v>1564</v>
      </c>
      <c r="J23" s="56">
        <v>1.629636054219E12</v>
      </c>
      <c r="K23" s="2" t="b">
        <f t="shared" si="3"/>
        <v>1</v>
      </c>
      <c r="L23" s="55" t="s">
        <v>221</v>
      </c>
      <c r="M23" s="56">
        <v>117.0</v>
      </c>
      <c r="N23" s="57" t="s">
        <v>1560</v>
      </c>
      <c r="O23" s="56">
        <v>1.629636544636E12</v>
      </c>
      <c r="P23" s="2" t="b">
        <f t="shared" si="4"/>
        <v>1</v>
      </c>
      <c r="Q23" s="55" t="s">
        <v>292</v>
      </c>
      <c r="R23" s="56">
        <v>139.0</v>
      </c>
      <c r="S23" s="57" t="s">
        <v>1558</v>
      </c>
      <c r="T23" s="56">
        <v>1.629641884568E12</v>
      </c>
      <c r="U23" s="2" t="b">
        <f t="shared" si="5"/>
        <v>1</v>
      </c>
      <c r="V23" s="55" t="s">
        <v>242</v>
      </c>
      <c r="W23" s="56">
        <v>139.0</v>
      </c>
      <c r="X23" s="57" t="s">
        <v>1555</v>
      </c>
      <c r="Y23" s="56">
        <v>1.62964242292E12</v>
      </c>
      <c r="Z23" s="2" t="b">
        <f t="shared" si="6"/>
        <v>1</v>
      </c>
      <c r="AA23" s="55" t="s">
        <v>292</v>
      </c>
      <c r="AB23" s="56">
        <v>150.0</v>
      </c>
      <c r="AC23" s="57" t="s">
        <v>1559</v>
      </c>
      <c r="AD23" s="56">
        <v>1.629642821783E12</v>
      </c>
      <c r="AE23" s="2" t="b">
        <f t="shared" si="7"/>
        <v>1</v>
      </c>
      <c r="AF23" s="55" t="s">
        <v>221</v>
      </c>
      <c r="AG23" s="56">
        <v>395.0</v>
      </c>
      <c r="AH23" s="57" t="s">
        <v>1565</v>
      </c>
      <c r="AI23" s="56">
        <v>1.629645617533E12</v>
      </c>
      <c r="AJ23" s="2" t="b">
        <f t="shared" si="8"/>
        <v>1</v>
      </c>
      <c r="AK23" s="55" t="s">
        <v>232</v>
      </c>
      <c r="AL23" s="56">
        <v>117.0</v>
      </c>
      <c r="AM23" s="57" t="s">
        <v>1566</v>
      </c>
      <c r="AN23" s="56">
        <v>1.629646081092E12</v>
      </c>
      <c r="AO23" s="2" t="b">
        <f t="shared" si="9"/>
        <v>1</v>
      </c>
      <c r="AP23" s="55" t="s">
        <v>221</v>
      </c>
      <c r="AQ23" s="56">
        <v>168.0</v>
      </c>
      <c r="AR23" s="57" t="s">
        <v>1562</v>
      </c>
      <c r="AS23" s="56">
        <v>1.629646555368E12</v>
      </c>
    </row>
    <row r="24">
      <c r="A24" s="2" t="b">
        <f t="shared" si="1"/>
        <v>1</v>
      </c>
      <c r="B24" s="55" t="s">
        <v>221</v>
      </c>
      <c r="C24" s="56">
        <v>189.0</v>
      </c>
      <c r="D24" s="57" t="s">
        <v>1563</v>
      </c>
      <c r="E24" s="56">
        <v>1.629635668655E12</v>
      </c>
      <c r="F24" s="2" t="b">
        <f t="shared" si="2"/>
        <v>1</v>
      </c>
      <c r="G24" s="55" t="s">
        <v>221</v>
      </c>
      <c r="H24" s="56">
        <v>152.0</v>
      </c>
      <c r="I24" s="57" t="s">
        <v>1564</v>
      </c>
      <c r="J24" s="56">
        <v>1.629636054374E12</v>
      </c>
      <c r="K24" s="2" t="b">
        <f t="shared" si="3"/>
        <v>1</v>
      </c>
      <c r="L24" s="55" t="s">
        <v>221</v>
      </c>
      <c r="M24" s="56">
        <v>142.0</v>
      </c>
      <c r="N24" s="57" t="s">
        <v>1560</v>
      </c>
      <c r="O24" s="56">
        <v>1.629636544774E12</v>
      </c>
      <c r="P24" s="2" t="b">
        <f t="shared" si="4"/>
        <v>1</v>
      </c>
      <c r="Q24" s="55" t="s">
        <v>295</v>
      </c>
      <c r="R24" s="56">
        <v>185.0</v>
      </c>
      <c r="S24" s="57" t="s">
        <v>1558</v>
      </c>
      <c r="T24" s="56">
        <v>1.629641884751E12</v>
      </c>
      <c r="U24" s="2" t="b">
        <f t="shared" si="5"/>
        <v>1</v>
      </c>
      <c r="V24" s="55" t="s">
        <v>287</v>
      </c>
      <c r="W24" s="56">
        <v>246.0</v>
      </c>
      <c r="X24" s="57" t="s">
        <v>1567</v>
      </c>
      <c r="Y24" s="56">
        <v>1.629642423166E12</v>
      </c>
      <c r="Z24" s="2" t="b">
        <f t="shared" si="6"/>
        <v>1</v>
      </c>
      <c r="AA24" s="55" t="s">
        <v>295</v>
      </c>
      <c r="AB24" s="56">
        <v>191.0</v>
      </c>
      <c r="AC24" s="57" t="s">
        <v>1559</v>
      </c>
      <c r="AD24" s="56">
        <v>1.629642821971E12</v>
      </c>
      <c r="AE24" s="2" t="b">
        <f t="shared" si="7"/>
        <v>1</v>
      </c>
      <c r="AF24" s="55" t="s">
        <v>232</v>
      </c>
      <c r="AG24" s="56">
        <v>132.0</v>
      </c>
      <c r="AH24" s="57" t="s">
        <v>1565</v>
      </c>
      <c r="AI24" s="56">
        <v>1.629645617666E12</v>
      </c>
      <c r="AJ24" s="2" t="b">
        <f t="shared" si="8"/>
        <v>1</v>
      </c>
      <c r="AK24" s="55" t="s">
        <v>232</v>
      </c>
      <c r="AL24" s="56">
        <v>134.0</v>
      </c>
      <c r="AM24" s="57" t="s">
        <v>1566</v>
      </c>
      <c r="AN24" s="56">
        <v>1.629646081225E12</v>
      </c>
      <c r="AO24" s="2" t="b">
        <f t="shared" si="9"/>
        <v>1</v>
      </c>
      <c r="AP24" s="55" t="s">
        <v>232</v>
      </c>
      <c r="AQ24" s="56">
        <v>243.0</v>
      </c>
      <c r="AR24" s="57" t="s">
        <v>1562</v>
      </c>
      <c r="AS24" s="56">
        <v>1.629646555611E12</v>
      </c>
    </row>
    <row r="25">
      <c r="A25" s="2" t="b">
        <f t="shared" si="1"/>
        <v>1</v>
      </c>
      <c r="B25" s="55" t="s">
        <v>232</v>
      </c>
      <c r="C25" s="56">
        <v>267.0</v>
      </c>
      <c r="D25" s="57" t="s">
        <v>1563</v>
      </c>
      <c r="E25" s="56">
        <v>1.629635668924E12</v>
      </c>
      <c r="F25" s="2" t="b">
        <f t="shared" si="2"/>
        <v>1</v>
      </c>
      <c r="G25" s="55" t="s">
        <v>287</v>
      </c>
      <c r="H25" s="56">
        <v>794.0</v>
      </c>
      <c r="I25" s="57" t="s">
        <v>1568</v>
      </c>
      <c r="J25" s="56">
        <v>1.629636055167E12</v>
      </c>
      <c r="K25" s="2" t="b">
        <f t="shared" si="3"/>
        <v>1</v>
      </c>
      <c r="L25" s="55" t="s">
        <v>232</v>
      </c>
      <c r="M25" s="56">
        <v>267.0</v>
      </c>
      <c r="N25" s="57" t="s">
        <v>1569</v>
      </c>
      <c r="O25" s="56">
        <v>1.629636545041E12</v>
      </c>
      <c r="P25" s="2" t="b">
        <f t="shared" si="4"/>
        <v>1</v>
      </c>
      <c r="Q25" s="55" t="s">
        <v>242</v>
      </c>
      <c r="R25" s="56">
        <v>223.0</v>
      </c>
      <c r="S25" s="57" t="s">
        <v>1558</v>
      </c>
      <c r="T25" s="56">
        <v>1.629641884975E12</v>
      </c>
      <c r="U25" s="2" t="b">
        <f t="shared" si="5"/>
        <v>1</v>
      </c>
      <c r="V25" s="55" t="s">
        <v>292</v>
      </c>
      <c r="W25" s="56">
        <v>109.0</v>
      </c>
      <c r="X25" s="57" t="s">
        <v>1567</v>
      </c>
      <c r="Y25" s="56">
        <v>1.629642423279E12</v>
      </c>
      <c r="Z25" s="2" t="b">
        <f t="shared" si="6"/>
        <v>1</v>
      </c>
      <c r="AA25" s="55" t="s">
        <v>242</v>
      </c>
      <c r="AB25" s="56">
        <v>231.0</v>
      </c>
      <c r="AC25" s="57" t="s">
        <v>1570</v>
      </c>
      <c r="AD25" s="56">
        <v>1.629642822204E12</v>
      </c>
      <c r="AE25" s="2" t="b">
        <f t="shared" si="7"/>
        <v>1</v>
      </c>
      <c r="AF25" s="55" t="s">
        <v>242</v>
      </c>
      <c r="AG25" s="56">
        <v>207.0</v>
      </c>
      <c r="AH25" s="57" t="s">
        <v>1565</v>
      </c>
      <c r="AI25" s="56">
        <v>1.629645617875E12</v>
      </c>
      <c r="AJ25" s="2" t="b">
        <f t="shared" si="8"/>
        <v>1</v>
      </c>
      <c r="AK25" s="55" t="s">
        <v>232</v>
      </c>
      <c r="AL25" s="56">
        <v>83.0</v>
      </c>
      <c r="AM25" s="57" t="s">
        <v>1566</v>
      </c>
      <c r="AN25" s="56">
        <v>1.629646081307E12</v>
      </c>
      <c r="AO25" s="2" t="b">
        <f t="shared" si="9"/>
        <v>1</v>
      </c>
      <c r="AP25" s="55" t="s">
        <v>242</v>
      </c>
      <c r="AQ25" s="56">
        <v>131.0</v>
      </c>
      <c r="AR25" s="57" t="s">
        <v>1562</v>
      </c>
      <c r="AS25" s="56">
        <v>1.629646555741E12</v>
      </c>
    </row>
    <row r="26">
      <c r="A26" s="2" t="b">
        <f t="shared" si="1"/>
        <v>1</v>
      </c>
      <c r="B26" s="55" t="s">
        <v>242</v>
      </c>
      <c r="C26" s="56">
        <v>139.0</v>
      </c>
      <c r="D26" s="57" t="s">
        <v>1571</v>
      </c>
      <c r="E26" s="56">
        <v>1.629635669062E12</v>
      </c>
      <c r="F26" s="2" t="b">
        <f t="shared" si="2"/>
        <v>1</v>
      </c>
      <c r="G26" s="55" t="s">
        <v>221</v>
      </c>
      <c r="H26" s="56">
        <v>428.0</v>
      </c>
      <c r="I26" s="57" t="s">
        <v>1568</v>
      </c>
      <c r="J26" s="56">
        <v>1.629636055595E12</v>
      </c>
      <c r="K26" s="2" t="b">
        <f t="shared" si="3"/>
        <v>1</v>
      </c>
      <c r="L26" s="55" t="s">
        <v>242</v>
      </c>
      <c r="M26" s="56">
        <v>141.0</v>
      </c>
      <c r="N26" s="57" t="s">
        <v>1569</v>
      </c>
      <c r="O26" s="56">
        <v>1.629636545184E12</v>
      </c>
      <c r="P26" s="2" t="b">
        <f t="shared" si="4"/>
        <v>1</v>
      </c>
      <c r="Q26" s="55" t="s">
        <v>301</v>
      </c>
      <c r="R26" s="56">
        <v>479.0</v>
      </c>
      <c r="S26" s="57" t="s">
        <v>1572</v>
      </c>
      <c r="T26" s="56">
        <v>1.629641885454E12</v>
      </c>
      <c r="U26" s="2" t="b">
        <f t="shared" si="5"/>
        <v>1</v>
      </c>
      <c r="V26" s="55" t="s">
        <v>295</v>
      </c>
      <c r="W26" s="56">
        <v>194.0</v>
      </c>
      <c r="X26" s="57" t="s">
        <v>1567</v>
      </c>
      <c r="Y26" s="56">
        <v>1.62964242347E12</v>
      </c>
      <c r="Z26" s="2" t="b">
        <f t="shared" si="6"/>
        <v>1</v>
      </c>
      <c r="AA26" s="55" t="s">
        <v>301</v>
      </c>
      <c r="AB26" s="56">
        <v>1637.0</v>
      </c>
      <c r="AC26" s="57" t="s">
        <v>1573</v>
      </c>
      <c r="AD26" s="56">
        <v>1.62964282384E12</v>
      </c>
      <c r="AE26" s="2" t="b">
        <f t="shared" si="7"/>
        <v>1</v>
      </c>
      <c r="AF26" s="55" t="s">
        <v>287</v>
      </c>
      <c r="AG26" s="56">
        <v>531.0</v>
      </c>
      <c r="AH26" s="57" t="s">
        <v>1574</v>
      </c>
      <c r="AI26" s="56">
        <v>1.629645618404E12</v>
      </c>
      <c r="AJ26" s="2" t="b">
        <f t="shared" si="8"/>
        <v>1</v>
      </c>
      <c r="AK26" s="55" t="s">
        <v>242</v>
      </c>
      <c r="AL26" s="56">
        <v>1248.0</v>
      </c>
      <c r="AM26" s="57" t="s">
        <v>1575</v>
      </c>
      <c r="AN26" s="56">
        <v>1.629646082571E12</v>
      </c>
      <c r="AO26" s="2" t="b">
        <f t="shared" si="9"/>
        <v>1</v>
      </c>
      <c r="AP26" s="55" t="s">
        <v>287</v>
      </c>
      <c r="AQ26" s="56">
        <v>278.0</v>
      </c>
      <c r="AR26" s="57" t="s">
        <v>1576</v>
      </c>
      <c r="AS26" s="56">
        <v>1.629646556019E12</v>
      </c>
    </row>
    <row r="27">
      <c r="A27" s="2" t="b">
        <f t="shared" si="1"/>
        <v>1</v>
      </c>
      <c r="B27" s="55" t="s">
        <v>287</v>
      </c>
      <c r="C27" s="56">
        <v>189.0</v>
      </c>
      <c r="D27" s="57" t="s">
        <v>1571</v>
      </c>
      <c r="E27" s="56">
        <v>1.629635669249E12</v>
      </c>
      <c r="F27" s="2" t="b">
        <f t="shared" si="2"/>
        <v>1</v>
      </c>
      <c r="G27" s="55" t="s">
        <v>232</v>
      </c>
      <c r="H27" s="56">
        <v>167.0</v>
      </c>
      <c r="I27" s="57" t="s">
        <v>1568</v>
      </c>
      <c r="J27" s="56">
        <v>1.629636055761E12</v>
      </c>
      <c r="K27" s="2" t="b">
        <f t="shared" si="3"/>
        <v>1</v>
      </c>
      <c r="L27" s="55" t="s">
        <v>287</v>
      </c>
      <c r="M27" s="56">
        <v>211.0</v>
      </c>
      <c r="N27" s="57" t="s">
        <v>1569</v>
      </c>
      <c r="O27" s="56">
        <v>1.629636545393E12</v>
      </c>
      <c r="P27" s="2" t="b">
        <f t="shared" si="4"/>
        <v>1</v>
      </c>
      <c r="Q27" s="55" t="s">
        <v>232</v>
      </c>
      <c r="R27" s="56">
        <v>402.0</v>
      </c>
      <c r="S27" s="57" t="s">
        <v>1572</v>
      </c>
      <c r="T27" s="56">
        <v>1.629641885857E12</v>
      </c>
      <c r="U27" s="2" t="b">
        <f t="shared" si="5"/>
        <v>1</v>
      </c>
      <c r="V27" s="55" t="s">
        <v>242</v>
      </c>
      <c r="W27" s="56">
        <v>237.0</v>
      </c>
      <c r="X27" s="57" t="s">
        <v>1567</v>
      </c>
      <c r="Y27" s="56">
        <v>1.629642423707E12</v>
      </c>
      <c r="Z27" s="2" t="b">
        <f t="shared" si="6"/>
        <v>1</v>
      </c>
      <c r="AA27" s="55" t="s">
        <v>232</v>
      </c>
      <c r="AB27" s="56">
        <v>427.0</v>
      </c>
      <c r="AC27" s="57" t="s">
        <v>1577</v>
      </c>
      <c r="AD27" s="56">
        <v>1.629642824268E12</v>
      </c>
      <c r="AE27" s="2" t="b">
        <f t="shared" si="7"/>
        <v>1</v>
      </c>
      <c r="AF27" s="55" t="s">
        <v>292</v>
      </c>
      <c r="AG27" s="56">
        <v>57.0</v>
      </c>
      <c r="AH27" s="57" t="s">
        <v>1574</v>
      </c>
      <c r="AI27" s="56">
        <v>1.62964561846E12</v>
      </c>
      <c r="AJ27" s="2" t="b">
        <f t="shared" si="8"/>
        <v>1</v>
      </c>
      <c r="AK27" s="55" t="s">
        <v>287</v>
      </c>
      <c r="AL27" s="56">
        <v>383.0</v>
      </c>
      <c r="AM27" s="57" t="s">
        <v>1575</v>
      </c>
      <c r="AN27" s="56">
        <v>1.629646082941E12</v>
      </c>
      <c r="AO27" s="2" t="b">
        <f t="shared" si="9"/>
        <v>1</v>
      </c>
      <c r="AP27" s="55" t="s">
        <v>292</v>
      </c>
      <c r="AQ27" s="56">
        <v>203.0</v>
      </c>
      <c r="AR27" s="57" t="s">
        <v>1576</v>
      </c>
      <c r="AS27" s="56">
        <v>1.629646556235E12</v>
      </c>
    </row>
    <row r="28">
      <c r="A28" s="2" t="b">
        <f t="shared" si="1"/>
        <v>1</v>
      </c>
      <c r="B28" s="55" t="s">
        <v>292</v>
      </c>
      <c r="C28" s="56">
        <v>123.0</v>
      </c>
      <c r="D28" s="57" t="s">
        <v>1571</v>
      </c>
      <c r="E28" s="56">
        <v>1.629635669374E12</v>
      </c>
      <c r="F28" s="2" t="b">
        <f t="shared" si="2"/>
        <v>1</v>
      </c>
      <c r="G28" s="55" t="s">
        <v>242</v>
      </c>
      <c r="H28" s="56">
        <v>156.0</v>
      </c>
      <c r="I28" s="57" t="s">
        <v>1568</v>
      </c>
      <c r="J28" s="56">
        <v>1.629636055918E12</v>
      </c>
      <c r="K28" s="2" t="b">
        <f t="shared" si="3"/>
        <v>1</v>
      </c>
      <c r="L28" s="55" t="s">
        <v>292</v>
      </c>
      <c r="M28" s="56">
        <v>143.0</v>
      </c>
      <c r="N28" s="57" t="s">
        <v>1569</v>
      </c>
      <c r="O28" s="56">
        <v>1.629636545538E12</v>
      </c>
      <c r="P28" s="2" t="b">
        <f t="shared" si="4"/>
        <v>1</v>
      </c>
      <c r="Q28" s="55" t="s">
        <v>242</v>
      </c>
      <c r="R28" s="56">
        <v>280.0</v>
      </c>
      <c r="S28" s="57" t="s">
        <v>1578</v>
      </c>
      <c r="T28" s="56">
        <v>1.62964188614E12</v>
      </c>
      <c r="U28" s="2" t="b">
        <f t="shared" si="5"/>
        <v>1</v>
      </c>
      <c r="V28" s="55" t="s">
        <v>301</v>
      </c>
      <c r="W28" s="56">
        <v>1235.0</v>
      </c>
      <c r="X28" s="57" t="s">
        <v>1579</v>
      </c>
      <c r="Y28" s="56">
        <v>1.629642424949E12</v>
      </c>
      <c r="Z28" s="2" t="b">
        <f t="shared" si="6"/>
        <v>1</v>
      </c>
      <c r="AA28" s="55" t="s">
        <v>232</v>
      </c>
      <c r="AB28" s="56">
        <v>2822.0</v>
      </c>
      <c r="AC28" s="57" t="s">
        <v>1580</v>
      </c>
      <c r="AD28" s="56">
        <v>1.629642827095E12</v>
      </c>
      <c r="AE28" s="2" t="b">
        <f t="shared" si="7"/>
        <v>1</v>
      </c>
      <c r="AF28" s="55" t="s">
        <v>295</v>
      </c>
      <c r="AG28" s="56">
        <v>252.0</v>
      </c>
      <c r="AH28" s="57" t="s">
        <v>1574</v>
      </c>
      <c r="AI28" s="56">
        <v>1.629645618715E12</v>
      </c>
      <c r="AJ28" s="2" t="b">
        <f t="shared" si="8"/>
        <v>1</v>
      </c>
      <c r="AK28" s="55" t="s">
        <v>292</v>
      </c>
      <c r="AL28" s="56">
        <v>118.0</v>
      </c>
      <c r="AM28" s="57" t="s">
        <v>1581</v>
      </c>
      <c r="AN28" s="56">
        <v>1.629646083059E12</v>
      </c>
      <c r="AO28" s="2" t="b">
        <f t="shared" si="9"/>
        <v>1</v>
      </c>
      <c r="AP28" s="55" t="s">
        <v>295</v>
      </c>
      <c r="AQ28" s="56">
        <v>216.0</v>
      </c>
      <c r="AR28" s="57" t="s">
        <v>1576</v>
      </c>
      <c r="AS28" s="56">
        <v>1.629646556438E12</v>
      </c>
    </row>
    <row r="29">
      <c r="A29" s="2" t="b">
        <f t="shared" si="1"/>
        <v>1</v>
      </c>
      <c r="B29" s="55" t="s">
        <v>295</v>
      </c>
      <c r="C29" s="56">
        <v>211.0</v>
      </c>
      <c r="D29" s="57" t="s">
        <v>1571</v>
      </c>
      <c r="E29" s="56">
        <v>1.629635669584E12</v>
      </c>
      <c r="F29" s="2" t="b">
        <f t="shared" si="2"/>
        <v>1</v>
      </c>
      <c r="G29" s="55" t="s">
        <v>287</v>
      </c>
      <c r="H29" s="56">
        <v>320.0</v>
      </c>
      <c r="I29" s="57" t="s">
        <v>1582</v>
      </c>
      <c r="J29" s="56">
        <v>1.629636056237E12</v>
      </c>
      <c r="K29" s="2" t="b">
        <f t="shared" si="3"/>
        <v>1</v>
      </c>
      <c r="L29" s="55" t="s">
        <v>295</v>
      </c>
      <c r="M29" s="56">
        <v>200.0</v>
      </c>
      <c r="N29" s="57" t="s">
        <v>1569</v>
      </c>
      <c r="O29" s="56">
        <v>1.629636545736E12</v>
      </c>
      <c r="P29" s="2" t="b">
        <f t="shared" si="4"/>
        <v>0</v>
      </c>
      <c r="Q29" s="55" t="s">
        <v>310</v>
      </c>
      <c r="R29" s="56">
        <v>2180.0</v>
      </c>
      <c r="S29" s="57" t="s">
        <v>1583</v>
      </c>
      <c r="T29" s="56">
        <v>1.629641888316E12</v>
      </c>
      <c r="U29" s="2" t="b">
        <f t="shared" si="5"/>
        <v>1</v>
      </c>
      <c r="V29" s="55" t="s">
        <v>232</v>
      </c>
      <c r="W29" s="56">
        <v>175.0</v>
      </c>
      <c r="X29" s="57" t="s">
        <v>1584</v>
      </c>
      <c r="Y29" s="56">
        <v>1.629642425132E12</v>
      </c>
      <c r="Z29" s="2" t="b">
        <f t="shared" si="6"/>
        <v>1</v>
      </c>
      <c r="AA29" s="55" t="s">
        <v>232</v>
      </c>
      <c r="AB29" s="56">
        <v>72.0</v>
      </c>
      <c r="AC29" s="57" t="s">
        <v>1580</v>
      </c>
      <c r="AD29" s="56">
        <v>1.629642827166E12</v>
      </c>
      <c r="AE29" s="2" t="b">
        <f t="shared" si="7"/>
        <v>1</v>
      </c>
      <c r="AF29" s="55" t="s">
        <v>242</v>
      </c>
      <c r="AG29" s="56">
        <v>256.0</v>
      </c>
      <c r="AH29" s="57" t="s">
        <v>1574</v>
      </c>
      <c r="AI29" s="56">
        <v>1.629645618969E12</v>
      </c>
      <c r="AJ29" s="2" t="b">
        <f t="shared" si="8"/>
        <v>1</v>
      </c>
      <c r="AK29" s="55" t="s">
        <v>295</v>
      </c>
      <c r="AL29" s="56">
        <v>243.0</v>
      </c>
      <c r="AM29" s="57" t="s">
        <v>1581</v>
      </c>
      <c r="AN29" s="56">
        <v>1.6296460833E12</v>
      </c>
      <c r="AO29" s="2" t="b">
        <f t="shared" si="9"/>
        <v>1</v>
      </c>
      <c r="AP29" s="55" t="s">
        <v>295</v>
      </c>
      <c r="AQ29" s="56">
        <v>1591.0</v>
      </c>
      <c r="AR29" s="57" t="s">
        <v>1585</v>
      </c>
      <c r="AS29" s="56">
        <v>1.629646558032E12</v>
      </c>
    </row>
    <row r="30">
      <c r="A30" s="2" t="b">
        <f t="shared" si="1"/>
        <v>1</v>
      </c>
      <c r="B30" s="55" t="s">
        <v>242</v>
      </c>
      <c r="C30" s="56">
        <v>229.0</v>
      </c>
      <c r="D30" s="57" t="s">
        <v>1571</v>
      </c>
      <c r="E30" s="56">
        <v>1.629635669831E12</v>
      </c>
      <c r="F30" s="2" t="b">
        <f t="shared" si="2"/>
        <v>1</v>
      </c>
      <c r="G30" s="55" t="s">
        <v>292</v>
      </c>
      <c r="H30" s="56">
        <v>167.0</v>
      </c>
      <c r="I30" s="57" t="s">
        <v>1582</v>
      </c>
      <c r="J30" s="56">
        <v>1.629636056405E12</v>
      </c>
      <c r="K30" s="2" t="b">
        <f t="shared" si="3"/>
        <v>1</v>
      </c>
      <c r="L30" s="55" t="s">
        <v>242</v>
      </c>
      <c r="M30" s="56">
        <v>223.0</v>
      </c>
      <c r="N30" s="57" t="s">
        <v>1569</v>
      </c>
      <c r="O30" s="56">
        <v>1.629636545961E12</v>
      </c>
      <c r="P30" s="2" t="b">
        <f t="shared" si="4"/>
        <v>0</v>
      </c>
      <c r="Q30" s="55" t="s">
        <v>244</v>
      </c>
      <c r="R30" s="56">
        <v>360.0</v>
      </c>
      <c r="S30" s="57" t="s">
        <v>1583</v>
      </c>
      <c r="T30" s="56">
        <v>1.629641888675E12</v>
      </c>
      <c r="U30" s="2" t="b">
        <f t="shared" si="5"/>
        <v>1</v>
      </c>
      <c r="V30" s="55" t="s">
        <v>242</v>
      </c>
      <c r="W30" s="56">
        <v>424.0</v>
      </c>
      <c r="X30" s="57" t="s">
        <v>1584</v>
      </c>
      <c r="Y30" s="56">
        <v>1.629642425542E12</v>
      </c>
      <c r="Z30" s="2" t="b">
        <f t="shared" si="6"/>
        <v>1</v>
      </c>
      <c r="AA30" s="55" t="s">
        <v>232</v>
      </c>
      <c r="AB30" s="56">
        <v>151.0</v>
      </c>
      <c r="AC30" s="57" t="s">
        <v>1580</v>
      </c>
      <c r="AD30" s="56">
        <v>1.629642827316E12</v>
      </c>
      <c r="AE30" s="2" t="b">
        <f t="shared" si="7"/>
        <v>1</v>
      </c>
      <c r="AF30" s="55" t="s">
        <v>242</v>
      </c>
      <c r="AG30" s="56">
        <v>2054.0</v>
      </c>
      <c r="AH30" s="57" t="s">
        <v>1586</v>
      </c>
      <c r="AI30" s="56">
        <v>1.629645621037E12</v>
      </c>
      <c r="AJ30" s="2" t="b">
        <f t="shared" si="8"/>
        <v>1</v>
      </c>
      <c r="AK30" s="55" t="s">
        <v>242</v>
      </c>
      <c r="AL30" s="56">
        <v>248.0</v>
      </c>
      <c r="AM30" s="57" t="s">
        <v>1581</v>
      </c>
      <c r="AN30" s="56">
        <v>1.629646083547E12</v>
      </c>
      <c r="AO30" s="2" t="b">
        <f t="shared" si="9"/>
        <v>1</v>
      </c>
      <c r="AP30" s="55" t="s">
        <v>295</v>
      </c>
      <c r="AQ30" s="56">
        <v>392.0</v>
      </c>
      <c r="AR30" s="57" t="s">
        <v>1585</v>
      </c>
      <c r="AS30" s="56">
        <v>1.629646558421E12</v>
      </c>
    </row>
    <row r="31">
      <c r="A31" s="2" t="b">
        <f t="shared" si="1"/>
        <v>1</v>
      </c>
      <c r="B31" s="55" t="s">
        <v>301</v>
      </c>
      <c r="C31" s="56">
        <v>641.0</v>
      </c>
      <c r="D31" s="57" t="s">
        <v>1587</v>
      </c>
      <c r="E31" s="56">
        <v>1.629635670456E12</v>
      </c>
      <c r="F31" s="2" t="b">
        <f t="shared" si="2"/>
        <v>1</v>
      </c>
      <c r="G31" s="55" t="s">
        <v>295</v>
      </c>
      <c r="H31" s="56">
        <v>217.0</v>
      </c>
      <c r="I31" s="57" t="s">
        <v>1582</v>
      </c>
      <c r="J31" s="56">
        <v>1.629636056645E12</v>
      </c>
      <c r="K31" s="2" t="b">
        <f t="shared" si="3"/>
        <v>1</v>
      </c>
      <c r="L31" s="55" t="s">
        <v>301</v>
      </c>
      <c r="M31" s="56">
        <v>747.0</v>
      </c>
      <c r="N31" s="57" t="s">
        <v>1588</v>
      </c>
      <c r="O31" s="56">
        <v>1.62963654671E12</v>
      </c>
      <c r="P31" s="2" t="b">
        <f t="shared" si="4"/>
        <v>0</v>
      </c>
      <c r="Q31" s="55" t="s">
        <v>208</v>
      </c>
      <c r="R31" s="56">
        <v>141.0</v>
      </c>
      <c r="S31" s="57" t="s">
        <v>1583</v>
      </c>
      <c r="T31" s="56">
        <v>1.629641888817E12</v>
      </c>
      <c r="U31" s="2" t="b">
        <f t="shared" si="5"/>
        <v>0</v>
      </c>
      <c r="V31" s="55" t="s">
        <v>310</v>
      </c>
      <c r="W31" s="56">
        <v>4788.0</v>
      </c>
      <c r="X31" s="57" t="s">
        <v>1589</v>
      </c>
      <c r="Y31" s="56">
        <v>1.629642430332E12</v>
      </c>
      <c r="Z31" s="2" t="b">
        <f t="shared" si="6"/>
        <v>1</v>
      </c>
      <c r="AA31" s="55" t="s">
        <v>232</v>
      </c>
      <c r="AB31" s="56">
        <v>75.0</v>
      </c>
      <c r="AC31" s="57" t="s">
        <v>1580</v>
      </c>
      <c r="AD31" s="56">
        <v>1.629642827385E12</v>
      </c>
      <c r="AE31" s="2" t="b">
        <f t="shared" si="7"/>
        <v>1</v>
      </c>
      <c r="AF31" s="55" t="s">
        <v>242</v>
      </c>
      <c r="AG31" s="56">
        <v>233.0</v>
      </c>
      <c r="AH31" s="57" t="s">
        <v>1586</v>
      </c>
      <c r="AI31" s="56">
        <v>1.629645621261E12</v>
      </c>
      <c r="AJ31" s="2" t="b">
        <f t="shared" si="8"/>
        <v>1</v>
      </c>
      <c r="AK31" s="55" t="s">
        <v>301</v>
      </c>
      <c r="AL31" s="56">
        <v>1584.0</v>
      </c>
      <c r="AM31" s="57" t="s">
        <v>1590</v>
      </c>
      <c r="AN31" s="56">
        <v>1.629646085133E12</v>
      </c>
      <c r="AO31" s="2" t="b">
        <f t="shared" si="9"/>
        <v>1</v>
      </c>
      <c r="AP31" s="55" t="s">
        <v>295</v>
      </c>
      <c r="AQ31" s="56">
        <v>102.0</v>
      </c>
      <c r="AR31" s="57" t="s">
        <v>1585</v>
      </c>
      <c r="AS31" s="56">
        <v>1.629646558522E12</v>
      </c>
    </row>
    <row r="32">
      <c r="A32" s="2" t="b">
        <f t="shared" si="1"/>
        <v>1</v>
      </c>
      <c r="B32" s="55" t="s">
        <v>232</v>
      </c>
      <c r="C32" s="56">
        <v>276.0</v>
      </c>
      <c r="D32" s="57" t="s">
        <v>1587</v>
      </c>
      <c r="E32" s="56">
        <v>1.62963567073E12</v>
      </c>
      <c r="F32" s="2" t="b">
        <f t="shared" si="2"/>
        <v>1</v>
      </c>
      <c r="G32" s="55" t="s">
        <v>242</v>
      </c>
      <c r="H32" s="56">
        <v>241.0</v>
      </c>
      <c r="I32" s="57" t="s">
        <v>1582</v>
      </c>
      <c r="J32" s="56">
        <v>1.62963605686E12</v>
      </c>
      <c r="K32" s="2" t="b">
        <f t="shared" si="3"/>
        <v>1</v>
      </c>
      <c r="L32" s="55" t="s">
        <v>232</v>
      </c>
      <c r="M32" s="56">
        <v>159.0</v>
      </c>
      <c r="N32" s="57" t="s">
        <v>1588</v>
      </c>
      <c r="O32" s="56">
        <v>1.629636546865E12</v>
      </c>
      <c r="P32" s="2" t="b">
        <f t="shared" si="4"/>
        <v>0</v>
      </c>
      <c r="Q32" s="55" t="s">
        <v>320</v>
      </c>
      <c r="R32" s="56">
        <v>310.0</v>
      </c>
      <c r="S32" s="57" t="s">
        <v>1591</v>
      </c>
      <c r="T32" s="56">
        <v>1.629641889124E12</v>
      </c>
      <c r="U32" s="2" t="b">
        <f t="shared" si="5"/>
        <v>1</v>
      </c>
      <c r="V32" s="55" t="s">
        <v>301</v>
      </c>
      <c r="W32" s="56">
        <v>362.0</v>
      </c>
      <c r="X32" s="57" t="s">
        <v>1589</v>
      </c>
      <c r="Y32" s="56">
        <v>1.629642430691E12</v>
      </c>
      <c r="Z32" s="2" t="b">
        <f t="shared" si="6"/>
        <v>1</v>
      </c>
      <c r="AA32" s="55" t="s">
        <v>232</v>
      </c>
      <c r="AB32" s="56">
        <v>210.0</v>
      </c>
      <c r="AC32" s="57" t="s">
        <v>1580</v>
      </c>
      <c r="AD32" s="56">
        <v>1.629642827601E12</v>
      </c>
      <c r="AE32" s="2" t="b">
        <f t="shared" si="7"/>
        <v>1</v>
      </c>
      <c r="AF32" s="55" t="s">
        <v>242</v>
      </c>
      <c r="AG32" s="56">
        <v>125.0</v>
      </c>
      <c r="AH32" s="57" t="s">
        <v>1586</v>
      </c>
      <c r="AI32" s="56">
        <v>1.629645621388E12</v>
      </c>
      <c r="AJ32" s="2" t="b">
        <f t="shared" si="8"/>
        <v>1</v>
      </c>
      <c r="AK32" s="55" t="s">
        <v>232</v>
      </c>
      <c r="AL32" s="56">
        <v>200.0</v>
      </c>
      <c r="AM32" s="57" t="s">
        <v>1590</v>
      </c>
      <c r="AN32" s="56">
        <v>1.629646085331E12</v>
      </c>
      <c r="AO32" s="2" t="b">
        <f t="shared" si="9"/>
        <v>1</v>
      </c>
      <c r="AP32" s="55" t="s">
        <v>295</v>
      </c>
      <c r="AQ32" s="56">
        <v>158.0</v>
      </c>
      <c r="AR32" s="57" t="s">
        <v>1585</v>
      </c>
      <c r="AS32" s="56">
        <v>1.629646558685E12</v>
      </c>
    </row>
    <row r="33">
      <c r="A33" s="2" t="b">
        <f t="shared" si="1"/>
        <v>1</v>
      </c>
      <c r="B33" s="55" t="s">
        <v>242</v>
      </c>
      <c r="C33" s="56">
        <v>306.0</v>
      </c>
      <c r="D33" s="57" t="s">
        <v>1592</v>
      </c>
      <c r="E33" s="56">
        <v>1.629635671049E12</v>
      </c>
      <c r="F33" s="2" t="b">
        <f t="shared" si="2"/>
        <v>1</v>
      </c>
      <c r="G33" s="55" t="s">
        <v>301</v>
      </c>
      <c r="H33" s="56">
        <v>639.0</v>
      </c>
      <c r="I33" s="57" t="s">
        <v>1593</v>
      </c>
      <c r="J33" s="56">
        <v>1.629636057507E12</v>
      </c>
      <c r="K33" s="2" t="b">
        <f t="shared" si="3"/>
        <v>1</v>
      </c>
      <c r="L33" s="55" t="s">
        <v>242</v>
      </c>
      <c r="M33" s="56">
        <v>239.0</v>
      </c>
      <c r="N33" s="57" t="s">
        <v>1594</v>
      </c>
      <c r="O33" s="56">
        <v>1.629636547105E12</v>
      </c>
      <c r="P33" s="2" t="b">
        <f t="shared" si="4"/>
        <v>0</v>
      </c>
      <c r="Q33" s="55" t="s">
        <v>326</v>
      </c>
      <c r="R33" s="56">
        <v>318.0</v>
      </c>
      <c r="S33" s="57" t="s">
        <v>1591</v>
      </c>
      <c r="T33" s="56">
        <v>1.629641889444E12</v>
      </c>
      <c r="U33" s="2" t="b">
        <f t="shared" si="5"/>
        <v>1</v>
      </c>
      <c r="V33" s="55" t="s">
        <v>224</v>
      </c>
      <c r="W33" s="56">
        <v>317.0</v>
      </c>
      <c r="X33" s="57" t="s">
        <v>1595</v>
      </c>
      <c r="Y33" s="56">
        <v>1.62964243101E12</v>
      </c>
      <c r="Z33" s="2" t="b">
        <f t="shared" si="6"/>
        <v>1</v>
      </c>
      <c r="AA33" s="55" t="s">
        <v>232</v>
      </c>
      <c r="AB33" s="56">
        <v>766.0</v>
      </c>
      <c r="AC33" s="57" t="s">
        <v>1596</v>
      </c>
      <c r="AD33" s="56">
        <v>1.629642828364E12</v>
      </c>
      <c r="AE33" s="2" t="b">
        <f t="shared" si="7"/>
        <v>1</v>
      </c>
      <c r="AF33" s="55" t="s">
        <v>242</v>
      </c>
      <c r="AG33" s="56">
        <v>145.0</v>
      </c>
      <c r="AH33" s="57" t="s">
        <v>1586</v>
      </c>
      <c r="AI33" s="56">
        <v>1.629645621526E12</v>
      </c>
      <c r="AJ33" s="2" t="b">
        <f t="shared" si="8"/>
        <v>1</v>
      </c>
      <c r="AK33" s="55" t="s">
        <v>242</v>
      </c>
      <c r="AL33" s="56">
        <v>368.0</v>
      </c>
      <c r="AM33" s="57" t="s">
        <v>1590</v>
      </c>
      <c r="AN33" s="56">
        <v>1.629646085718E12</v>
      </c>
      <c r="AO33" s="2" t="b">
        <f t="shared" si="9"/>
        <v>1</v>
      </c>
      <c r="AP33" s="55" t="s">
        <v>295</v>
      </c>
      <c r="AQ33" s="56">
        <v>100.0</v>
      </c>
      <c r="AR33" s="57" t="s">
        <v>1585</v>
      </c>
      <c r="AS33" s="56">
        <v>1.629646558802E12</v>
      </c>
    </row>
    <row r="34">
      <c r="A34" s="2" t="b">
        <f t="shared" si="1"/>
        <v>0</v>
      </c>
      <c r="B34" s="55" t="s">
        <v>310</v>
      </c>
      <c r="C34" s="56">
        <v>1241.0</v>
      </c>
      <c r="D34" s="57" t="s">
        <v>1597</v>
      </c>
      <c r="E34" s="56">
        <v>1.629635672278E12</v>
      </c>
      <c r="F34" s="2" t="b">
        <f t="shared" si="2"/>
        <v>1</v>
      </c>
      <c r="G34" s="55" t="s">
        <v>232</v>
      </c>
      <c r="H34" s="56">
        <v>268.0</v>
      </c>
      <c r="I34" s="57" t="s">
        <v>1593</v>
      </c>
      <c r="J34" s="56">
        <v>1.629636057768E12</v>
      </c>
      <c r="K34" s="2" t="b">
        <f t="shared" si="3"/>
        <v>0</v>
      </c>
      <c r="L34" s="55" t="s">
        <v>310</v>
      </c>
      <c r="M34" s="56">
        <v>2597.0</v>
      </c>
      <c r="N34" s="57" t="s">
        <v>1598</v>
      </c>
      <c r="O34" s="56">
        <v>1.629636549703E12</v>
      </c>
      <c r="P34" s="2" t="b">
        <f t="shared" si="4"/>
        <v>1</v>
      </c>
      <c r="Q34" s="55" t="s">
        <v>242</v>
      </c>
      <c r="R34" s="56">
        <v>537.0</v>
      </c>
      <c r="S34" s="57" t="s">
        <v>1591</v>
      </c>
      <c r="T34" s="56">
        <v>1.629641889981E12</v>
      </c>
      <c r="U34" s="2" t="b">
        <f t="shared" si="5"/>
        <v>1</v>
      </c>
      <c r="V34" s="55" t="s">
        <v>301</v>
      </c>
      <c r="W34" s="56">
        <v>437.0</v>
      </c>
      <c r="X34" s="57" t="s">
        <v>1595</v>
      </c>
      <c r="Y34" s="56">
        <v>1.629642431463E12</v>
      </c>
      <c r="Z34" s="2" t="b">
        <f t="shared" si="6"/>
        <v>1</v>
      </c>
      <c r="AA34" s="55" t="s">
        <v>232</v>
      </c>
      <c r="AB34" s="56">
        <v>80.0</v>
      </c>
      <c r="AC34" s="57" t="s">
        <v>1596</v>
      </c>
      <c r="AD34" s="56">
        <v>1.629642828442E12</v>
      </c>
      <c r="AE34" s="2" t="b">
        <f t="shared" si="7"/>
        <v>1</v>
      </c>
      <c r="AF34" s="55" t="s">
        <v>242</v>
      </c>
      <c r="AG34" s="56">
        <v>90.0</v>
      </c>
      <c r="AH34" s="57" t="s">
        <v>1586</v>
      </c>
      <c r="AI34" s="56">
        <v>1.629645621614E12</v>
      </c>
      <c r="AJ34" s="2" t="b">
        <f t="shared" si="8"/>
        <v>0</v>
      </c>
      <c r="AK34" s="55" t="s">
        <v>310</v>
      </c>
      <c r="AL34" s="56">
        <v>2745.0</v>
      </c>
      <c r="AM34" s="57" t="s">
        <v>1599</v>
      </c>
      <c r="AN34" s="56">
        <v>1.629646088446E12</v>
      </c>
      <c r="AO34" s="2" t="b">
        <f t="shared" si="9"/>
        <v>1</v>
      </c>
      <c r="AP34" s="55" t="s">
        <v>242</v>
      </c>
      <c r="AQ34" s="56">
        <v>1215.0</v>
      </c>
      <c r="AR34" s="57" t="s">
        <v>1600</v>
      </c>
      <c r="AS34" s="56">
        <v>1.629646560005E12</v>
      </c>
    </row>
    <row r="35">
      <c r="A35" s="2" t="b">
        <f t="shared" si="1"/>
        <v>0</v>
      </c>
      <c r="B35" s="55" t="s">
        <v>208</v>
      </c>
      <c r="C35" s="56">
        <v>243.0</v>
      </c>
      <c r="D35" s="57" t="s">
        <v>1597</v>
      </c>
      <c r="E35" s="56">
        <v>1.629635672539E12</v>
      </c>
      <c r="F35" s="2" t="b">
        <f t="shared" si="2"/>
        <v>1</v>
      </c>
      <c r="G35" s="55" t="s">
        <v>242</v>
      </c>
      <c r="H35" s="56">
        <v>213.0</v>
      </c>
      <c r="I35" s="57" t="s">
        <v>1593</v>
      </c>
      <c r="J35" s="56">
        <v>1.629636057981E12</v>
      </c>
      <c r="K35" s="2" t="b">
        <f t="shared" si="3"/>
        <v>0</v>
      </c>
      <c r="L35" s="55" t="s">
        <v>208</v>
      </c>
      <c r="M35" s="56">
        <v>1688.0</v>
      </c>
      <c r="N35" s="57" t="s">
        <v>1601</v>
      </c>
      <c r="O35" s="56">
        <v>1.629636551391E12</v>
      </c>
      <c r="P35" s="2" t="b">
        <f t="shared" si="4"/>
        <v>0</v>
      </c>
      <c r="Q35" s="55" t="s">
        <v>332</v>
      </c>
      <c r="R35" s="56">
        <v>1145.0</v>
      </c>
      <c r="S35" s="57" t="s">
        <v>1602</v>
      </c>
      <c r="T35" s="56">
        <v>1.629641891129E12</v>
      </c>
      <c r="U35" s="2" t="b">
        <f t="shared" si="5"/>
        <v>0</v>
      </c>
      <c r="V35" s="55" t="s">
        <v>310</v>
      </c>
      <c r="W35" s="56">
        <v>150.0</v>
      </c>
      <c r="X35" s="57" t="s">
        <v>1595</v>
      </c>
      <c r="Y35" s="56">
        <v>1.629642431595E12</v>
      </c>
      <c r="Z35" s="2" t="b">
        <f t="shared" si="6"/>
        <v>1</v>
      </c>
      <c r="AA35" s="55" t="s">
        <v>232</v>
      </c>
      <c r="AB35" s="56">
        <v>601.0</v>
      </c>
      <c r="AC35" s="57" t="s">
        <v>1603</v>
      </c>
      <c r="AD35" s="56">
        <v>1.629642829044E12</v>
      </c>
      <c r="AE35" s="2" t="b">
        <f t="shared" si="7"/>
        <v>1</v>
      </c>
      <c r="AF35" s="55" t="s">
        <v>242</v>
      </c>
      <c r="AG35" s="56">
        <v>415.0</v>
      </c>
      <c r="AH35" s="57" t="s">
        <v>1604</v>
      </c>
      <c r="AI35" s="56">
        <v>1.629645622031E12</v>
      </c>
      <c r="AJ35" s="2" t="b">
        <f t="shared" si="8"/>
        <v>0</v>
      </c>
      <c r="AK35" s="55" t="s">
        <v>244</v>
      </c>
      <c r="AL35" s="56">
        <v>267.0</v>
      </c>
      <c r="AM35" s="57" t="s">
        <v>1599</v>
      </c>
      <c r="AN35" s="56">
        <v>1.629646088715E12</v>
      </c>
      <c r="AO35" s="2" t="b">
        <f t="shared" si="9"/>
        <v>1</v>
      </c>
      <c r="AP35" s="55" t="s">
        <v>301</v>
      </c>
      <c r="AQ35" s="56">
        <v>912.0</v>
      </c>
      <c r="AR35" s="57" t="s">
        <v>1600</v>
      </c>
      <c r="AS35" s="56">
        <v>1.629646560911E12</v>
      </c>
    </row>
    <row r="36">
      <c r="A36" s="2" t="b">
        <f t="shared" si="1"/>
        <v>0</v>
      </c>
      <c r="B36" s="55" t="s">
        <v>244</v>
      </c>
      <c r="C36" s="56">
        <v>1062.0</v>
      </c>
      <c r="D36" s="57" t="s">
        <v>1605</v>
      </c>
      <c r="E36" s="56">
        <v>1.629635673581E12</v>
      </c>
      <c r="F36" s="2" t="b">
        <f t="shared" si="2"/>
        <v>0</v>
      </c>
      <c r="G36" s="55" t="s">
        <v>310</v>
      </c>
      <c r="H36" s="56">
        <v>1469.0</v>
      </c>
      <c r="I36" s="57" t="s">
        <v>1606</v>
      </c>
      <c r="J36" s="56">
        <v>1.629636059452E12</v>
      </c>
      <c r="K36" s="2" t="b">
        <f t="shared" si="3"/>
        <v>0</v>
      </c>
      <c r="L36" s="55" t="s">
        <v>244</v>
      </c>
      <c r="M36" s="56">
        <v>145.0</v>
      </c>
      <c r="N36" s="57" t="s">
        <v>1601</v>
      </c>
      <c r="O36" s="56">
        <v>1.629636551534E12</v>
      </c>
      <c r="P36" s="2" t="b">
        <f t="shared" si="4"/>
        <v>1</v>
      </c>
      <c r="Q36" s="55" t="s">
        <v>337</v>
      </c>
      <c r="R36" s="56">
        <v>359.0</v>
      </c>
      <c r="S36" s="57" t="s">
        <v>1602</v>
      </c>
      <c r="T36" s="56">
        <v>1.629641891485E12</v>
      </c>
      <c r="U36" s="2" t="b">
        <f t="shared" si="5"/>
        <v>0</v>
      </c>
      <c r="V36" s="55" t="s">
        <v>208</v>
      </c>
      <c r="W36" s="56">
        <v>1154.0</v>
      </c>
      <c r="X36" s="57" t="s">
        <v>1607</v>
      </c>
      <c r="Y36" s="56">
        <v>1.629642432764E12</v>
      </c>
      <c r="Z36" s="2" t="b">
        <f t="shared" si="6"/>
        <v>1</v>
      </c>
      <c r="AA36" s="55" t="s">
        <v>232</v>
      </c>
      <c r="AB36" s="56">
        <v>206.0</v>
      </c>
      <c r="AC36" s="57" t="s">
        <v>1603</v>
      </c>
      <c r="AD36" s="56">
        <v>1.629642829252E12</v>
      </c>
      <c r="AE36" s="2" t="b">
        <f t="shared" si="7"/>
        <v>1</v>
      </c>
      <c r="AF36" s="55" t="s">
        <v>242</v>
      </c>
      <c r="AG36" s="56">
        <v>467.0</v>
      </c>
      <c r="AH36" s="57" t="s">
        <v>1604</v>
      </c>
      <c r="AI36" s="56">
        <v>1.629645622512E12</v>
      </c>
      <c r="AJ36" s="2" t="b">
        <f t="shared" si="8"/>
        <v>0</v>
      </c>
      <c r="AK36" s="55" t="s">
        <v>208</v>
      </c>
      <c r="AL36" s="56">
        <v>179.0</v>
      </c>
      <c r="AM36" s="57" t="s">
        <v>1599</v>
      </c>
      <c r="AN36" s="56">
        <v>1.629646088889E12</v>
      </c>
      <c r="AO36" s="2" t="b">
        <f t="shared" si="9"/>
        <v>1</v>
      </c>
      <c r="AP36" s="55" t="s">
        <v>242</v>
      </c>
      <c r="AQ36" s="56">
        <v>319.0</v>
      </c>
      <c r="AR36" s="57" t="s">
        <v>1608</v>
      </c>
      <c r="AS36" s="56">
        <v>1.62964656123E12</v>
      </c>
    </row>
    <row r="37">
      <c r="A37" s="2" t="b">
        <f t="shared" si="1"/>
        <v>0</v>
      </c>
      <c r="B37" s="55" t="s">
        <v>320</v>
      </c>
      <c r="C37" s="56">
        <v>108.0</v>
      </c>
      <c r="D37" s="57" t="s">
        <v>1605</v>
      </c>
      <c r="E37" s="56">
        <v>1.62963567369E12</v>
      </c>
      <c r="F37" s="2" t="b">
        <f t="shared" si="2"/>
        <v>0</v>
      </c>
      <c r="G37" s="55" t="s">
        <v>208</v>
      </c>
      <c r="H37" s="56">
        <v>150.0</v>
      </c>
      <c r="I37" s="57" t="s">
        <v>1606</v>
      </c>
      <c r="J37" s="56">
        <v>1.629636059619E12</v>
      </c>
      <c r="K37" s="2" t="b">
        <f t="shared" si="3"/>
        <v>0</v>
      </c>
      <c r="L37" s="55" t="s">
        <v>320</v>
      </c>
      <c r="M37" s="56">
        <v>357.0</v>
      </c>
      <c r="N37" s="57" t="s">
        <v>1601</v>
      </c>
      <c r="O37" s="56">
        <v>1.629636551893E12</v>
      </c>
      <c r="P37" s="2" t="b">
        <f t="shared" si="4"/>
        <v>1</v>
      </c>
      <c r="Q37" s="55" t="s">
        <v>348</v>
      </c>
      <c r="R37" s="56">
        <v>192.0</v>
      </c>
      <c r="S37" s="57" t="s">
        <v>1602</v>
      </c>
      <c r="T37" s="56">
        <v>1.629641891677E12</v>
      </c>
      <c r="U37" s="2" t="b">
        <f t="shared" si="5"/>
        <v>0</v>
      </c>
      <c r="V37" s="55" t="s">
        <v>244</v>
      </c>
      <c r="W37" s="56">
        <v>685.0</v>
      </c>
      <c r="X37" s="57" t="s">
        <v>1609</v>
      </c>
      <c r="Y37" s="56">
        <v>1.629642433434E12</v>
      </c>
      <c r="Z37" s="2" t="b">
        <f t="shared" si="6"/>
        <v>1</v>
      </c>
      <c r="AA37" s="55" t="s">
        <v>242</v>
      </c>
      <c r="AB37" s="56">
        <v>1276.0</v>
      </c>
      <c r="AC37" s="57" t="s">
        <v>1610</v>
      </c>
      <c r="AD37" s="56">
        <v>1.629642830545E12</v>
      </c>
      <c r="AE37" s="2" t="b">
        <f t="shared" si="7"/>
        <v>1</v>
      </c>
      <c r="AF37" s="55" t="s">
        <v>301</v>
      </c>
      <c r="AG37" s="56">
        <v>1445.0</v>
      </c>
      <c r="AH37" s="57" t="s">
        <v>1611</v>
      </c>
      <c r="AI37" s="56">
        <v>1.62964562395E12</v>
      </c>
      <c r="AJ37" s="2" t="b">
        <f t="shared" si="8"/>
        <v>0</v>
      </c>
      <c r="AK37" s="55" t="s">
        <v>320</v>
      </c>
      <c r="AL37" s="56">
        <v>273.0</v>
      </c>
      <c r="AM37" s="57" t="s">
        <v>1612</v>
      </c>
      <c r="AN37" s="56">
        <v>1.629646089167E12</v>
      </c>
      <c r="AO37" s="2" t="b">
        <f t="shared" si="9"/>
        <v>1</v>
      </c>
      <c r="AP37" s="55" t="s">
        <v>301</v>
      </c>
      <c r="AQ37" s="56">
        <v>383.0</v>
      </c>
      <c r="AR37" s="57" t="s">
        <v>1608</v>
      </c>
      <c r="AS37" s="56">
        <v>1.629646561614E12</v>
      </c>
    </row>
    <row r="38">
      <c r="A38" s="2" t="b">
        <f t="shared" si="1"/>
        <v>0</v>
      </c>
      <c r="B38" s="55" t="s">
        <v>326</v>
      </c>
      <c r="C38" s="56">
        <v>393.0</v>
      </c>
      <c r="D38" s="57" t="s">
        <v>1613</v>
      </c>
      <c r="E38" s="56">
        <v>1.629635674084E12</v>
      </c>
      <c r="F38" s="2" t="b">
        <f t="shared" si="2"/>
        <v>0</v>
      </c>
      <c r="G38" s="55" t="s">
        <v>244</v>
      </c>
      <c r="H38" s="56">
        <v>922.0</v>
      </c>
      <c r="I38" s="57" t="s">
        <v>1614</v>
      </c>
      <c r="J38" s="56">
        <v>1.629636060522E12</v>
      </c>
      <c r="K38" s="2" t="b">
        <f t="shared" si="3"/>
        <v>0</v>
      </c>
      <c r="L38" s="55" t="s">
        <v>326</v>
      </c>
      <c r="M38" s="56">
        <v>285.0</v>
      </c>
      <c r="N38" s="57" t="s">
        <v>1615</v>
      </c>
      <c r="O38" s="56">
        <v>1.629636552177E12</v>
      </c>
      <c r="P38" s="2" t="b">
        <f t="shared" si="4"/>
        <v>1</v>
      </c>
      <c r="Q38" s="55" t="s">
        <v>242</v>
      </c>
      <c r="R38" s="56">
        <v>279.0</v>
      </c>
      <c r="S38" s="57" t="s">
        <v>1602</v>
      </c>
      <c r="T38" s="56">
        <v>1.62964189196E12</v>
      </c>
      <c r="U38" s="2" t="b">
        <f t="shared" si="5"/>
        <v>0</v>
      </c>
      <c r="V38" s="55" t="s">
        <v>320</v>
      </c>
      <c r="W38" s="56">
        <v>477.0</v>
      </c>
      <c r="X38" s="57" t="s">
        <v>1609</v>
      </c>
      <c r="Y38" s="56">
        <v>1.629642433911E12</v>
      </c>
      <c r="Z38" s="2" t="b">
        <f t="shared" si="6"/>
        <v>0</v>
      </c>
      <c r="AA38" s="55" t="s">
        <v>310</v>
      </c>
      <c r="AB38" s="56">
        <v>1643.0</v>
      </c>
      <c r="AC38" s="57" t="s">
        <v>1616</v>
      </c>
      <c r="AD38" s="56">
        <v>1.629642832182E12</v>
      </c>
      <c r="AE38" s="2" t="b">
        <f t="shared" si="7"/>
        <v>1</v>
      </c>
      <c r="AF38" s="55" t="s">
        <v>232</v>
      </c>
      <c r="AG38" s="56">
        <v>224.0</v>
      </c>
      <c r="AH38" s="57" t="s">
        <v>1617</v>
      </c>
      <c r="AI38" s="56">
        <v>1.629645624172E12</v>
      </c>
      <c r="AJ38" s="2" t="b">
        <f t="shared" si="8"/>
        <v>0</v>
      </c>
      <c r="AK38" s="55" t="s">
        <v>326</v>
      </c>
      <c r="AL38" s="56">
        <v>368.0</v>
      </c>
      <c r="AM38" s="57" t="s">
        <v>1612</v>
      </c>
      <c r="AN38" s="56">
        <v>1.629646089532E12</v>
      </c>
      <c r="AO38" s="2" t="b">
        <f t="shared" si="9"/>
        <v>1</v>
      </c>
      <c r="AP38" s="55" t="s">
        <v>287</v>
      </c>
      <c r="AQ38" s="56">
        <v>172.0</v>
      </c>
      <c r="AR38" s="57" t="s">
        <v>1608</v>
      </c>
      <c r="AS38" s="56">
        <v>1.629646561808E12</v>
      </c>
    </row>
    <row r="39">
      <c r="A39" s="2" t="b">
        <f t="shared" si="1"/>
        <v>1</v>
      </c>
      <c r="B39" s="55" t="s">
        <v>242</v>
      </c>
      <c r="C39" s="56">
        <v>314.0</v>
      </c>
      <c r="D39" s="57" t="s">
        <v>1613</v>
      </c>
      <c r="E39" s="56">
        <v>1.62963567441E12</v>
      </c>
      <c r="F39" s="2" t="b">
        <f t="shared" si="2"/>
        <v>0</v>
      </c>
      <c r="G39" s="55" t="s">
        <v>320</v>
      </c>
      <c r="H39" s="56">
        <v>125.0</v>
      </c>
      <c r="I39" s="57" t="s">
        <v>1614</v>
      </c>
      <c r="J39" s="56">
        <v>1.629636060647E12</v>
      </c>
      <c r="K39" s="2" t="b">
        <f t="shared" si="3"/>
        <v>1</v>
      </c>
      <c r="L39" s="55" t="s">
        <v>242</v>
      </c>
      <c r="M39" s="56">
        <v>180.0</v>
      </c>
      <c r="N39" s="57" t="s">
        <v>1615</v>
      </c>
      <c r="O39" s="56">
        <v>1.629636552356E12</v>
      </c>
      <c r="P39" s="2" t="b">
        <f t="shared" si="4"/>
        <v>1</v>
      </c>
      <c r="Q39" s="55" t="s">
        <v>301</v>
      </c>
      <c r="R39" s="56">
        <v>605.0</v>
      </c>
      <c r="S39" s="57" t="s">
        <v>1618</v>
      </c>
      <c r="T39" s="56">
        <v>1.629641892567E12</v>
      </c>
      <c r="U39" s="2" t="b">
        <f t="shared" si="5"/>
        <v>0</v>
      </c>
      <c r="V39" s="55" t="s">
        <v>326</v>
      </c>
      <c r="W39" s="56">
        <v>310.0</v>
      </c>
      <c r="X39" s="57" t="s">
        <v>1619</v>
      </c>
      <c r="Y39" s="56">
        <v>1.629642434223E12</v>
      </c>
      <c r="Z39" s="2" t="b">
        <f t="shared" si="6"/>
        <v>0</v>
      </c>
      <c r="AA39" s="55" t="s">
        <v>208</v>
      </c>
      <c r="AB39" s="56">
        <v>816.0</v>
      </c>
      <c r="AC39" s="57" t="s">
        <v>1616</v>
      </c>
      <c r="AD39" s="56">
        <v>1.629642832993E12</v>
      </c>
      <c r="AE39" s="2" t="b">
        <f t="shared" si="7"/>
        <v>1</v>
      </c>
      <c r="AF39" s="55" t="s">
        <v>242</v>
      </c>
      <c r="AG39" s="56">
        <v>348.0</v>
      </c>
      <c r="AH39" s="57" t="s">
        <v>1617</v>
      </c>
      <c r="AI39" s="56">
        <v>1.629645624516E12</v>
      </c>
      <c r="AJ39" s="2" t="b">
        <f t="shared" si="8"/>
        <v>1</v>
      </c>
      <c r="AK39" s="55" t="s">
        <v>242</v>
      </c>
      <c r="AL39" s="56">
        <v>712.0</v>
      </c>
      <c r="AM39" s="57" t="s">
        <v>1620</v>
      </c>
      <c r="AN39" s="56">
        <v>1.629646090242E12</v>
      </c>
      <c r="AO39" s="2" t="b">
        <f t="shared" si="9"/>
        <v>1</v>
      </c>
      <c r="AP39" s="55" t="s">
        <v>301</v>
      </c>
      <c r="AQ39" s="56">
        <v>373.0</v>
      </c>
      <c r="AR39" s="57" t="s">
        <v>1621</v>
      </c>
      <c r="AS39" s="56">
        <v>1.629646562155E12</v>
      </c>
    </row>
    <row r="40">
      <c r="A40" s="2" t="b">
        <f t="shared" si="1"/>
        <v>0</v>
      </c>
      <c r="B40" s="55" t="s">
        <v>329</v>
      </c>
      <c r="C40" s="56">
        <v>493.0</v>
      </c>
      <c r="D40" s="57" t="s">
        <v>1613</v>
      </c>
      <c r="E40" s="56">
        <v>1.629635674892E12</v>
      </c>
      <c r="F40" s="2" t="b">
        <f t="shared" si="2"/>
        <v>0</v>
      </c>
      <c r="G40" s="55" t="s">
        <v>326</v>
      </c>
      <c r="H40" s="56">
        <v>418.0</v>
      </c>
      <c r="I40" s="57" t="s">
        <v>1622</v>
      </c>
      <c r="J40" s="56">
        <v>1.629636061066E12</v>
      </c>
      <c r="K40" s="2" t="b">
        <f t="shared" si="3"/>
        <v>0</v>
      </c>
      <c r="L40" s="55" t="s">
        <v>329</v>
      </c>
      <c r="M40" s="56">
        <v>1653.0</v>
      </c>
      <c r="N40" s="57" t="s">
        <v>1623</v>
      </c>
      <c r="O40" s="56">
        <v>1.629636554011E12</v>
      </c>
      <c r="P40" s="2" t="b">
        <f t="shared" si="4"/>
        <v>1</v>
      </c>
      <c r="Q40" s="55" t="s">
        <v>232</v>
      </c>
      <c r="R40" s="56">
        <v>409.0</v>
      </c>
      <c r="S40" s="57" t="s">
        <v>1618</v>
      </c>
      <c r="T40" s="56">
        <v>1.629641892983E12</v>
      </c>
      <c r="U40" s="2" t="b">
        <f t="shared" si="5"/>
        <v>1</v>
      </c>
      <c r="V40" s="55" t="s">
        <v>242</v>
      </c>
      <c r="W40" s="56">
        <v>310.0</v>
      </c>
      <c r="X40" s="57" t="s">
        <v>1619</v>
      </c>
      <c r="Y40" s="56">
        <v>1.629642434531E12</v>
      </c>
      <c r="Z40" s="2" t="b">
        <f t="shared" si="6"/>
        <v>0</v>
      </c>
      <c r="AA40" s="55" t="s">
        <v>244</v>
      </c>
      <c r="AB40" s="56">
        <v>58.0</v>
      </c>
      <c r="AC40" s="57" t="s">
        <v>1624</v>
      </c>
      <c r="AD40" s="56">
        <v>1.629642833049E12</v>
      </c>
      <c r="AE40" s="2" t="b">
        <f t="shared" si="7"/>
        <v>0</v>
      </c>
      <c r="AF40" s="55" t="s">
        <v>310</v>
      </c>
      <c r="AG40" s="56">
        <v>1185.0</v>
      </c>
      <c r="AH40" s="57" t="s">
        <v>1625</v>
      </c>
      <c r="AI40" s="56">
        <v>1.629645625704E12</v>
      </c>
      <c r="AJ40" s="2" t="b">
        <f t="shared" si="8"/>
        <v>0</v>
      </c>
      <c r="AK40" s="55" t="s">
        <v>332</v>
      </c>
      <c r="AL40" s="56">
        <v>1111.0</v>
      </c>
      <c r="AM40" s="57" t="s">
        <v>1626</v>
      </c>
      <c r="AN40" s="56">
        <v>1.629646091358E12</v>
      </c>
      <c r="AO40" s="2" t="b">
        <f t="shared" si="9"/>
        <v>1</v>
      </c>
      <c r="AP40" s="55" t="s">
        <v>232</v>
      </c>
      <c r="AQ40" s="56">
        <v>183.0</v>
      </c>
      <c r="AR40" s="57" t="s">
        <v>1621</v>
      </c>
      <c r="AS40" s="56">
        <v>1.629646562338E12</v>
      </c>
    </row>
    <row r="41">
      <c r="A41" s="2" t="b">
        <f t="shared" si="1"/>
        <v>1</v>
      </c>
      <c r="B41" s="55" t="s">
        <v>242</v>
      </c>
      <c r="C41" s="56">
        <v>829.0</v>
      </c>
      <c r="D41" s="57" t="s">
        <v>1627</v>
      </c>
      <c r="E41" s="56">
        <v>1.629635675718E12</v>
      </c>
      <c r="F41" s="2" t="b">
        <f t="shared" si="2"/>
        <v>1</v>
      </c>
      <c r="G41" s="55" t="s">
        <v>242</v>
      </c>
      <c r="H41" s="56">
        <v>299.0</v>
      </c>
      <c r="I41" s="57" t="s">
        <v>1622</v>
      </c>
      <c r="J41" s="56">
        <v>1.629636061376E12</v>
      </c>
      <c r="K41" s="2" t="b">
        <f t="shared" si="3"/>
        <v>1</v>
      </c>
      <c r="L41" s="55" t="s">
        <v>337</v>
      </c>
      <c r="M41" s="56">
        <v>248.0</v>
      </c>
      <c r="N41" s="57" t="s">
        <v>1623</v>
      </c>
      <c r="O41" s="56">
        <v>1.629636554257E12</v>
      </c>
      <c r="P41" s="2" t="b">
        <f t="shared" si="4"/>
        <v>1</v>
      </c>
      <c r="Q41" s="55" t="s">
        <v>242</v>
      </c>
      <c r="R41" s="56">
        <v>277.0</v>
      </c>
      <c r="S41" s="57" t="s">
        <v>1628</v>
      </c>
      <c r="T41" s="56">
        <v>1.629641893252E12</v>
      </c>
      <c r="U41" s="2" t="b">
        <f t="shared" si="5"/>
        <v>0</v>
      </c>
      <c r="V41" s="55" t="s">
        <v>334</v>
      </c>
      <c r="W41" s="56">
        <v>1497.0</v>
      </c>
      <c r="X41" s="57" t="s">
        <v>1629</v>
      </c>
      <c r="Y41" s="56">
        <v>1.629642436027E12</v>
      </c>
      <c r="Z41" s="2" t="b">
        <f t="shared" si="6"/>
        <v>0</v>
      </c>
      <c r="AA41" s="55" t="s">
        <v>320</v>
      </c>
      <c r="AB41" s="56">
        <v>311.0</v>
      </c>
      <c r="AC41" s="57" t="s">
        <v>1624</v>
      </c>
      <c r="AD41" s="56">
        <v>1.629642833358E12</v>
      </c>
      <c r="AE41" s="2" t="b">
        <f t="shared" si="7"/>
        <v>0</v>
      </c>
      <c r="AF41" s="55" t="s">
        <v>208</v>
      </c>
      <c r="AG41" s="56">
        <v>225.0</v>
      </c>
      <c r="AH41" s="57" t="s">
        <v>1625</v>
      </c>
      <c r="AI41" s="56">
        <v>1.629645625936E12</v>
      </c>
      <c r="AJ41" s="2" t="b">
        <f t="shared" si="8"/>
        <v>1</v>
      </c>
      <c r="AK41" s="55" t="s">
        <v>340</v>
      </c>
      <c r="AL41" s="56">
        <v>1832.0</v>
      </c>
      <c r="AM41" s="57" t="s">
        <v>1630</v>
      </c>
      <c r="AN41" s="56">
        <v>1.629646093187E12</v>
      </c>
      <c r="AO41" s="2" t="b">
        <f t="shared" si="9"/>
        <v>1</v>
      </c>
      <c r="AP41" s="55" t="s">
        <v>242</v>
      </c>
      <c r="AQ41" s="56">
        <v>833.0</v>
      </c>
      <c r="AR41" s="57" t="s">
        <v>1631</v>
      </c>
      <c r="AS41" s="56">
        <v>1.629646563174E12</v>
      </c>
    </row>
    <row r="42">
      <c r="A42" s="2" t="b">
        <f t="shared" si="1"/>
        <v>0</v>
      </c>
      <c r="B42" s="55" t="s">
        <v>334</v>
      </c>
      <c r="C42" s="56">
        <v>289.0</v>
      </c>
      <c r="D42" s="57" t="s">
        <v>1632</v>
      </c>
      <c r="E42" s="56">
        <v>1.629635676007E12</v>
      </c>
      <c r="F42" s="2" t="b">
        <f t="shared" si="2"/>
        <v>0</v>
      </c>
      <c r="G42" s="55" t="s">
        <v>332</v>
      </c>
      <c r="H42" s="56">
        <v>1878.0</v>
      </c>
      <c r="I42" s="57" t="s">
        <v>1633</v>
      </c>
      <c r="J42" s="56">
        <v>1.629636063242E12</v>
      </c>
      <c r="K42" s="2" t="b">
        <f t="shared" si="3"/>
        <v>1</v>
      </c>
      <c r="L42" s="55" t="s">
        <v>337</v>
      </c>
      <c r="M42" s="56">
        <v>143.0</v>
      </c>
      <c r="N42" s="57" t="s">
        <v>1623</v>
      </c>
      <c r="O42" s="56">
        <v>1.629636554402E12</v>
      </c>
      <c r="P42" s="2" t="b">
        <f t="shared" si="4"/>
        <v>1</v>
      </c>
      <c r="Q42" s="55" t="s">
        <v>341</v>
      </c>
      <c r="R42" s="56">
        <v>1685.0</v>
      </c>
      <c r="S42" s="57" t="s">
        <v>1634</v>
      </c>
      <c r="T42" s="56">
        <v>1.629641894931E12</v>
      </c>
      <c r="U42" s="2" t="b">
        <f t="shared" si="5"/>
        <v>1</v>
      </c>
      <c r="V42" s="55" t="s">
        <v>337</v>
      </c>
      <c r="W42" s="56">
        <v>523.0</v>
      </c>
      <c r="X42" s="57" t="s">
        <v>1629</v>
      </c>
      <c r="Y42" s="56">
        <v>1.629642436551E12</v>
      </c>
      <c r="Z42" s="2" t="b">
        <f t="shared" si="6"/>
        <v>0</v>
      </c>
      <c r="AA42" s="55" t="s">
        <v>326</v>
      </c>
      <c r="AB42" s="56">
        <v>326.0</v>
      </c>
      <c r="AC42" s="57" t="s">
        <v>1624</v>
      </c>
      <c r="AD42" s="56">
        <v>1.629642833681E12</v>
      </c>
      <c r="AE42" s="2" t="b">
        <f t="shared" si="7"/>
        <v>0</v>
      </c>
      <c r="AF42" s="55" t="s">
        <v>244</v>
      </c>
      <c r="AG42" s="56">
        <v>168.0</v>
      </c>
      <c r="AH42" s="57" t="s">
        <v>1635</v>
      </c>
      <c r="AI42" s="56">
        <v>1.629645626096E12</v>
      </c>
      <c r="AJ42" s="2" t="b">
        <f t="shared" si="8"/>
        <v>1</v>
      </c>
      <c r="AK42" s="55" t="s">
        <v>346</v>
      </c>
      <c r="AL42" s="56">
        <v>209.0</v>
      </c>
      <c r="AM42" s="57" t="s">
        <v>1630</v>
      </c>
      <c r="AN42" s="56">
        <v>1.629646093397E12</v>
      </c>
      <c r="AO42" s="2" t="b">
        <f t="shared" si="9"/>
        <v>0</v>
      </c>
      <c r="AP42" s="55" t="s">
        <v>310</v>
      </c>
      <c r="AQ42" s="56">
        <v>1226.0</v>
      </c>
      <c r="AR42" s="57" t="s">
        <v>1636</v>
      </c>
      <c r="AS42" s="56">
        <v>1.629646564398E12</v>
      </c>
    </row>
    <row r="43">
      <c r="A43" s="2" t="b">
        <f t="shared" si="1"/>
        <v>1</v>
      </c>
      <c r="B43" s="55" t="s">
        <v>337</v>
      </c>
      <c r="C43" s="56">
        <v>821.0</v>
      </c>
      <c r="D43" s="57" t="s">
        <v>1632</v>
      </c>
      <c r="E43" s="56">
        <v>1.629635676828E12</v>
      </c>
      <c r="F43" s="2" t="b">
        <f t="shared" si="2"/>
        <v>1</v>
      </c>
      <c r="G43" s="55" t="s">
        <v>337</v>
      </c>
      <c r="H43" s="56">
        <v>368.0</v>
      </c>
      <c r="I43" s="57" t="s">
        <v>1633</v>
      </c>
      <c r="J43" s="56">
        <v>1.629636063612E12</v>
      </c>
      <c r="K43" s="2" t="b">
        <f t="shared" si="3"/>
        <v>1</v>
      </c>
      <c r="L43" s="55" t="s">
        <v>242</v>
      </c>
      <c r="M43" s="56">
        <v>169.0</v>
      </c>
      <c r="N43" s="57" t="s">
        <v>1623</v>
      </c>
      <c r="O43" s="56">
        <v>1.629636554571E12</v>
      </c>
      <c r="P43" s="2" t="b">
        <f t="shared" si="4"/>
        <v>1</v>
      </c>
      <c r="Q43" s="55" t="s">
        <v>371</v>
      </c>
      <c r="R43" s="56">
        <v>754.0</v>
      </c>
      <c r="S43" s="57" t="s">
        <v>1637</v>
      </c>
      <c r="T43" s="56">
        <v>1.629641895691E12</v>
      </c>
      <c r="U43" s="2" t="b">
        <f t="shared" si="5"/>
        <v>1</v>
      </c>
      <c r="V43" s="55" t="s">
        <v>337</v>
      </c>
      <c r="W43" s="56">
        <v>163.0</v>
      </c>
      <c r="X43" s="57" t="s">
        <v>1629</v>
      </c>
      <c r="Y43" s="56">
        <v>1.629642436715E12</v>
      </c>
      <c r="Z43" s="2" t="b">
        <f t="shared" si="6"/>
        <v>1</v>
      </c>
      <c r="AA43" s="55" t="s">
        <v>242</v>
      </c>
      <c r="AB43" s="56">
        <v>210.0</v>
      </c>
      <c r="AC43" s="57" t="s">
        <v>1624</v>
      </c>
      <c r="AD43" s="56">
        <v>1.629642833892E12</v>
      </c>
      <c r="AE43" s="2" t="b">
        <f t="shared" si="7"/>
        <v>0</v>
      </c>
      <c r="AF43" s="55" t="s">
        <v>320</v>
      </c>
      <c r="AG43" s="56">
        <v>358.0</v>
      </c>
      <c r="AH43" s="57" t="s">
        <v>1635</v>
      </c>
      <c r="AI43" s="56">
        <v>1.62964562645E12</v>
      </c>
      <c r="AJ43" s="2" t="b">
        <f t="shared" si="8"/>
        <v>1</v>
      </c>
      <c r="AK43" s="55" t="s">
        <v>242</v>
      </c>
      <c r="AL43" s="56">
        <v>495.0</v>
      </c>
      <c r="AM43" s="57" t="s">
        <v>1630</v>
      </c>
      <c r="AN43" s="56">
        <v>1.629646093898E12</v>
      </c>
      <c r="AO43" s="2" t="b">
        <f t="shared" si="9"/>
        <v>0</v>
      </c>
      <c r="AP43" s="55" t="s">
        <v>244</v>
      </c>
      <c r="AQ43" s="56">
        <v>236.0</v>
      </c>
      <c r="AR43" s="57" t="s">
        <v>1636</v>
      </c>
      <c r="AS43" s="56">
        <v>1.629646564634E12</v>
      </c>
    </row>
    <row r="44">
      <c r="A44" s="2" t="b">
        <f t="shared" si="1"/>
        <v>1</v>
      </c>
      <c r="B44" s="55" t="s">
        <v>344</v>
      </c>
      <c r="C44" s="56">
        <v>453.0</v>
      </c>
      <c r="D44" s="57" t="s">
        <v>1638</v>
      </c>
      <c r="E44" s="56">
        <v>1.629635677283E12</v>
      </c>
      <c r="F44" s="2" t="b">
        <f t="shared" si="2"/>
        <v>1</v>
      </c>
      <c r="G44" s="55" t="s">
        <v>383</v>
      </c>
      <c r="H44" s="56">
        <v>83.0</v>
      </c>
      <c r="I44" s="57" t="s">
        <v>1633</v>
      </c>
      <c r="J44" s="56">
        <v>1.629636063694E12</v>
      </c>
      <c r="K44" s="2" t="b">
        <f t="shared" si="3"/>
        <v>1</v>
      </c>
      <c r="L44" s="55" t="s">
        <v>301</v>
      </c>
      <c r="M44" s="56">
        <v>699.0</v>
      </c>
      <c r="N44" s="57" t="s">
        <v>1639</v>
      </c>
      <c r="O44" s="56">
        <v>1.629636555273E12</v>
      </c>
      <c r="P44" s="2" t="b">
        <f t="shared" si="4"/>
        <v>1</v>
      </c>
      <c r="Q44" s="55" t="s">
        <v>337</v>
      </c>
      <c r="R44" s="56">
        <v>3805.0</v>
      </c>
      <c r="S44" s="57" t="s">
        <v>1640</v>
      </c>
      <c r="T44" s="56">
        <v>1.629641899511E12</v>
      </c>
      <c r="U44" s="2" t="b">
        <f t="shared" si="5"/>
        <v>1</v>
      </c>
      <c r="V44" s="55" t="s">
        <v>242</v>
      </c>
      <c r="W44" s="56">
        <v>254.0</v>
      </c>
      <c r="X44" s="57" t="s">
        <v>1629</v>
      </c>
      <c r="Y44" s="56">
        <v>1.62964243697E12</v>
      </c>
      <c r="Z44" s="2" t="b">
        <f t="shared" si="6"/>
        <v>0</v>
      </c>
      <c r="AA44" s="55" t="s">
        <v>329</v>
      </c>
      <c r="AB44" s="56">
        <v>1898.0</v>
      </c>
      <c r="AC44" s="57" t="s">
        <v>1641</v>
      </c>
      <c r="AD44" s="56">
        <v>1.629642835789E12</v>
      </c>
      <c r="AE44" s="2" t="b">
        <f t="shared" si="7"/>
        <v>0</v>
      </c>
      <c r="AF44" s="55" t="s">
        <v>326</v>
      </c>
      <c r="AG44" s="56">
        <v>303.0</v>
      </c>
      <c r="AH44" s="57" t="s">
        <v>1635</v>
      </c>
      <c r="AI44" s="56">
        <v>1.629645626752E12</v>
      </c>
      <c r="AJ44" s="2" t="b">
        <f t="shared" si="8"/>
        <v>1</v>
      </c>
      <c r="AK44" s="55" t="s">
        <v>301</v>
      </c>
      <c r="AL44" s="56">
        <v>1176.0</v>
      </c>
      <c r="AM44" s="57" t="s">
        <v>1642</v>
      </c>
      <c r="AN44" s="56">
        <v>1.629646095065E12</v>
      </c>
      <c r="AO44" s="2" t="b">
        <f t="shared" si="9"/>
        <v>0</v>
      </c>
      <c r="AP44" s="55" t="s">
        <v>208</v>
      </c>
      <c r="AQ44" s="56">
        <v>191.0</v>
      </c>
      <c r="AR44" s="57" t="s">
        <v>1636</v>
      </c>
      <c r="AS44" s="56">
        <v>1.629646564824E12</v>
      </c>
    </row>
    <row r="45">
      <c r="A45" s="2" t="b">
        <f t="shared" si="1"/>
        <v>1</v>
      </c>
      <c r="B45" s="55" t="s">
        <v>242</v>
      </c>
      <c r="C45" s="56">
        <v>194.0</v>
      </c>
      <c r="D45" s="57" t="s">
        <v>1638</v>
      </c>
      <c r="E45" s="56">
        <v>1.629635677475E12</v>
      </c>
      <c r="F45" s="2" t="b">
        <f t="shared" si="2"/>
        <v>1</v>
      </c>
      <c r="G45" s="55" t="s">
        <v>242</v>
      </c>
      <c r="H45" s="56">
        <v>353.0</v>
      </c>
      <c r="I45" s="57" t="s">
        <v>1643</v>
      </c>
      <c r="J45" s="56">
        <v>1.629636064046E12</v>
      </c>
      <c r="K45" s="2" t="b">
        <f t="shared" si="3"/>
        <v>1</v>
      </c>
      <c r="L45" s="55" t="s">
        <v>232</v>
      </c>
      <c r="M45" s="56">
        <v>253.0</v>
      </c>
      <c r="N45" s="57" t="s">
        <v>1639</v>
      </c>
      <c r="O45" s="56">
        <v>1.629636555524E12</v>
      </c>
      <c r="P45" s="2" t="b">
        <f t="shared" si="4"/>
        <v>1</v>
      </c>
      <c r="Q45" s="55" t="s">
        <v>383</v>
      </c>
      <c r="R45" s="56">
        <v>129.0</v>
      </c>
      <c r="S45" s="57" t="s">
        <v>1640</v>
      </c>
      <c r="T45" s="56">
        <v>1.629641899623E12</v>
      </c>
      <c r="U45" s="2" t="b">
        <f t="shared" si="5"/>
        <v>1</v>
      </c>
      <c r="V45" s="55" t="s">
        <v>301</v>
      </c>
      <c r="W45" s="56">
        <v>2431.0</v>
      </c>
      <c r="X45" s="57" t="s">
        <v>1644</v>
      </c>
      <c r="Y45" s="56">
        <v>1.629642439398E12</v>
      </c>
      <c r="Z45" s="2" t="b">
        <f t="shared" si="6"/>
        <v>1</v>
      </c>
      <c r="AA45" s="55" t="s">
        <v>337</v>
      </c>
      <c r="AB45" s="56">
        <v>310.0</v>
      </c>
      <c r="AC45" s="57" t="s">
        <v>1645</v>
      </c>
      <c r="AD45" s="56">
        <v>1.629642836102E12</v>
      </c>
      <c r="AE45" s="2" t="b">
        <f t="shared" si="7"/>
        <v>1</v>
      </c>
      <c r="AF45" s="55" t="s">
        <v>242</v>
      </c>
      <c r="AG45" s="56">
        <v>967.0</v>
      </c>
      <c r="AH45" s="57" t="s">
        <v>1646</v>
      </c>
      <c r="AI45" s="56">
        <v>1.629645627731E12</v>
      </c>
      <c r="AJ45" s="2" t="b">
        <f t="shared" si="8"/>
        <v>1</v>
      </c>
      <c r="AK45" s="55" t="s">
        <v>232</v>
      </c>
      <c r="AL45" s="56">
        <v>286.0</v>
      </c>
      <c r="AM45" s="57" t="s">
        <v>1642</v>
      </c>
      <c r="AN45" s="56">
        <v>1.629646095354E12</v>
      </c>
      <c r="AO45" s="2" t="b">
        <f t="shared" si="9"/>
        <v>0</v>
      </c>
      <c r="AP45" s="55" t="s">
        <v>320</v>
      </c>
      <c r="AQ45" s="56">
        <v>417.0</v>
      </c>
      <c r="AR45" s="57" t="s">
        <v>1647</v>
      </c>
      <c r="AS45" s="56">
        <v>1.629646565246E12</v>
      </c>
    </row>
    <row r="46">
      <c r="A46" s="2" t="b">
        <f t="shared" si="1"/>
        <v>1</v>
      </c>
      <c r="B46" s="55" t="s">
        <v>301</v>
      </c>
      <c r="C46" s="56">
        <v>2235.0</v>
      </c>
      <c r="D46" s="57" t="s">
        <v>1648</v>
      </c>
      <c r="E46" s="56">
        <v>1.629635679714E12</v>
      </c>
      <c r="F46" s="2" t="b">
        <f t="shared" si="2"/>
        <v>1</v>
      </c>
      <c r="G46" s="55" t="s">
        <v>301</v>
      </c>
      <c r="H46" s="56">
        <v>841.0</v>
      </c>
      <c r="I46" s="57" t="s">
        <v>1643</v>
      </c>
      <c r="J46" s="56">
        <v>1.629636064888E12</v>
      </c>
      <c r="K46" s="2" t="b">
        <f t="shared" si="3"/>
        <v>1</v>
      </c>
      <c r="L46" s="55" t="s">
        <v>242</v>
      </c>
      <c r="M46" s="56">
        <v>271.0</v>
      </c>
      <c r="N46" s="57" t="s">
        <v>1639</v>
      </c>
      <c r="O46" s="56">
        <v>1.629636555794E12</v>
      </c>
      <c r="P46" s="2" t="b">
        <f t="shared" si="4"/>
        <v>1</v>
      </c>
      <c r="Q46" s="55" t="s">
        <v>390</v>
      </c>
      <c r="R46" s="56">
        <v>1495.0</v>
      </c>
      <c r="S46" s="57" t="s">
        <v>1649</v>
      </c>
      <c r="T46" s="56">
        <v>1.629641901129E12</v>
      </c>
      <c r="U46" s="2" t="b">
        <f t="shared" si="5"/>
        <v>1</v>
      </c>
      <c r="V46" s="55" t="s">
        <v>287</v>
      </c>
      <c r="W46" s="56">
        <v>545.0</v>
      </c>
      <c r="X46" s="57" t="s">
        <v>1644</v>
      </c>
      <c r="Y46" s="56">
        <v>1.629642439945E12</v>
      </c>
      <c r="Z46" s="2" t="b">
        <f t="shared" si="6"/>
        <v>1</v>
      </c>
      <c r="AA46" s="55" t="s">
        <v>344</v>
      </c>
      <c r="AB46" s="56">
        <v>226.0</v>
      </c>
      <c r="AC46" s="57" t="s">
        <v>1645</v>
      </c>
      <c r="AD46" s="56">
        <v>1.629642836325E12</v>
      </c>
      <c r="AE46" s="2" t="b">
        <f t="shared" si="7"/>
        <v>0</v>
      </c>
      <c r="AF46" s="55" t="s">
        <v>332</v>
      </c>
      <c r="AG46" s="56">
        <v>1978.0</v>
      </c>
      <c r="AH46" s="57" t="s">
        <v>1650</v>
      </c>
      <c r="AI46" s="56">
        <v>1.629645629699E12</v>
      </c>
      <c r="AJ46" s="2" t="b">
        <f t="shared" si="8"/>
        <v>1</v>
      </c>
      <c r="AK46" s="55" t="s">
        <v>242</v>
      </c>
      <c r="AL46" s="56">
        <v>273.0</v>
      </c>
      <c r="AM46" s="57" t="s">
        <v>1642</v>
      </c>
      <c r="AN46" s="56">
        <v>1.629646095625E12</v>
      </c>
      <c r="AO46" s="2" t="b">
        <f t="shared" si="9"/>
        <v>0</v>
      </c>
      <c r="AP46" s="55" t="s">
        <v>326</v>
      </c>
      <c r="AQ46" s="56">
        <v>418.0</v>
      </c>
      <c r="AR46" s="57" t="s">
        <v>1647</v>
      </c>
      <c r="AS46" s="56">
        <v>1.629646565662E12</v>
      </c>
    </row>
    <row r="47">
      <c r="A47" s="2" t="b">
        <f t="shared" si="1"/>
        <v>1</v>
      </c>
      <c r="B47" s="55" t="s">
        <v>232</v>
      </c>
      <c r="C47" s="56">
        <v>146.0</v>
      </c>
      <c r="D47" s="57" t="s">
        <v>1648</v>
      </c>
      <c r="E47" s="56">
        <v>1.629635679856E12</v>
      </c>
      <c r="F47" s="2" t="b">
        <f t="shared" si="2"/>
        <v>1</v>
      </c>
      <c r="G47" s="55" t="s">
        <v>232</v>
      </c>
      <c r="H47" s="56">
        <v>274.0</v>
      </c>
      <c r="I47" s="57" t="s">
        <v>1651</v>
      </c>
      <c r="J47" s="56">
        <v>1.629636065162E12</v>
      </c>
      <c r="K47" s="2" t="b">
        <f t="shared" si="3"/>
        <v>1</v>
      </c>
      <c r="L47" s="55" t="s">
        <v>348</v>
      </c>
      <c r="M47" s="56">
        <v>3953.0</v>
      </c>
      <c r="N47" s="57" t="s">
        <v>1652</v>
      </c>
      <c r="O47" s="56">
        <v>1.629636559749E12</v>
      </c>
      <c r="P47" s="2" t="b">
        <f t="shared" si="4"/>
        <v>1</v>
      </c>
      <c r="Q47" s="55" t="s">
        <v>257</v>
      </c>
      <c r="R47" s="56">
        <v>183.0</v>
      </c>
      <c r="S47" s="57" t="s">
        <v>1649</v>
      </c>
      <c r="T47" s="56">
        <v>1.629641901298E12</v>
      </c>
      <c r="U47" s="2" t="b">
        <f t="shared" si="5"/>
        <v>1</v>
      </c>
      <c r="V47" s="55" t="s">
        <v>301</v>
      </c>
      <c r="W47" s="56">
        <v>420.0</v>
      </c>
      <c r="X47" s="57" t="s">
        <v>1653</v>
      </c>
      <c r="Y47" s="56">
        <v>1.629642440368E12</v>
      </c>
      <c r="Z47" s="2" t="b">
        <f t="shared" si="6"/>
        <v>1</v>
      </c>
      <c r="AA47" s="55" t="s">
        <v>301</v>
      </c>
      <c r="AB47" s="56">
        <v>1022.0</v>
      </c>
      <c r="AC47" s="57" t="s">
        <v>1654</v>
      </c>
      <c r="AD47" s="56">
        <v>1.629642837353E12</v>
      </c>
      <c r="AE47" s="2" t="b">
        <f t="shared" si="7"/>
        <v>1</v>
      </c>
      <c r="AF47" s="55" t="s">
        <v>340</v>
      </c>
      <c r="AG47" s="56">
        <v>603.0</v>
      </c>
      <c r="AH47" s="57" t="s">
        <v>1655</v>
      </c>
      <c r="AI47" s="56">
        <v>1.629645630301E12</v>
      </c>
      <c r="AJ47" s="2" t="b">
        <f t="shared" si="8"/>
        <v>1</v>
      </c>
      <c r="AK47" s="55" t="s">
        <v>346</v>
      </c>
      <c r="AL47" s="56">
        <v>2781.0</v>
      </c>
      <c r="AM47" s="57" t="s">
        <v>1656</v>
      </c>
      <c r="AN47" s="56">
        <v>1.629646098405E12</v>
      </c>
      <c r="AO47" s="2" t="b">
        <f t="shared" si="9"/>
        <v>1</v>
      </c>
      <c r="AP47" s="55" t="s">
        <v>242</v>
      </c>
      <c r="AQ47" s="56">
        <v>620.0</v>
      </c>
      <c r="AR47" s="57" t="s">
        <v>1657</v>
      </c>
      <c r="AS47" s="56">
        <v>1.629646566281E12</v>
      </c>
    </row>
    <row r="48">
      <c r="A48" s="2" t="b">
        <f t="shared" si="1"/>
        <v>1</v>
      </c>
      <c r="B48" s="55" t="s">
        <v>242</v>
      </c>
      <c r="C48" s="56">
        <v>264.0</v>
      </c>
      <c r="D48" s="57" t="s">
        <v>1658</v>
      </c>
      <c r="E48" s="56">
        <v>1.629635680124E12</v>
      </c>
      <c r="F48" s="2" t="b">
        <f t="shared" si="2"/>
        <v>1</v>
      </c>
      <c r="G48" s="55" t="s">
        <v>242</v>
      </c>
      <c r="H48" s="56">
        <v>184.0</v>
      </c>
      <c r="I48" s="57" t="s">
        <v>1651</v>
      </c>
      <c r="J48" s="56">
        <v>1.629636065346E12</v>
      </c>
      <c r="K48" s="2" t="b">
        <f t="shared" si="3"/>
        <v>1</v>
      </c>
      <c r="L48" s="55" t="s">
        <v>371</v>
      </c>
      <c r="M48" s="56">
        <v>874.0</v>
      </c>
      <c r="N48" s="57" t="s">
        <v>1659</v>
      </c>
      <c r="O48" s="56">
        <v>1.62963656062E12</v>
      </c>
      <c r="P48" s="2" t="b">
        <f t="shared" si="4"/>
        <v>1</v>
      </c>
      <c r="Q48" s="55" t="s">
        <v>242</v>
      </c>
      <c r="R48" s="56">
        <v>211.0</v>
      </c>
      <c r="S48" s="57" t="s">
        <v>1649</v>
      </c>
      <c r="T48" s="56">
        <v>1.629641901509E12</v>
      </c>
      <c r="U48" s="2" t="b">
        <f t="shared" si="5"/>
        <v>1</v>
      </c>
      <c r="V48" s="55" t="s">
        <v>232</v>
      </c>
      <c r="W48" s="56">
        <v>166.0</v>
      </c>
      <c r="X48" s="57" t="s">
        <v>1653</v>
      </c>
      <c r="Y48" s="56">
        <v>1.629642440531E12</v>
      </c>
      <c r="Z48" s="2" t="b">
        <f t="shared" si="6"/>
        <v>1</v>
      </c>
      <c r="AA48" s="55" t="s">
        <v>232</v>
      </c>
      <c r="AB48" s="56">
        <v>318.0</v>
      </c>
      <c r="AC48" s="57" t="s">
        <v>1654</v>
      </c>
      <c r="AD48" s="56">
        <v>1.629642837664E12</v>
      </c>
      <c r="AE48" s="2" t="b">
        <f t="shared" si="7"/>
        <v>1</v>
      </c>
      <c r="AF48" s="55" t="s">
        <v>341</v>
      </c>
      <c r="AG48" s="56">
        <v>418.0</v>
      </c>
      <c r="AH48" s="57" t="s">
        <v>1655</v>
      </c>
      <c r="AI48" s="56">
        <v>1.629645630719E12</v>
      </c>
      <c r="AJ48" s="2" t="b">
        <f t="shared" si="8"/>
        <v>1</v>
      </c>
      <c r="AK48" s="55" t="s">
        <v>371</v>
      </c>
      <c r="AL48" s="56">
        <v>1198.0</v>
      </c>
      <c r="AM48" s="57" t="s">
        <v>1660</v>
      </c>
      <c r="AN48" s="56">
        <v>1.629646099603E12</v>
      </c>
      <c r="AO48" s="2" t="b">
        <f t="shared" si="9"/>
        <v>0</v>
      </c>
      <c r="AP48" s="55" t="s">
        <v>334</v>
      </c>
      <c r="AQ48" s="56">
        <v>2685.0</v>
      </c>
      <c r="AR48" s="57" t="s">
        <v>1661</v>
      </c>
      <c r="AS48" s="56">
        <v>1.629646568967E12</v>
      </c>
    </row>
    <row r="49">
      <c r="A49" s="2" t="b">
        <f t="shared" si="1"/>
        <v>1</v>
      </c>
      <c r="B49" s="55" t="s">
        <v>344</v>
      </c>
      <c r="C49" s="56">
        <v>3979.0</v>
      </c>
      <c r="D49" s="57" t="s">
        <v>1662</v>
      </c>
      <c r="E49" s="56">
        <v>1.629635684102E12</v>
      </c>
      <c r="F49" s="2" t="b">
        <f t="shared" si="2"/>
        <v>1</v>
      </c>
      <c r="G49" s="55" t="s">
        <v>348</v>
      </c>
      <c r="H49" s="56">
        <v>1856.0</v>
      </c>
      <c r="I49" s="57" t="s">
        <v>1663</v>
      </c>
      <c r="J49" s="56">
        <v>1.629636067216E12</v>
      </c>
      <c r="K49" s="2" t="b">
        <f t="shared" si="3"/>
        <v>1</v>
      </c>
      <c r="L49" s="55" t="s">
        <v>337</v>
      </c>
      <c r="M49" s="56">
        <v>1292.0</v>
      </c>
      <c r="N49" s="57" t="s">
        <v>1664</v>
      </c>
      <c r="O49" s="56">
        <v>1.629636561915E12</v>
      </c>
      <c r="P49" s="2" t="b">
        <f t="shared" si="4"/>
        <v>1</v>
      </c>
      <c r="Q49" s="55" t="s">
        <v>301</v>
      </c>
      <c r="R49" s="56">
        <v>299.0</v>
      </c>
      <c r="S49" s="57" t="s">
        <v>1649</v>
      </c>
      <c r="T49" s="56">
        <v>1.629641901807E12</v>
      </c>
      <c r="U49" s="2" t="b">
        <f t="shared" si="5"/>
        <v>1</v>
      </c>
      <c r="V49" s="55" t="s">
        <v>242</v>
      </c>
      <c r="W49" s="56">
        <v>196.0</v>
      </c>
      <c r="X49" s="57" t="s">
        <v>1653</v>
      </c>
      <c r="Y49" s="56">
        <v>1.629642440726E12</v>
      </c>
      <c r="Z49" s="2" t="b">
        <f t="shared" si="6"/>
        <v>1</v>
      </c>
      <c r="AA49" s="55" t="s">
        <v>242</v>
      </c>
      <c r="AB49" s="56">
        <v>118.0</v>
      </c>
      <c r="AC49" s="57" t="s">
        <v>1654</v>
      </c>
      <c r="AD49" s="56">
        <v>1.629642837781E12</v>
      </c>
      <c r="AE49" s="2" t="b">
        <f t="shared" si="7"/>
        <v>1</v>
      </c>
      <c r="AF49" s="55" t="s">
        <v>242</v>
      </c>
      <c r="AG49" s="56">
        <v>545.0</v>
      </c>
      <c r="AH49" s="57" t="s">
        <v>1665</v>
      </c>
      <c r="AI49" s="56">
        <v>1.629645631264E12</v>
      </c>
      <c r="AJ49" s="2" t="b">
        <f t="shared" si="8"/>
        <v>1</v>
      </c>
      <c r="AK49" s="55" t="s">
        <v>337</v>
      </c>
      <c r="AL49" s="56">
        <v>3531.0</v>
      </c>
      <c r="AM49" s="57" t="s">
        <v>1666</v>
      </c>
      <c r="AN49" s="56">
        <v>1.629646103138E12</v>
      </c>
      <c r="AO49" s="2" t="b">
        <f t="shared" si="9"/>
        <v>1</v>
      </c>
      <c r="AP49" s="55" t="s">
        <v>340</v>
      </c>
      <c r="AQ49" s="56">
        <v>369.0</v>
      </c>
      <c r="AR49" s="57" t="s">
        <v>1667</v>
      </c>
      <c r="AS49" s="56">
        <v>1.629646569334E12</v>
      </c>
    </row>
    <row r="50">
      <c r="A50" s="2" t="b">
        <f t="shared" si="1"/>
        <v>1</v>
      </c>
      <c r="B50" s="55" t="s">
        <v>371</v>
      </c>
      <c r="C50" s="56">
        <v>1077.0</v>
      </c>
      <c r="D50" s="57" t="s">
        <v>1668</v>
      </c>
      <c r="E50" s="56">
        <v>1.629635685176E12</v>
      </c>
      <c r="F50" s="2" t="b">
        <f t="shared" si="2"/>
        <v>1</v>
      </c>
      <c r="G50" s="55" t="s">
        <v>371</v>
      </c>
      <c r="H50" s="56">
        <v>1122.0</v>
      </c>
      <c r="I50" s="57" t="s">
        <v>1669</v>
      </c>
      <c r="J50" s="56">
        <v>1.629636068327E12</v>
      </c>
      <c r="K50" s="2" t="b">
        <f t="shared" si="3"/>
        <v>1</v>
      </c>
      <c r="L50" s="55" t="s">
        <v>383</v>
      </c>
      <c r="M50" s="56">
        <v>71.0</v>
      </c>
      <c r="N50" s="57" t="s">
        <v>1664</v>
      </c>
      <c r="O50" s="56">
        <v>1.629636561994E12</v>
      </c>
      <c r="P50" s="2" t="b">
        <f t="shared" si="4"/>
        <v>1</v>
      </c>
      <c r="Q50" s="55" t="s">
        <v>242</v>
      </c>
      <c r="R50" s="56">
        <v>287.0</v>
      </c>
      <c r="S50" s="57" t="s">
        <v>1670</v>
      </c>
      <c r="T50" s="56">
        <v>1.629641902095E12</v>
      </c>
      <c r="U50" s="2" t="b">
        <f t="shared" si="5"/>
        <v>1</v>
      </c>
      <c r="V50" s="55" t="s">
        <v>344</v>
      </c>
      <c r="W50" s="56">
        <v>3879.0</v>
      </c>
      <c r="X50" s="57" t="s">
        <v>1671</v>
      </c>
      <c r="Y50" s="56">
        <v>1.629642444606E12</v>
      </c>
      <c r="Z50" s="2" t="b">
        <f t="shared" si="6"/>
        <v>1</v>
      </c>
      <c r="AA50" s="55" t="s">
        <v>242</v>
      </c>
      <c r="AB50" s="56">
        <v>1019.0</v>
      </c>
      <c r="AC50" s="57" t="s">
        <v>1672</v>
      </c>
      <c r="AD50" s="56">
        <v>1.629642838811E12</v>
      </c>
      <c r="AE50" s="2" t="b">
        <f t="shared" si="7"/>
        <v>1</v>
      </c>
      <c r="AF50" s="55" t="s">
        <v>301</v>
      </c>
      <c r="AG50" s="56">
        <v>617.0</v>
      </c>
      <c r="AH50" s="57" t="s">
        <v>1665</v>
      </c>
      <c r="AI50" s="56">
        <v>1.629645631888E12</v>
      </c>
      <c r="AJ50" s="2" t="b">
        <f t="shared" si="8"/>
        <v>1</v>
      </c>
      <c r="AK50" s="55" t="s">
        <v>383</v>
      </c>
      <c r="AL50" s="56">
        <v>58.0</v>
      </c>
      <c r="AM50" s="57" t="s">
        <v>1666</v>
      </c>
      <c r="AN50" s="56">
        <v>1.629646103195E12</v>
      </c>
      <c r="AO50" s="2" t="b">
        <f t="shared" si="9"/>
        <v>1</v>
      </c>
      <c r="AP50" s="55" t="s">
        <v>348</v>
      </c>
      <c r="AQ50" s="56">
        <v>359.0</v>
      </c>
      <c r="AR50" s="57" t="s">
        <v>1667</v>
      </c>
      <c r="AS50" s="56">
        <v>1.629646569695E12</v>
      </c>
    </row>
    <row r="51">
      <c r="A51" s="2" t="b">
        <f t="shared" si="1"/>
        <v>1</v>
      </c>
      <c r="B51" s="55" t="s">
        <v>340</v>
      </c>
      <c r="C51" s="56">
        <v>4183.0</v>
      </c>
      <c r="D51" s="57" t="s">
        <v>1673</v>
      </c>
      <c r="E51" s="56">
        <v>1.629635689362E12</v>
      </c>
      <c r="F51" s="2" t="b">
        <f t="shared" si="2"/>
        <v>1</v>
      </c>
      <c r="G51" s="55" t="s">
        <v>340</v>
      </c>
      <c r="H51" s="56">
        <v>5168.0</v>
      </c>
      <c r="I51" s="57" t="s">
        <v>1674</v>
      </c>
      <c r="J51" s="56">
        <v>1.629636073494E12</v>
      </c>
      <c r="K51" s="2" t="b">
        <f t="shared" si="3"/>
        <v>1</v>
      </c>
      <c r="L51" s="55" t="s">
        <v>242</v>
      </c>
      <c r="M51" s="56">
        <v>1578.0</v>
      </c>
      <c r="N51" s="57" t="s">
        <v>1675</v>
      </c>
      <c r="O51" s="56">
        <v>1.629636563566E12</v>
      </c>
      <c r="P51" s="2" t="b">
        <f t="shared" si="4"/>
        <v>1</v>
      </c>
      <c r="Q51" s="55" t="s">
        <v>292</v>
      </c>
      <c r="R51" s="56">
        <v>332.0</v>
      </c>
      <c r="S51" s="57" t="s">
        <v>1670</v>
      </c>
      <c r="T51" s="56">
        <v>1.629641902427E12</v>
      </c>
      <c r="U51" s="2" t="b">
        <f t="shared" si="5"/>
        <v>1</v>
      </c>
      <c r="V51" s="55" t="s">
        <v>371</v>
      </c>
      <c r="W51" s="56">
        <v>753.0</v>
      </c>
      <c r="X51" s="57" t="s">
        <v>1676</v>
      </c>
      <c r="Y51" s="56">
        <v>1.629642445358E12</v>
      </c>
      <c r="Z51" s="2" t="b">
        <f t="shared" si="6"/>
        <v>1</v>
      </c>
      <c r="AA51" s="55" t="s">
        <v>341</v>
      </c>
      <c r="AB51" s="56">
        <v>4117.0</v>
      </c>
      <c r="AC51" s="57" t="s">
        <v>1677</v>
      </c>
      <c r="AD51" s="56">
        <v>1.629642842928E12</v>
      </c>
      <c r="AE51" s="2" t="b">
        <f t="shared" si="7"/>
        <v>1</v>
      </c>
      <c r="AF51" s="55" t="s">
        <v>232</v>
      </c>
      <c r="AG51" s="56">
        <v>352.0</v>
      </c>
      <c r="AH51" s="57" t="s">
        <v>1678</v>
      </c>
      <c r="AI51" s="56">
        <v>1.629645632236E12</v>
      </c>
      <c r="AJ51" s="2" t="b">
        <f t="shared" si="8"/>
        <v>1</v>
      </c>
      <c r="AK51" s="55" t="s">
        <v>242</v>
      </c>
      <c r="AL51" s="56">
        <v>1316.0</v>
      </c>
      <c r="AM51" s="57" t="s">
        <v>1679</v>
      </c>
      <c r="AN51" s="56">
        <v>1.62964610451E12</v>
      </c>
      <c r="AO51" s="2" t="b">
        <f t="shared" si="9"/>
        <v>1</v>
      </c>
      <c r="AP51" s="55" t="s">
        <v>242</v>
      </c>
      <c r="AQ51" s="56">
        <v>830.0</v>
      </c>
      <c r="AR51" s="57" t="s">
        <v>1680</v>
      </c>
      <c r="AS51" s="56">
        <v>1.629646570522E12</v>
      </c>
    </row>
    <row r="52">
      <c r="A52" s="2" t="b">
        <f t="shared" si="1"/>
        <v>1</v>
      </c>
      <c r="B52" s="55" t="s">
        <v>383</v>
      </c>
      <c r="C52" s="56">
        <v>129.0</v>
      </c>
      <c r="D52" s="57" t="s">
        <v>1673</v>
      </c>
      <c r="E52" s="56">
        <v>1.629635689501E12</v>
      </c>
      <c r="F52" s="2" t="b">
        <f t="shared" si="2"/>
        <v>1</v>
      </c>
      <c r="G52" s="55" t="s">
        <v>383</v>
      </c>
      <c r="H52" s="56">
        <v>48.0</v>
      </c>
      <c r="I52" s="57" t="s">
        <v>1674</v>
      </c>
      <c r="J52" s="56">
        <v>1.629636073542E12</v>
      </c>
      <c r="K52" s="2" t="b">
        <f t="shared" si="3"/>
        <v>1</v>
      </c>
      <c r="L52" s="55" t="s">
        <v>390</v>
      </c>
      <c r="M52" s="56">
        <v>750.0</v>
      </c>
      <c r="N52" s="57" t="s">
        <v>1681</v>
      </c>
      <c r="O52" s="56">
        <v>1.629636564309E12</v>
      </c>
      <c r="P52" s="2" t="b">
        <f t="shared" si="4"/>
        <v>1</v>
      </c>
      <c r="Q52" s="55" t="s">
        <v>242</v>
      </c>
      <c r="R52" s="56">
        <v>589.0</v>
      </c>
      <c r="S52" s="57" t="s">
        <v>1682</v>
      </c>
      <c r="T52" s="56">
        <v>1.629641903016E12</v>
      </c>
      <c r="U52" s="2" t="b">
        <f t="shared" si="5"/>
        <v>1</v>
      </c>
      <c r="V52" s="55" t="s">
        <v>242</v>
      </c>
      <c r="W52" s="56">
        <v>293.0</v>
      </c>
      <c r="X52" s="57" t="s">
        <v>1676</v>
      </c>
      <c r="Y52" s="56">
        <v>1.629642445652E12</v>
      </c>
      <c r="Z52" s="2" t="b">
        <f t="shared" si="6"/>
        <v>1</v>
      </c>
      <c r="AA52" s="55" t="s">
        <v>371</v>
      </c>
      <c r="AB52" s="56">
        <v>1644.0</v>
      </c>
      <c r="AC52" s="57" t="s">
        <v>1683</v>
      </c>
      <c r="AD52" s="56">
        <v>1.629642844565E12</v>
      </c>
      <c r="AE52" s="2" t="b">
        <f t="shared" si="7"/>
        <v>1</v>
      </c>
      <c r="AF52" s="55" t="s">
        <v>242</v>
      </c>
      <c r="AG52" s="56">
        <v>122.0</v>
      </c>
      <c r="AH52" s="57" t="s">
        <v>1678</v>
      </c>
      <c r="AI52" s="56">
        <v>1.629645632356E12</v>
      </c>
      <c r="AJ52" s="2" t="b">
        <f t="shared" si="8"/>
        <v>1</v>
      </c>
      <c r="AK52" s="55" t="s">
        <v>390</v>
      </c>
      <c r="AL52" s="56">
        <v>312.0</v>
      </c>
      <c r="AM52" s="57" t="s">
        <v>1679</v>
      </c>
      <c r="AN52" s="56">
        <v>1.629646104824E12</v>
      </c>
      <c r="AO52" s="2" t="b">
        <f t="shared" si="9"/>
        <v>1</v>
      </c>
      <c r="AP52" s="55" t="s">
        <v>301</v>
      </c>
      <c r="AQ52" s="56">
        <v>191.0</v>
      </c>
      <c r="AR52" s="57" t="s">
        <v>1680</v>
      </c>
      <c r="AS52" s="56">
        <v>1.629646570717E12</v>
      </c>
    </row>
    <row r="53">
      <c r="A53" s="2" t="b">
        <f t="shared" si="1"/>
        <v>1</v>
      </c>
      <c r="B53" s="55" t="s">
        <v>242</v>
      </c>
      <c r="C53" s="56">
        <v>1216.0</v>
      </c>
      <c r="D53" s="57" t="s">
        <v>1684</v>
      </c>
      <c r="E53" s="56">
        <v>1.629635690705E12</v>
      </c>
      <c r="F53" s="2" t="b">
        <f t="shared" si="2"/>
        <v>1</v>
      </c>
      <c r="G53" s="55" t="s">
        <v>242</v>
      </c>
      <c r="H53" s="56">
        <v>890.0</v>
      </c>
      <c r="I53" s="57" t="s">
        <v>1685</v>
      </c>
      <c r="J53" s="56">
        <v>1.62963607443E12</v>
      </c>
      <c r="K53" s="2" t="b">
        <f t="shared" si="3"/>
        <v>1</v>
      </c>
      <c r="L53" s="55" t="s">
        <v>257</v>
      </c>
      <c r="M53" s="56">
        <v>187.0</v>
      </c>
      <c r="N53" s="57" t="s">
        <v>1681</v>
      </c>
      <c r="O53" s="56">
        <v>1.629636564499E12</v>
      </c>
      <c r="P53" s="2" t="b">
        <f t="shared" si="4"/>
        <v>1</v>
      </c>
      <c r="Q53" s="55" t="s">
        <v>292</v>
      </c>
      <c r="R53" s="56">
        <v>726.0</v>
      </c>
      <c r="S53" s="57" t="s">
        <v>1682</v>
      </c>
      <c r="T53" s="56">
        <v>1.629641903743E12</v>
      </c>
      <c r="U53" s="2" t="b">
        <f t="shared" si="5"/>
        <v>1</v>
      </c>
      <c r="V53" s="55" t="s">
        <v>346</v>
      </c>
      <c r="W53" s="56">
        <v>2638.0</v>
      </c>
      <c r="X53" s="57" t="s">
        <v>1686</v>
      </c>
      <c r="Y53" s="56">
        <v>1.629642448289E12</v>
      </c>
      <c r="Z53" s="2" t="b">
        <f t="shared" si="6"/>
        <v>1</v>
      </c>
      <c r="AA53" s="55" t="s">
        <v>346</v>
      </c>
      <c r="AB53" s="56">
        <v>3610.0</v>
      </c>
      <c r="AC53" s="57" t="s">
        <v>1687</v>
      </c>
      <c r="AD53" s="56">
        <v>1.629642848173E12</v>
      </c>
      <c r="AE53" s="2" t="b">
        <f t="shared" si="7"/>
        <v>1</v>
      </c>
      <c r="AF53" s="55" t="s">
        <v>398</v>
      </c>
      <c r="AG53" s="56">
        <v>1418.0</v>
      </c>
      <c r="AH53" s="57" t="s">
        <v>1688</v>
      </c>
      <c r="AI53" s="56">
        <v>1.629645633774E12</v>
      </c>
      <c r="AJ53" s="2" t="b">
        <f t="shared" si="8"/>
        <v>1</v>
      </c>
      <c r="AK53" s="55" t="s">
        <v>257</v>
      </c>
      <c r="AL53" s="56">
        <v>200.0</v>
      </c>
      <c r="AM53" s="57" t="s">
        <v>1689</v>
      </c>
      <c r="AN53" s="56">
        <v>1.629646105021E12</v>
      </c>
      <c r="AO53" s="2" t="b">
        <f t="shared" si="9"/>
        <v>1</v>
      </c>
      <c r="AP53" s="55" t="s">
        <v>232</v>
      </c>
      <c r="AQ53" s="56">
        <v>335.0</v>
      </c>
      <c r="AR53" s="57" t="s">
        <v>1690</v>
      </c>
      <c r="AS53" s="56">
        <v>1.629646571049E12</v>
      </c>
    </row>
    <row r="54">
      <c r="A54" s="2" t="b">
        <f t="shared" si="1"/>
        <v>1</v>
      </c>
      <c r="B54" s="55" t="s">
        <v>390</v>
      </c>
      <c r="C54" s="56">
        <v>689.0</v>
      </c>
      <c r="D54" s="57" t="s">
        <v>1691</v>
      </c>
      <c r="E54" s="56">
        <v>1.629635691396E12</v>
      </c>
      <c r="F54" s="2" t="b">
        <f t="shared" si="2"/>
        <v>1</v>
      </c>
      <c r="G54" s="55" t="s">
        <v>390</v>
      </c>
      <c r="H54" s="56">
        <v>1225.0</v>
      </c>
      <c r="I54" s="57" t="s">
        <v>1692</v>
      </c>
      <c r="J54" s="56">
        <v>1.629636075656E12</v>
      </c>
      <c r="K54" s="2" t="b">
        <f t="shared" si="3"/>
        <v>1</v>
      </c>
      <c r="L54" s="55" t="s">
        <v>242</v>
      </c>
      <c r="M54" s="56">
        <v>388.0</v>
      </c>
      <c r="N54" s="57" t="s">
        <v>1681</v>
      </c>
      <c r="O54" s="56">
        <v>1.629636564886E12</v>
      </c>
      <c r="P54" s="2" t="b">
        <f t="shared" si="4"/>
        <v>1</v>
      </c>
      <c r="Q54" s="55" t="s">
        <v>255</v>
      </c>
      <c r="R54" s="56">
        <v>300.0</v>
      </c>
      <c r="S54" s="57" t="s">
        <v>1693</v>
      </c>
      <c r="T54" s="56">
        <v>1.629641904044E12</v>
      </c>
      <c r="U54" s="2" t="b">
        <f t="shared" si="5"/>
        <v>1</v>
      </c>
      <c r="V54" s="55" t="s">
        <v>383</v>
      </c>
      <c r="W54" s="56">
        <v>67.0</v>
      </c>
      <c r="X54" s="57" t="s">
        <v>1686</v>
      </c>
      <c r="Y54" s="56">
        <v>1.629642448359E12</v>
      </c>
      <c r="Z54" s="2" t="b">
        <f t="shared" si="6"/>
        <v>1</v>
      </c>
      <c r="AA54" s="55" t="s">
        <v>383</v>
      </c>
      <c r="AB54" s="56">
        <v>78.0</v>
      </c>
      <c r="AC54" s="57" t="s">
        <v>1687</v>
      </c>
      <c r="AD54" s="56">
        <v>1.629642848252E12</v>
      </c>
      <c r="AE54" s="2" t="b">
        <f t="shared" si="7"/>
        <v>1</v>
      </c>
      <c r="AF54" s="55" t="s">
        <v>371</v>
      </c>
      <c r="AG54" s="56">
        <v>1381.0</v>
      </c>
      <c r="AH54" s="57" t="s">
        <v>1694</v>
      </c>
      <c r="AI54" s="56">
        <v>1.629645635161E12</v>
      </c>
      <c r="AJ54" s="2" t="b">
        <f t="shared" si="8"/>
        <v>1</v>
      </c>
      <c r="AK54" s="55" t="s">
        <v>242</v>
      </c>
      <c r="AL54" s="56">
        <v>474.0</v>
      </c>
      <c r="AM54" s="57" t="s">
        <v>1689</v>
      </c>
      <c r="AN54" s="56">
        <v>1.629646105494E12</v>
      </c>
      <c r="AO54" s="2" t="b">
        <f t="shared" si="9"/>
        <v>1</v>
      </c>
      <c r="AP54" s="55" t="s">
        <v>242</v>
      </c>
      <c r="AQ54" s="56">
        <v>88.0</v>
      </c>
      <c r="AR54" s="57" t="s">
        <v>1690</v>
      </c>
      <c r="AS54" s="56">
        <v>1.629646571136E12</v>
      </c>
    </row>
    <row r="55">
      <c r="A55" s="2" t="b">
        <f t="shared" si="1"/>
        <v>1</v>
      </c>
      <c r="B55" s="55" t="s">
        <v>257</v>
      </c>
      <c r="C55" s="56">
        <v>192.0</v>
      </c>
      <c r="D55" s="57" t="s">
        <v>1691</v>
      </c>
      <c r="E55" s="56">
        <v>1.629635691584E12</v>
      </c>
      <c r="F55" s="2" t="b">
        <f t="shared" si="2"/>
        <v>1</v>
      </c>
      <c r="G55" s="55" t="s">
        <v>257</v>
      </c>
      <c r="H55" s="56">
        <v>167.0</v>
      </c>
      <c r="I55" s="57" t="s">
        <v>1692</v>
      </c>
      <c r="J55" s="56">
        <v>1.629636075823E12</v>
      </c>
      <c r="K55" s="2" t="b">
        <f t="shared" si="3"/>
        <v>1</v>
      </c>
      <c r="L55" s="55" t="s">
        <v>292</v>
      </c>
      <c r="M55" s="56">
        <v>1485.0</v>
      </c>
      <c r="N55" s="57" t="s">
        <v>1695</v>
      </c>
      <c r="O55" s="56">
        <v>1.629636566371E12</v>
      </c>
      <c r="P55" s="2" t="b">
        <f t="shared" si="4"/>
        <v>1</v>
      </c>
      <c r="Q55" s="55" t="s">
        <v>242</v>
      </c>
      <c r="R55" s="56">
        <v>231.0</v>
      </c>
      <c r="S55" s="57" t="s">
        <v>1693</v>
      </c>
      <c r="T55" s="56">
        <v>1.629641904275E12</v>
      </c>
      <c r="U55" s="2" t="b">
        <f t="shared" si="5"/>
        <v>1</v>
      </c>
      <c r="V55" s="55" t="s">
        <v>383</v>
      </c>
      <c r="W55" s="56">
        <v>1666.0</v>
      </c>
      <c r="X55" s="57" t="s">
        <v>1696</v>
      </c>
      <c r="Y55" s="56">
        <v>1.629642450039E12</v>
      </c>
      <c r="Z55" s="2" t="b">
        <f t="shared" si="6"/>
        <v>1</v>
      </c>
      <c r="AA55" s="55" t="s">
        <v>242</v>
      </c>
      <c r="AB55" s="56">
        <v>1480.0</v>
      </c>
      <c r="AC55" s="57" t="s">
        <v>1697</v>
      </c>
      <c r="AD55" s="56">
        <v>1.629642849733E12</v>
      </c>
      <c r="AE55" s="2" t="b">
        <f t="shared" si="7"/>
        <v>1</v>
      </c>
      <c r="AF55" s="55" t="s">
        <v>337</v>
      </c>
      <c r="AG55" s="56">
        <v>3214.0</v>
      </c>
      <c r="AH55" s="57" t="s">
        <v>1698</v>
      </c>
      <c r="AI55" s="56">
        <v>1.629645638368E12</v>
      </c>
      <c r="AJ55" s="2" t="b">
        <f t="shared" si="8"/>
        <v>1</v>
      </c>
      <c r="AK55" s="55" t="s">
        <v>292</v>
      </c>
      <c r="AL55" s="56">
        <v>623.0</v>
      </c>
      <c r="AM55" s="57" t="s">
        <v>1699</v>
      </c>
      <c r="AN55" s="56">
        <v>1.629646106119E12</v>
      </c>
      <c r="AO55" s="2" t="b">
        <f t="shared" si="9"/>
        <v>1</v>
      </c>
      <c r="AP55" s="55" t="s">
        <v>340</v>
      </c>
      <c r="AQ55" s="56">
        <v>2573.0</v>
      </c>
      <c r="AR55" s="57" t="s">
        <v>1700</v>
      </c>
      <c r="AS55" s="56">
        <v>1.629646573712E12</v>
      </c>
    </row>
    <row r="56">
      <c r="A56" s="2" t="b">
        <f t="shared" si="1"/>
        <v>1</v>
      </c>
      <c r="B56" s="55" t="s">
        <v>242</v>
      </c>
      <c r="C56" s="56">
        <v>489.0</v>
      </c>
      <c r="D56" s="57" t="s">
        <v>1701</v>
      </c>
      <c r="E56" s="56">
        <v>1.629635692074E12</v>
      </c>
      <c r="F56" s="2" t="b">
        <f t="shared" si="2"/>
        <v>1</v>
      </c>
      <c r="G56" s="55" t="s">
        <v>242</v>
      </c>
      <c r="H56" s="56">
        <v>212.0</v>
      </c>
      <c r="I56" s="57" t="s">
        <v>1702</v>
      </c>
      <c r="J56" s="56">
        <v>1.629636076034E12</v>
      </c>
      <c r="K56" s="2" t="b">
        <f t="shared" si="3"/>
        <v>1</v>
      </c>
      <c r="L56" s="55" t="s">
        <v>255</v>
      </c>
      <c r="M56" s="56">
        <v>250.0</v>
      </c>
      <c r="N56" s="57" t="s">
        <v>1695</v>
      </c>
      <c r="O56" s="56">
        <v>1.62963656663E12</v>
      </c>
      <c r="P56" s="2" t="b">
        <f t="shared" si="4"/>
        <v>1</v>
      </c>
      <c r="Q56" s="55" t="s">
        <v>365</v>
      </c>
      <c r="R56" s="56">
        <v>1276.0</v>
      </c>
      <c r="S56" s="57" t="s">
        <v>1703</v>
      </c>
      <c r="T56" s="56">
        <v>1.629641905551E12</v>
      </c>
      <c r="U56" s="2" t="b">
        <f t="shared" si="5"/>
        <v>1</v>
      </c>
      <c r="V56" s="55" t="s">
        <v>390</v>
      </c>
      <c r="W56" s="56">
        <v>1751.0</v>
      </c>
      <c r="X56" s="57" t="s">
        <v>1704</v>
      </c>
      <c r="Y56" s="56">
        <v>1.629642451778E12</v>
      </c>
      <c r="Z56" s="2" t="b">
        <f t="shared" si="6"/>
        <v>1</v>
      </c>
      <c r="AA56" s="55" t="s">
        <v>292</v>
      </c>
      <c r="AB56" s="56">
        <v>290.0</v>
      </c>
      <c r="AC56" s="57" t="s">
        <v>1705</v>
      </c>
      <c r="AD56" s="56">
        <v>1.629642850024E12</v>
      </c>
      <c r="AE56" s="2" t="b">
        <f t="shared" si="7"/>
        <v>1</v>
      </c>
      <c r="AF56" s="55" t="s">
        <v>383</v>
      </c>
      <c r="AG56" s="56">
        <v>71.0</v>
      </c>
      <c r="AH56" s="57" t="s">
        <v>1698</v>
      </c>
      <c r="AI56" s="56">
        <v>1.629645638441E12</v>
      </c>
      <c r="AJ56" s="2" t="b">
        <f t="shared" si="8"/>
        <v>1</v>
      </c>
      <c r="AK56" s="55" t="s">
        <v>255</v>
      </c>
      <c r="AL56" s="56">
        <v>209.0</v>
      </c>
      <c r="AM56" s="57" t="s">
        <v>1699</v>
      </c>
      <c r="AN56" s="56">
        <v>1.629646106328E12</v>
      </c>
      <c r="AO56" s="2" t="b">
        <f t="shared" si="9"/>
        <v>1</v>
      </c>
      <c r="AP56" s="55" t="s">
        <v>371</v>
      </c>
      <c r="AQ56" s="56">
        <v>1339.0</v>
      </c>
      <c r="AR56" s="57" t="s">
        <v>1706</v>
      </c>
      <c r="AS56" s="56">
        <v>1.629646575049E12</v>
      </c>
    </row>
    <row r="57">
      <c r="A57" s="2" t="b">
        <f t="shared" si="1"/>
        <v>1</v>
      </c>
      <c r="B57" s="55" t="s">
        <v>301</v>
      </c>
      <c r="C57" s="56">
        <v>1233.0</v>
      </c>
      <c r="D57" s="57" t="s">
        <v>1707</v>
      </c>
      <c r="E57" s="56">
        <v>1.629635693308E12</v>
      </c>
      <c r="F57" s="2" t="b">
        <f t="shared" si="2"/>
        <v>1</v>
      </c>
      <c r="G57" s="55" t="s">
        <v>292</v>
      </c>
      <c r="H57" s="56">
        <v>1504.0</v>
      </c>
      <c r="I57" s="57" t="s">
        <v>1708</v>
      </c>
      <c r="J57" s="56">
        <v>1.629636077546E12</v>
      </c>
      <c r="K57" s="2" t="b">
        <f t="shared" si="3"/>
        <v>1</v>
      </c>
      <c r="L57" s="55" t="s">
        <v>242</v>
      </c>
      <c r="M57" s="56">
        <v>232.0</v>
      </c>
      <c r="N57" s="57" t="s">
        <v>1695</v>
      </c>
      <c r="O57" s="56">
        <v>1.629636566862E12</v>
      </c>
      <c r="P57" s="2" t="b">
        <f t="shared" si="4"/>
        <v>1</v>
      </c>
      <c r="Q57" s="55" t="s">
        <v>413</v>
      </c>
      <c r="R57" s="56">
        <v>873.0</v>
      </c>
      <c r="S57" s="57" t="s">
        <v>1709</v>
      </c>
      <c r="T57" s="56">
        <v>1.629641906422E12</v>
      </c>
      <c r="U57" s="2" t="b">
        <f t="shared" si="5"/>
        <v>1</v>
      </c>
      <c r="V57" s="55" t="s">
        <v>257</v>
      </c>
      <c r="W57" s="56">
        <v>186.0</v>
      </c>
      <c r="X57" s="57" t="s">
        <v>1704</v>
      </c>
      <c r="Y57" s="56">
        <v>1.629642451963E12</v>
      </c>
      <c r="Z57" s="2" t="b">
        <f t="shared" si="6"/>
        <v>1</v>
      </c>
      <c r="AA57" s="55" t="s">
        <v>255</v>
      </c>
      <c r="AB57" s="56">
        <v>201.0</v>
      </c>
      <c r="AC57" s="57" t="s">
        <v>1705</v>
      </c>
      <c r="AD57" s="56">
        <v>1.629642850226E12</v>
      </c>
      <c r="AE57" s="2" t="b">
        <f t="shared" si="7"/>
        <v>1</v>
      </c>
      <c r="AF57" s="55" t="s">
        <v>242</v>
      </c>
      <c r="AG57" s="56">
        <v>1052.0</v>
      </c>
      <c r="AH57" s="57" t="s">
        <v>1710</v>
      </c>
      <c r="AI57" s="56">
        <v>1.629645639491E12</v>
      </c>
      <c r="AJ57" s="2" t="b">
        <f t="shared" si="8"/>
        <v>1</v>
      </c>
      <c r="AK57" s="55" t="s">
        <v>242</v>
      </c>
      <c r="AL57" s="56">
        <v>222.0</v>
      </c>
      <c r="AM57" s="57" t="s">
        <v>1699</v>
      </c>
      <c r="AN57" s="56">
        <v>1.629646106549E12</v>
      </c>
      <c r="AO57" s="2" t="b">
        <f t="shared" si="9"/>
        <v>1</v>
      </c>
      <c r="AP57" s="55" t="s">
        <v>340</v>
      </c>
      <c r="AQ57" s="56">
        <v>2384.0</v>
      </c>
      <c r="AR57" s="57" t="s">
        <v>1711</v>
      </c>
      <c r="AS57" s="56">
        <v>1.629646577437E12</v>
      </c>
    </row>
    <row r="58">
      <c r="A58" s="2" t="b">
        <f t="shared" si="1"/>
        <v>1</v>
      </c>
      <c r="B58" s="55" t="s">
        <v>242</v>
      </c>
      <c r="C58" s="56">
        <v>446.0</v>
      </c>
      <c r="D58" s="57" t="s">
        <v>1707</v>
      </c>
      <c r="E58" s="56">
        <v>1.629635693755E12</v>
      </c>
      <c r="F58" s="2" t="b">
        <f t="shared" si="2"/>
        <v>1</v>
      </c>
      <c r="G58" s="55" t="s">
        <v>255</v>
      </c>
      <c r="H58" s="56">
        <v>242.0</v>
      </c>
      <c r="I58" s="57" t="s">
        <v>1708</v>
      </c>
      <c r="J58" s="56">
        <v>1.629636077783E12</v>
      </c>
      <c r="K58" s="2" t="b">
        <f t="shared" si="3"/>
        <v>1</v>
      </c>
      <c r="L58" s="55" t="s">
        <v>348</v>
      </c>
      <c r="M58" s="56">
        <v>5047.0</v>
      </c>
      <c r="N58" s="57" t="s">
        <v>1712</v>
      </c>
      <c r="O58" s="56">
        <v>1.629636571918E12</v>
      </c>
      <c r="P58" s="2" t="b">
        <f t="shared" si="4"/>
        <v>1</v>
      </c>
      <c r="Q58" s="55" t="s">
        <v>340</v>
      </c>
      <c r="R58" s="56">
        <v>1561.0</v>
      </c>
      <c r="S58" s="57" t="s">
        <v>1713</v>
      </c>
      <c r="T58" s="56">
        <v>1.629641907983E12</v>
      </c>
      <c r="U58" s="2" t="b">
        <f t="shared" si="5"/>
        <v>1</v>
      </c>
      <c r="V58" s="55" t="s">
        <v>242</v>
      </c>
      <c r="W58" s="56">
        <v>202.0</v>
      </c>
      <c r="X58" s="57" t="s">
        <v>1714</v>
      </c>
      <c r="Y58" s="56">
        <v>1.629642452162E12</v>
      </c>
      <c r="Z58" s="2" t="b">
        <f t="shared" si="6"/>
        <v>1</v>
      </c>
      <c r="AA58" s="55" t="s">
        <v>292</v>
      </c>
      <c r="AB58" s="56">
        <v>372.0</v>
      </c>
      <c r="AC58" s="57" t="s">
        <v>1705</v>
      </c>
      <c r="AD58" s="56">
        <v>1.629642850609E12</v>
      </c>
      <c r="AE58" s="2" t="b">
        <f t="shared" si="7"/>
        <v>1</v>
      </c>
      <c r="AF58" s="55" t="s">
        <v>390</v>
      </c>
      <c r="AG58" s="56">
        <v>726.0</v>
      </c>
      <c r="AH58" s="57" t="s">
        <v>1715</v>
      </c>
      <c r="AI58" s="56">
        <v>1.629645640219E12</v>
      </c>
      <c r="AJ58" s="2" t="b">
        <f t="shared" si="8"/>
        <v>1</v>
      </c>
      <c r="AK58" s="55" t="s">
        <v>348</v>
      </c>
      <c r="AL58" s="56">
        <v>1425.0</v>
      </c>
      <c r="AM58" s="57" t="s">
        <v>1716</v>
      </c>
      <c r="AN58" s="56">
        <v>1.62964610799E12</v>
      </c>
      <c r="AO58" s="2" t="b">
        <f t="shared" si="9"/>
        <v>1</v>
      </c>
      <c r="AP58" s="55" t="s">
        <v>383</v>
      </c>
      <c r="AQ58" s="56">
        <v>88.0</v>
      </c>
      <c r="AR58" s="57" t="s">
        <v>1711</v>
      </c>
      <c r="AS58" s="56">
        <v>1.629646577523E12</v>
      </c>
    </row>
    <row r="59">
      <c r="A59" s="2" t="b">
        <f t="shared" si="1"/>
        <v>1</v>
      </c>
      <c r="B59" s="55" t="s">
        <v>292</v>
      </c>
      <c r="C59" s="56">
        <v>290.0</v>
      </c>
      <c r="D59" s="57" t="s">
        <v>1717</v>
      </c>
      <c r="E59" s="56">
        <v>1.629635694042E12</v>
      </c>
      <c r="F59" s="2" t="b">
        <f t="shared" si="2"/>
        <v>1</v>
      </c>
      <c r="G59" s="55" t="s">
        <v>242</v>
      </c>
      <c r="H59" s="56">
        <v>230.0</v>
      </c>
      <c r="I59" s="57" t="s">
        <v>1718</v>
      </c>
      <c r="J59" s="56">
        <v>1.629636078014E12</v>
      </c>
      <c r="K59" s="2" t="b">
        <f t="shared" si="3"/>
        <v>1</v>
      </c>
      <c r="L59" s="55" t="s">
        <v>413</v>
      </c>
      <c r="M59" s="56">
        <v>904.0</v>
      </c>
      <c r="N59" s="57" t="s">
        <v>1719</v>
      </c>
      <c r="O59" s="56">
        <v>1.629636572807E12</v>
      </c>
      <c r="P59" s="2" t="b">
        <f t="shared" si="4"/>
        <v>1</v>
      </c>
      <c r="Q59" s="55" t="s">
        <v>383</v>
      </c>
      <c r="R59" s="56">
        <v>105.0</v>
      </c>
      <c r="S59" s="57" t="s">
        <v>1720</v>
      </c>
      <c r="T59" s="56">
        <v>1.62964190809E12</v>
      </c>
      <c r="U59" s="2" t="b">
        <f t="shared" si="5"/>
        <v>1</v>
      </c>
      <c r="V59" s="55" t="s">
        <v>301</v>
      </c>
      <c r="W59" s="56">
        <v>1079.0</v>
      </c>
      <c r="X59" s="57" t="s">
        <v>1721</v>
      </c>
      <c r="Y59" s="56">
        <v>1.62964245324E12</v>
      </c>
      <c r="Z59" s="2" t="b">
        <f t="shared" si="6"/>
        <v>1</v>
      </c>
      <c r="AA59" s="55" t="s">
        <v>242</v>
      </c>
      <c r="AB59" s="56">
        <v>133.0</v>
      </c>
      <c r="AC59" s="57" t="s">
        <v>1705</v>
      </c>
      <c r="AD59" s="56">
        <v>1.629642850727E12</v>
      </c>
      <c r="AE59" s="2" t="b">
        <f t="shared" si="7"/>
        <v>1</v>
      </c>
      <c r="AF59" s="55" t="s">
        <v>257</v>
      </c>
      <c r="AG59" s="56">
        <v>200.0</v>
      </c>
      <c r="AH59" s="57" t="s">
        <v>1715</v>
      </c>
      <c r="AI59" s="56">
        <v>1.629645640421E12</v>
      </c>
      <c r="AJ59" s="2" t="b">
        <f t="shared" si="8"/>
        <v>1</v>
      </c>
      <c r="AK59" s="55" t="s">
        <v>1722</v>
      </c>
      <c r="AL59" s="56">
        <v>1598.0</v>
      </c>
      <c r="AM59" s="57" t="s">
        <v>1723</v>
      </c>
      <c r="AN59" s="56">
        <v>1.629646109573E12</v>
      </c>
      <c r="AO59" s="2" t="b">
        <f t="shared" si="9"/>
        <v>1</v>
      </c>
      <c r="AP59" s="55" t="s">
        <v>242</v>
      </c>
      <c r="AQ59" s="56">
        <v>653.0</v>
      </c>
      <c r="AR59" s="57" t="s">
        <v>1724</v>
      </c>
      <c r="AS59" s="56">
        <v>1.629646578175E12</v>
      </c>
    </row>
    <row r="60">
      <c r="A60" s="2" t="b">
        <f t="shared" si="1"/>
        <v>1</v>
      </c>
      <c r="B60" s="55" t="s">
        <v>255</v>
      </c>
      <c r="C60" s="56">
        <v>185.0</v>
      </c>
      <c r="D60" s="57" t="s">
        <v>1717</v>
      </c>
      <c r="E60" s="56">
        <v>1.629635694227E12</v>
      </c>
      <c r="F60" s="2" t="b">
        <f t="shared" si="2"/>
        <v>1</v>
      </c>
      <c r="G60" s="55" t="s">
        <v>398</v>
      </c>
      <c r="H60" s="56">
        <v>3411.0</v>
      </c>
      <c r="I60" s="57" t="s">
        <v>1725</v>
      </c>
      <c r="J60" s="56">
        <v>1.629636081426E12</v>
      </c>
      <c r="K60" s="2" t="b">
        <f t="shared" si="3"/>
        <v>1</v>
      </c>
      <c r="L60" s="55" t="s">
        <v>340</v>
      </c>
      <c r="M60" s="56">
        <v>301.0</v>
      </c>
      <c r="N60" s="57" t="s">
        <v>1726</v>
      </c>
      <c r="O60" s="56">
        <v>1.629636573121E12</v>
      </c>
      <c r="P60" s="2" t="b">
        <f t="shared" si="4"/>
        <v>1</v>
      </c>
      <c r="Q60" s="55" t="s">
        <v>428</v>
      </c>
      <c r="R60" s="56">
        <v>569.0</v>
      </c>
      <c r="S60" s="57" t="s">
        <v>1720</v>
      </c>
      <c r="T60" s="56">
        <v>1.62964190866E12</v>
      </c>
      <c r="U60" s="2" t="b">
        <f t="shared" si="5"/>
        <v>1</v>
      </c>
      <c r="V60" s="55" t="s">
        <v>242</v>
      </c>
      <c r="W60" s="56">
        <v>396.0</v>
      </c>
      <c r="X60" s="57" t="s">
        <v>1721</v>
      </c>
      <c r="Y60" s="56">
        <v>1.629642453647E12</v>
      </c>
      <c r="Z60" s="2" t="b">
        <f t="shared" si="6"/>
        <v>1</v>
      </c>
      <c r="AA60" s="55" t="s">
        <v>390</v>
      </c>
      <c r="AB60" s="56">
        <v>346.0</v>
      </c>
      <c r="AC60" s="57" t="s">
        <v>1727</v>
      </c>
      <c r="AD60" s="56">
        <v>1.629642851072E12</v>
      </c>
      <c r="AE60" s="2" t="b">
        <f t="shared" si="7"/>
        <v>1</v>
      </c>
      <c r="AF60" s="55" t="s">
        <v>242</v>
      </c>
      <c r="AG60" s="56">
        <v>240.0</v>
      </c>
      <c r="AH60" s="57" t="s">
        <v>1715</v>
      </c>
      <c r="AI60" s="56">
        <v>1.629645640657E12</v>
      </c>
      <c r="AJ60" s="2" t="b">
        <f t="shared" si="8"/>
        <v>1</v>
      </c>
      <c r="AK60" s="55" t="s">
        <v>348</v>
      </c>
      <c r="AL60" s="56">
        <v>440.0</v>
      </c>
      <c r="AM60" s="57" t="s">
        <v>1728</v>
      </c>
      <c r="AN60" s="56">
        <v>1.629646110029E12</v>
      </c>
      <c r="AO60" s="2" t="b">
        <f t="shared" si="9"/>
        <v>1</v>
      </c>
      <c r="AP60" s="55" t="s">
        <v>390</v>
      </c>
      <c r="AQ60" s="56">
        <v>875.0</v>
      </c>
      <c r="AR60" s="57" t="s">
        <v>1729</v>
      </c>
      <c r="AS60" s="56">
        <v>1.629646579048E12</v>
      </c>
    </row>
    <row r="61">
      <c r="A61" s="2" t="b">
        <f t="shared" si="1"/>
        <v>1</v>
      </c>
      <c r="B61" s="55" t="s">
        <v>242</v>
      </c>
      <c r="C61" s="56">
        <v>253.0</v>
      </c>
      <c r="D61" s="57" t="s">
        <v>1717</v>
      </c>
      <c r="E61" s="56">
        <v>1.62963569448E12</v>
      </c>
      <c r="F61" s="2" t="b">
        <f t="shared" si="2"/>
        <v>1</v>
      </c>
      <c r="G61" s="55" t="s">
        <v>413</v>
      </c>
      <c r="H61" s="56">
        <v>930.0</v>
      </c>
      <c r="I61" s="57" t="s">
        <v>1730</v>
      </c>
      <c r="J61" s="56">
        <v>1.629636082365E12</v>
      </c>
      <c r="K61" s="2" t="b">
        <f t="shared" si="3"/>
        <v>1</v>
      </c>
      <c r="L61" s="55" t="s">
        <v>413</v>
      </c>
      <c r="M61" s="56">
        <v>403.0</v>
      </c>
      <c r="N61" s="57" t="s">
        <v>1726</v>
      </c>
      <c r="O61" s="56">
        <v>1.629636573527E12</v>
      </c>
      <c r="P61" s="2" t="b">
        <f t="shared" si="4"/>
        <v>1</v>
      </c>
      <c r="T61" s="39"/>
      <c r="U61" s="2" t="b">
        <f t="shared" si="5"/>
        <v>1</v>
      </c>
      <c r="V61" s="55" t="s">
        <v>292</v>
      </c>
      <c r="W61" s="56">
        <v>282.0</v>
      </c>
      <c r="X61" s="57" t="s">
        <v>1721</v>
      </c>
      <c r="Y61" s="56">
        <v>1.629642453921E12</v>
      </c>
      <c r="Z61" s="2" t="b">
        <f t="shared" si="6"/>
        <v>1</v>
      </c>
      <c r="AA61" s="55" t="s">
        <v>257</v>
      </c>
      <c r="AB61" s="56">
        <v>199.0</v>
      </c>
      <c r="AC61" s="57" t="s">
        <v>1727</v>
      </c>
      <c r="AD61" s="56">
        <v>1.629642851274E12</v>
      </c>
      <c r="AE61" s="2" t="b">
        <f t="shared" si="7"/>
        <v>1</v>
      </c>
      <c r="AF61" s="55" t="s">
        <v>292</v>
      </c>
      <c r="AG61" s="56">
        <v>840.0</v>
      </c>
      <c r="AH61" s="57" t="s">
        <v>1731</v>
      </c>
      <c r="AI61" s="56">
        <v>1.629645641497E12</v>
      </c>
      <c r="AJ61" s="2" t="b">
        <f t="shared" si="8"/>
        <v>1</v>
      </c>
      <c r="AK61" s="55" t="s">
        <v>371</v>
      </c>
      <c r="AL61" s="56">
        <v>314.0</v>
      </c>
      <c r="AM61" s="57" t="s">
        <v>1728</v>
      </c>
      <c r="AN61" s="56">
        <v>1.629646110326E12</v>
      </c>
      <c r="AO61" s="2" t="b">
        <f t="shared" si="9"/>
        <v>1</v>
      </c>
      <c r="AP61" s="55" t="s">
        <v>257</v>
      </c>
      <c r="AQ61" s="56">
        <v>178.0</v>
      </c>
      <c r="AR61" s="57" t="s">
        <v>1729</v>
      </c>
      <c r="AS61" s="56">
        <v>1.629646579225E12</v>
      </c>
    </row>
    <row r="62">
      <c r="A62" s="2" t="b">
        <f t="shared" si="1"/>
        <v>1</v>
      </c>
      <c r="B62" s="55" t="s">
        <v>348</v>
      </c>
      <c r="C62" s="56">
        <v>3856.0</v>
      </c>
      <c r="D62" s="57" t="s">
        <v>1732</v>
      </c>
      <c r="E62" s="56">
        <v>1.629635698351E12</v>
      </c>
      <c r="F62" s="2" t="b">
        <f t="shared" si="2"/>
        <v>1</v>
      </c>
      <c r="G62" s="55" t="s">
        <v>346</v>
      </c>
      <c r="H62" s="56">
        <v>368.0</v>
      </c>
      <c r="I62" s="57" t="s">
        <v>1730</v>
      </c>
      <c r="J62" s="56">
        <v>1.629636082734E12</v>
      </c>
      <c r="K62" s="2" t="b">
        <f t="shared" si="3"/>
        <v>1</v>
      </c>
      <c r="L62" s="55" t="s">
        <v>346</v>
      </c>
      <c r="M62" s="56">
        <v>244.0</v>
      </c>
      <c r="N62" s="57" t="s">
        <v>1726</v>
      </c>
      <c r="O62" s="56">
        <v>1.629636573754E12</v>
      </c>
      <c r="P62" s="2" t="b">
        <f t="shared" si="4"/>
        <v>1</v>
      </c>
      <c r="T62" s="39"/>
      <c r="U62" s="2" t="b">
        <f t="shared" si="5"/>
        <v>1</v>
      </c>
      <c r="V62" s="55" t="s">
        <v>255</v>
      </c>
      <c r="W62" s="56">
        <v>192.0</v>
      </c>
      <c r="X62" s="57" t="s">
        <v>1733</v>
      </c>
      <c r="Y62" s="56">
        <v>1.629642454108E12</v>
      </c>
      <c r="Z62" s="2" t="b">
        <f t="shared" si="6"/>
        <v>1</v>
      </c>
      <c r="AA62" s="55" t="s">
        <v>242</v>
      </c>
      <c r="AB62" s="56">
        <v>260.0</v>
      </c>
      <c r="AC62" s="57" t="s">
        <v>1727</v>
      </c>
      <c r="AD62" s="56">
        <v>1.62964285155E12</v>
      </c>
      <c r="AE62" s="2" t="b">
        <f t="shared" si="7"/>
        <v>1</v>
      </c>
      <c r="AF62" s="55" t="s">
        <v>255</v>
      </c>
      <c r="AG62" s="56">
        <v>235.0</v>
      </c>
      <c r="AH62" s="57" t="s">
        <v>1731</v>
      </c>
      <c r="AI62" s="56">
        <v>1.629645641731E12</v>
      </c>
      <c r="AJ62" s="2" t="b">
        <f t="shared" si="8"/>
        <v>1</v>
      </c>
      <c r="AK62" s="55" t="s">
        <v>346</v>
      </c>
      <c r="AL62" s="56">
        <v>317.0</v>
      </c>
      <c r="AM62" s="57" t="s">
        <v>1728</v>
      </c>
      <c r="AN62" s="56">
        <v>1.629646110645E12</v>
      </c>
      <c r="AO62" s="2" t="b">
        <f t="shared" si="9"/>
        <v>1</v>
      </c>
      <c r="AP62" s="55" t="s">
        <v>242</v>
      </c>
      <c r="AQ62" s="56">
        <v>252.0</v>
      </c>
      <c r="AR62" s="57" t="s">
        <v>1729</v>
      </c>
      <c r="AS62" s="56">
        <v>1.629646579478E12</v>
      </c>
    </row>
    <row r="63">
      <c r="A63" s="2" t="b">
        <f t="shared" si="1"/>
        <v>1</v>
      </c>
      <c r="B63" s="55" t="s">
        <v>340</v>
      </c>
      <c r="C63" s="56">
        <v>638.0</v>
      </c>
      <c r="D63" s="57" t="s">
        <v>1732</v>
      </c>
      <c r="E63" s="56">
        <v>1.629635698987E12</v>
      </c>
      <c r="F63" s="2" t="b">
        <f t="shared" si="2"/>
        <v>1</v>
      </c>
      <c r="G63" s="55" t="s">
        <v>383</v>
      </c>
      <c r="H63" s="56">
        <v>128.0</v>
      </c>
      <c r="I63" s="57" t="s">
        <v>1730</v>
      </c>
      <c r="J63" s="56">
        <v>1.629636082854E12</v>
      </c>
      <c r="K63" s="2" t="b">
        <f t="shared" si="3"/>
        <v>1</v>
      </c>
      <c r="L63" s="55" t="s">
        <v>383</v>
      </c>
      <c r="M63" s="56">
        <v>151.0</v>
      </c>
      <c r="N63" s="57" t="s">
        <v>1726</v>
      </c>
      <c r="O63" s="56">
        <v>1.629636573911E12</v>
      </c>
      <c r="T63" s="39"/>
      <c r="U63" s="2" t="b">
        <f t="shared" si="5"/>
        <v>1</v>
      </c>
      <c r="V63" s="55" t="s">
        <v>242</v>
      </c>
      <c r="W63" s="56">
        <v>201.0</v>
      </c>
      <c r="X63" s="57" t="s">
        <v>1733</v>
      </c>
      <c r="Y63" s="56">
        <v>1.62964245431E12</v>
      </c>
      <c r="Z63" s="2" t="b">
        <f t="shared" si="6"/>
        <v>1</v>
      </c>
      <c r="AA63" s="55" t="s">
        <v>292</v>
      </c>
      <c r="AB63" s="56">
        <v>758.0</v>
      </c>
      <c r="AC63" s="57" t="s">
        <v>1734</v>
      </c>
      <c r="AD63" s="56">
        <v>1.62964285229E12</v>
      </c>
      <c r="AE63" s="2" t="b">
        <f t="shared" si="7"/>
        <v>1</v>
      </c>
      <c r="AF63" s="55" t="s">
        <v>242</v>
      </c>
      <c r="AG63" s="56">
        <v>239.0</v>
      </c>
      <c r="AH63" s="57" t="s">
        <v>1731</v>
      </c>
      <c r="AI63" s="56">
        <v>1.629645641974E12</v>
      </c>
      <c r="AJ63" s="2" t="b">
        <f t="shared" si="8"/>
        <v>1</v>
      </c>
      <c r="AK63" s="55" t="s">
        <v>383</v>
      </c>
      <c r="AL63" s="56">
        <v>104.0</v>
      </c>
      <c r="AM63" s="57" t="s">
        <v>1728</v>
      </c>
      <c r="AN63" s="56">
        <v>1.629646110747E12</v>
      </c>
      <c r="AO63" s="2" t="b">
        <f t="shared" si="9"/>
        <v>1</v>
      </c>
      <c r="AP63" s="55" t="s">
        <v>292</v>
      </c>
      <c r="AQ63" s="56">
        <v>565.0</v>
      </c>
      <c r="AR63" s="57" t="s">
        <v>1735</v>
      </c>
      <c r="AS63" s="56">
        <v>1.62964658005E12</v>
      </c>
    </row>
    <row r="64">
      <c r="A64" s="2" t="b">
        <f t="shared" si="1"/>
        <v>1</v>
      </c>
      <c r="B64" s="55" t="s">
        <v>383</v>
      </c>
      <c r="C64" s="56">
        <v>104.0</v>
      </c>
      <c r="D64" s="57" t="s">
        <v>1736</v>
      </c>
      <c r="E64" s="56">
        <v>1.62963569908E12</v>
      </c>
      <c r="F64" s="2" t="b">
        <f t="shared" si="2"/>
        <v>1</v>
      </c>
      <c r="G64" s="55" t="s">
        <v>428</v>
      </c>
      <c r="H64" s="56">
        <v>294.0</v>
      </c>
      <c r="I64" s="57" t="s">
        <v>1737</v>
      </c>
      <c r="J64" s="56">
        <v>1.629636083142E12</v>
      </c>
      <c r="K64" s="2" t="b">
        <f t="shared" si="3"/>
        <v>1</v>
      </c>
      <c r="L64" s="55" t="s">
        <v>428</v>
      </c>
      <c r="M64" s="56">
        <v>251.0</v>
      </c>
      <c r="N64" s="57" t="s">
        <v>1738</v>
      </c>
      <c r="O64" s="56">
        <v>1.629636574154E12</v>
      </c>
      <c r="T64" s="39"/>
      <c r="U64" s="2" t="b">
        <f t="shared" si="5"/>
        <v>1</v>
      </c>
      <c r="V64" s="55" t="s">
        <v>348</v>
      </c>
      <c r="W64" s="56">
        <v>970.0</v>
      </c>
      <c r="X64" s="57" t="s">
        <v>1739</v>
      </c>
      <c r="Y64" s="56">
        <v>1.629642455281E12</v>
      </c>
      <c r="Z64" s="2" t="b">
        <f t="shared" si="6"/>
        <v>1</v>
      </c>
      <c r="AA64" s="55" t="s">
        <v>255</v>
      </c>
      <c r="AB64" s="56">
        <v>236.0</v>
      </c>
      <c r="AC64" s="57" t="s">
        <v>1734</v>
      </c>
      <c r="AD64" s="56">
        <v>1.629642852524E12</v>
      </c>
      <c r="AE64" s="2" t="b">
        <f t="shared" si="7"/>
        <v>1</v>
      </c>
      <c r="AF64" s="55" t="s">
        <v>415</v>
      </c>
      <c r="AG64" s="56">
        <v>2949.0</v>
      </c>
      <c r="AH64" s="57" t="s">
        <v>1740</v>
      </c>
      <c r="AI64" s="56">
        <v>1.629645644931E12</v>
      </c>
      <c r="AJ64" s="2" t="b">
        <f t="shared" si="8"/>
        <v>1</v>
      </c>
      <c r="AK64" s="55" t="s">
        <v>428</v>
      </c>
      <c r="AL64" s="56">
        <v>300.0</v>
      </c>
      <c r="AM64" s="57" t="s">
        <v>1741</v>
      </c>
      <c r="AN64" s="56">
        <v>1.629646111048E12</v>
      </c>
      <c r="AO64" s="2" t="b">
        <f t="shared" si="9"/>
        <v>1</v>
      </c>
      <c r="AP64" s="55" t="s">
        <v>255</v>
      </c>
      <c r="AQ64" s="56">
        <v>252.0</v>
      </c>
      <c r="AR64" s="57" t="s">
        <v>1735</v>
      </c>
      <c r="AS64" s="56">
        <v>1.629646580295E12</v>
      </c>
    </row>
    <row r="65">
      <c r="A65" s="2" t="b">
        <f t="shared" si="1"/>
        <v>1</v>
      </c>
      <c r="B65" s="55" t="s">
        <v>340</v>
      </c>
      <c r="C65" s="56">
        <v>338.0</v>
      </c>
      <c r="D65" s="57" t="s">
        <v>1736</v>
      </c>
      <c r="E65" s="56">
        <v>1.629635699418E12</v>
      </c>
      <c r="J65" s="39"/>
      <c r="O65" s="39"/>
      <c r="T65" s="39"/>
      <c r="U65" s="2" t="b">
        <f t="shared" si="5"/>
        <v>1</v>
      </c>
      <c r="V65" s="55" t="s">
        <v>413</v>
      </c>
      <c r="W65" s="56">
        <v>762.0</v>
      </c>
      <c r="X65" s="57" t="s">
        <v>1742</v>
      </c>
      <c r="Y65" s="56">
        <v>1.629642456047E12</v>
      </c>
      <c r="Z65" s="2" t="b">
        <f t="shared" si="6"/>
        <v>1</v>
      </c>
      <c r="AA65" s="55" t="s">
        <v>242</v>
      </c>
      <c r="AB65" s="56">
        <v>246.0</v>
      </c>
      <c r="AC65" s="57" t="s">
        <v>1734</v>
      </c>
      <c r="AD65" s="56">
        <v>1.629642852772E12</v>
      </c>
      <c r="AE65" s="2" t="b">
        <f t="shared" si="7"/>
        <v>1</v>
      </c>
      <c r="AF65" s="55" t="s">
        <v>413</v>
      </c>
      <c r="AG65" s="56">
        <v>1311.0</v>
      </c>
      <c r="AH65" s="57" t="s">
        <v>1743</v>
      </c>
      <c r="AI65" s="56">
        <v>1.62964564623E12</v>
      </c>
      <c r="AJ65" s="2" t="b">
        <f t="shared" si="8"/>
        <v>1</v>
      </c>
      <c r="AK65" s="55" t="s">
        <v>428</v>
      </c>
      <c r="AL65" s="56">
        <v>1741.0</v>
      </c>
      <c r="AM65" s="57" t="s">
        <v>1744</v>
      </c>
      <c r="AN65" s="56">
        <v>1.629646112809E12</v>
      </c>
      <c r="AO65" s="2" t="b">
        <f t="shared" si="9"/>
        <v>1</v>
      </c>
      <c r="AP65" s="55" t="s">
        <v>242</v>
      </c>
      <c r="AQ65" s="56">
        <v>305.0</v>
      </c>
      <c r="AR65" s="57" t="s">
        <v>1735</v>
      </c>
      <c r="AS65" s="56">
        <v>1.6296465806E12</v>
      </c>
    </row>
    <row r="66">
      <c r="A66" s="2" t="b">
        <f t="shared" si="1"/>
        <v>1</v>
      </c>
      <c r="B66" s="55" t="s">
        <v>348</v>
      </c>
      <c r="C66" s="56">
        <v>140.0</v>
      </c>
      <c r="D66" s="57" t="s">
        <v>1736</v>
      </c>
      <c r="E66" s="56">
        <v>1.629635699559E12</v>
      </c>
      <c r="J66" s="39"/>
      <c r="O66" s="39"/>
      <c r="T66" s="39"/>
      <c r="U66" s="2" t="b">
        <f t="shared" si="5"/>
        <v>1</v>
      </c>
      <c r="V66" s="55" t="s">
        <v>242</v>
      </c>
      <c r="W66" s="56">
        <v>321.0</v>
      </c>
      <c r="X66" s="57" t="s">
        <v>1742</v>
      </c>
      <c r="Y66" s="56">
        <v>1.629642456365E12</v>
      </c>
      <c r="Z66" s="2" t="b">
        <f t="shared" si="6"/>
        <v>1</v>
      </c>
      <c r="AA66" s="55" t="s">
        <v>365</v>
      </c>
      <c r="AB66" s="56">
        <v>1542.0</v>
      </c>
      <c r="AC66" s="57" t="s">
        <v>1745</v>
      </c>
      <c r="AD66" s="56">
        <v>1.629642854315E12</v>
      </c>
      <c r="AE66" s="2" t="b">
        <f t="shared" si="7"/>
        <v>1</v>
      </c>
      <c r="AF66" s="55" t="s">
        <v>340</v>
      </c>
      <c r="AG66" s="56">
        <v>312.0</v>
      </c>
      <c r="AH66" s="57" t="s">
        <v>1743</v>
      </c>
      <c r="AI66" s="56">
        <v>1.629645646545E12</v>
      </c>
      <c r="AJ66" s="2" t="b">
        <f t="shared" si="8"/>
        <v>1</v>
      </c>
      <c r="AK66" s="55" t="s">
        <v>428</v>
      </c>
      <c r="AL66" s="56">
        <v>1527.0</v>
      </c>
      <c r="AM66" s="57" t="s">
        <v>1746</v>
      </c>
      <c r="AN66" s="56">
        <v>1.629646114315E12</v>
      </c>
      <c r="AO66" s="2" t="b">
        <f t="shared" si="9"/>
        <v>1</v>
      </c>
      <c r="AP66" s="55" t="s">
        <v>344</v>
      </c>
      <c r="AQ66" s="56">
        <v>1698.0</v>
      </c>
      <c r="AR66" s="57" t="s">
        <v>1747</v>
      </c>
      <c r="AS66" s="56">
        <v>1.629646582298E12</v>
      </c>
    </row>
    <row r="67">
      <c r="A67" s="2" t="b">
        <f t="shared" si="1"/>
        <v>1</v>
      </c>
      <c r="B67" s="55" t="s">
        <v>413</v>
      </c>
      <c r="C67" s="56">
        <v>577.0</v>
      </c>
      <c r="D67" s="57" t="s">
        <v>1748</v>
      </c>
      <c r="E67" s="56">
        <v>1.629635700135E12</v>
      </c>
      <c r="J67" s="39"/>
      <c r="O67" s="39"/>
      <c r="T67" s="39"/>
      <c r="U67" s="2" t="b">
        <f t="shared" si="5"/>
        <v>1</v>
      </c>
      <c r="V67" s="55" t="s">
        <v>413</v>
      </c>
      <c r="W67" s="56">
        <v>382.0</v>
      </c>
      <c r="X67" s="57" t="s">
        <v>1742</v>
      </c>
      <c r="Y67" s="56">
        <v>1.629642456751E12</v>
      </c>
      <c r="Z67" s="2" t="b">
        <f t="shared" si="6"/>
        <v>1</v>
      </c>
      <c r="AA67" s="55" t="s">
        <v>413</v>
      </c>
      <c r="AB67" s="56">
        <v>795.0</v>
      </c>
      <c r="AC67" s="57" t="s">
        <v>1749</v>
      </c>
      <c r="AD67" s="56">
        <v>1.629642855111E12</v>
      </c>
      <c r="AE67" s="2" t="b">
        <f t="shared" si="7"/>
        <v>1</v>
      </c>
      <c r="AF67" s="55" t="s">
        <v>383</v>
      </c>
      <c r="AG67" s="56">
        <v>96.0</v>
      </c>
      <c r="AH67" s="57" t="s">
        <v>1743</v>
      </c>
      <c r="AI67" s="56">
        <v>1.629645646647E12</v>
      </c>
      <c r="AN67" s="39"/>
      <c r="AO67" s="2" t="b">
        <f t="shared" si="9"/>
        <v>1</v>
      </c>
      <c r="AP67" s="55" t="s">
        <v>413</v>
      </c>
      <c r="AQ67" s="56">
        <v>2273.0</v>
      </c>
      <c r="AR67" s="57" t="s">
        <v>1750</v>
      </c>
      <c r="AS67" s="56">
        <v>1.629646584574E12</v>
      </c>
    </row>
    <row r="68">
      <c r="A68" s="2" t="b">
        <f t="shared" si="1"/>
        <v>1</v>
      </c>
      <c r="B68" s="55" t="s">
        <v>340</v>
      </c>
      <c r="C68" s="56">
        <v>225.0</v>
      </c>
      <c r="D68" s="57" t="s">
        <v>1748</v>
      </c>
      <c r="E68" s="56">
        <v>1.629635700361E12</v>
      </c>
      <c r="J68" s="39"/>
      <c r="O68" s="39"/>
      <c r="T68" s="39"/>
      <c r="U68" s="2" t="b">
        <f t="shared" si="5"/>
        <v>1</v>
      </c>
      <c r="V68" s="55" t="s">
        <v>340</v>
      </c>
      <c r="W68" s="56">
        <v>2676.0</v>
      </c>
      <c r="X68" s="57" t="s">
        <v>1751</v>
      </c>
      <c r="Y68" s="56">
        <v>1.629642459426E12</v>
      </c>
      <c r="Z68" s="2" t="b">
        <f t="shared" si="6"/>
        <v>1</v>
      </c>
      <c r="AA68" s="55" t="s">
        <v>340</v>
      </c>
      <c r="AB68" s="56">
        <v>1463.0</v>
      </c>
      <c r="AC68" s="57" t="s">
        <v>1752</v>
      </c>
      <c r="AD68" s="56">
        <v>1.629642856573E12</v>
      </c>
      <c r="AE68" s="2" t="b">
        <f t="shared" si="7"/>
        <v>1</v>
      </c>
      <c r="AF68" s="55" t="s">
        <v>428</v>
      </c>
      <c r="AG68" s="56">
        <v>374.0</v>
      </c>
      <c r="AH68" s="57" t="s">
        <v>1753</v>
      </c>
      <c r="AI68" s="56">
        <v>1.629645647015E12</v>
      </c>
      <c r="AN68" s="39"/>
      <c r="AO68" s="2" t="b">
        <f t="shared" si="9"/>
        <v>1</v>
      </c>
      <c r="AP68" s="55" t="s">
        <v>340</v>
      </c>
      <c r="AQ68" s="56">
        <v>275.0</v>
      </c>
      <c r="AR68" s="57" t="s">
        <v>1750</v>
      </c>
      <c r="AS68" s="56">
        <v>1.62964658485E12</v>
      </c>
    </row>
    <row r="69">
      <c r="A69" s="2" t="b">
        <f t="shared" si="1"/>
        <v>1</v>
      </c>
      <c r="B69" s="55" t="s">
        <v>383</v>
      </c>
      <c r="C69" s="56">
        <v>106.0</v>
      </c>
      <c r="D69" s="57" t="s">
        <v>1748</v>
      </c>
      <c r="E69" s="56">
        <v>1.629635700482E12</v>
      </c>
      <c r="J69" s="39"/>
      <c r="O69" s="39"/>
      <c r="T69" s="39"/>
      <c r="U69" s="2" t="b">
        <f t="shared" si="5"/>
        <v>1</v>
      </c>
      <c r="V69" s="55" t="s">
        <v>383</v>
      </c>
      <c r="W69" s="56">
        <v>72.0</v>
      </c>
      <c r="X69" s="57" t="s">
        <v>1751</v>
      </c>
      <c r="Y69" s="56">
        <v>1.629642459507E12</v>
      </c>
      <c r="Z69" s="2" t="b">
        <f t="shared" si="6"/>
        <v>1</v>
      </c>
      <c r="AA69" s="55" t="s">
        <v>383</v>
      </c>
      <c r="AB69" s="56">
        <v>71.0</v>
      </c>
      <c r="AC69" s="57" t="s">
        <v>1752</v>
      </c>
      <c r="AD69" s="56">
        <v>1.62964285665E12</v>
      </c>
      <c r="AE69" s="2" t="b">
        <f t="shared" si="7"/>
        <v>1</v>
      </c>
      <c r="AI69" s="39"/>
      <c r="AN69" s="39"/>
      <c r="AO69" s="2" t="b">
        <f t="shared" si="9"/>
        <v>1</v>
      </c>
      <c r="AP69" s="55" t="s">
        <v>383</v>
      </c>
      <c r="AQ69" s="56">
        <v>105.0</v>
      </c>
      <c r="AR69" s="57" t="s">
        <v>1750</v>
      </c>
      <c r="AS69" s="56">
        <v>1.629646584957E12</v>
      </c>
    </row>
    <row r="70">
      <c r="A70" s="2" t="b">
        <f t="shared" si="1"/>
        <v>1</v>
      </c>
      <c r="B70" s="55" t="s">
        <v>428</v>
      </c>
      <c r="C70" s="56">
        <v>285.0</v>
      </c>
      <c r="D70" s="57" t="s">
        <v>1748</v>
      </c>
      <c r="E70" s="56">
        <v>1.62963570076E12</v>
      </c>
      <c r="J70" s="39"/>
      <c r="O70" s="39"/>
      <c r="T70" s="39"/>
      <c r="U70" s="2" t="b">
        <f t="shared" si="5"/>
        <v>1</v>
      </c>
      <c r="V70" s="55" t="s">
        <v>428</v>
      </c>
      <c r="W70" s="56">
        <v>755.0</v>
      </c>
      <c r="X70" s="57" t="s">
        <v>1754</v>
      </c>
      <c r="Y70" s="56">
        <v>1.629642460257E12</v>
      </c>
      <c r="Z70" s="2" t="b">
        <f t="shared" si="6"/>
        <v>1</v>
      </c>
      <c r="AA70" s="55" t="s">
        <v>428</v>
      </c>
      <c r="AB70" s="56">
        <v>768.0</v>
      </c>
      <c r="AC70" s="57" t="s">
        <v>1755</v>
      </c>
      <c r="AD70" s="56">
        <v>1.629642857412E12</v>
      </c>
      <c r="AI70" s="39"/>
      <c r="AN70" s="39"/>
      <c r="AO70" s="2" t="b">
        <f t="shared" si="9"/>
        <v>1</v>
      </c>
      <c r="AP70" s="55" t="s">
        <v>428</v>
      </c>
      <c r="AQ70" s="56">
        <v>251.0</v>
      </c>
      <c r="AR70" s="57" t="s">
        <v>1756</v>
      </c>
      <c r="AS70" s="56">
        <v>1.629646585202E12</v>
      </c>
    </row>
    <row r="71">
      <c r="E71" s="39"/>
      <c r="J71" s="39"/>
      <c r="O71" s="39"/>
      <c r="T71" s="39"/>
      <c r="Y71" s="39"/>
      <c r="AD71" s="39"/>
      <c r="AI71" s="39"/>
      <c r="AN71" s="39"/>
      <c r="AS71" s="39"/>
    </row>
    <row r="72">
      <c r="E72" s="39"/>
      <c r="J72" s="39"/>
      <c r="O72" s="39"/>
      <c r="T72" s="39"/>
      <c r="Y72" s="39"/>
      <c r="AD72" s="39"/>
      <c r="AI72" s="39"/>
      <c r="AN72" s="39"/>
      <c r="AS72" s="39"/>
    </row>
    <row r="73">
      <c r="E73" s="39"/>
      <c r="J73" s="39"/>
      <c r="O73" s="39"/>
      <c r="T73" s="39"/>
      <c r="Y73" s="39"/>
      <c r="AD73" s="39"/>
      <c r="AI73" s="39"/>
      <c r="AN73" s="39"/>
      <c r="AS73" s="39"/>
    </row>
    <row r="74">
      <c r="E74" s="39"/>
      <c r="J74" s="39"/>
      <c r="O74" s="39"/>
      <c r="T74" s="39"/>
      <c r="Y74" s="39"/>
      <c r="AD74" s="39"/>
      <c r="AI74" s="39"/>
      <c r="AN74" s="39"/>
      <c r="AS74" s="39"/>
    </row>
    <row r="75">
      <c r="E75" s="39"/>
      <c r="J75" s="39"/>
      <c r="O75" s="39"/>
      <c r="T75" s="39"/>
      <c r="Y75" s="39"/>
      <c r="AD75" s="39"/>
      <c r="AI75" s="39"/>
      <c r="AN75" s="39"/>
      <c r="AS75" s="39"/>
    </row>
    <row r="76">
      <c r="E76" s="39"/>
      <c r="J76" s="39"/>
      <c r="O76" s="39"/>
      <c r="T76" s="39"/>
      <c r="Y76" s="39"/>
      <c r="AD76" s="39"/>
      <c r="AI76" s="39"/>
      <c r="AN76" s="39"/>
      <c r="AS76" s="39"/>
    </row>
    <row r="77">
      <c r="E77" s="39"/>
      <c r="J77" s="39"/>
      <c r="O77" s="39"/>
      <c r="T77" s="39"/>
      <c r="Y77" s="39"/>
      <c r="AD77" s="39"/>
      <c r="AI77" s="39"/>
      <c r="AN77" s="39"/>
      <c r="AS77" s="39"/>
    </row>
    <row r="78">
      <c r="E78" s="39"/>
      <c r="J78" s="39"/>
      <c r="O78" s="39"/>
      <c r="T78" s="39"/>
      <c r="Y78" s="39"/>
      <c r="AD78" s="39"/>
      <c r="AI78" s="39"/>
      <c r="AN78" s="39"/>
      <c r="AS78" s="39"/>
    </row>
    <row r="79">
      <c r="E79" s="39"/>
      <c r="J79" s="39"/>
      <c r="O79" s="39"/>
      <c r="T79" s="39"/>
      <c r="Y79" s="39"/>
      <c r="AD79" s="39"/>
      <c r="AI79" s="39"/>
      <c r="AN79" s="39"/>
      <c r="AS79" s="39"/>
    </row>
    <row r="80">
      <c r="E80" s="39"/>
      <c r="J80" s="39"/>
      <c r="O80" s="39"/>
      <c r="T80" s="39"/>
      <c r="Y80" s="39"/>
      <c r="AD80" s="39"/>
      <c r="AI80" s="39"/>
      <c r="AN80" s="39"/>
      <c r="AS80" s="39"/>
    </row>
    <row r="81">
      <c r="E81" s="39"/>
      <c r="J81" s="39"/>
      <c r="O81" s="39"/>
      <c r="T81" s="39"/>
      <c r="Y81" s="39"/>
      <c r="AD81" s="39"/>
      <c r="AI81" s="39"/>
      <c r="AN81" s="39"/>
      <c r="AS81" s="39"/>
    </row>
    <row r="82">
      <c r="E82" s="39"/>
      <c r="J82" s="39"/>
      <c r="O82" s="39"/>
      <c r="T82" s="39"/>
      <c r="Y82" s="39"/>
      <c r="AD82" s="39"/>
      <c r="AI82" s="39"/>
      <c r="AN82" s="39"/>
      <c r="AS82" s="39"/>
    </row>
    <row r="83">
      <c r="E83" s="39"/>
      <c r="J83" s="39"/>
      <c r="O83" s="39"/>
      <c r="T83" s="39"/>
      <c r="Y83" s="39"/>
      <c r="AD83" s="39"/>
      <c r="AI83" s="39"/>
      <c r="AN83" s="39"/>
      <c r="AS83" s="39"/>
    </row>
    <row r="84">
      <c r="E84" s="39"/>
      <c r="J84" s="39"/>
      <c r="O84" s="39"/>
      <c r="T84" s="39"/>
      <c r="Y84" s="39"/>
      <c r="AD84" s="39"/>
      <c r="AI84" s="39"/>
      <c r="AN84" s="39"/>
      <c r="AS84" s="39"/>
    </row>
    <row r="85">
      <c r="E85" s="39"/>
      <c r="J85" s="39"/>
      <c r="O85" s="39"/>
      <c r="T85" s="39"/>
      <c r="Y85" s="39"/>
      <c r="AD85" s="39"/>
      <c r="AI85" s="39"/>
      <c r="AN85" s="39"/>
      <c r="AS85" s="39"/>
    </row>
    <row r="86">
      <c r="E86" s="39"/>
      <c r="J86" s="39"/>
      <c r="O86" s="39"/>
      <c r="T86" s="39"/>
      <c r="Y86" s="39"/>
      <c r="AD86" s="39"/>
      <c r="AI86" s="39"/>
      <c r="AN86" s="39"/>
      <c r="AS86" s="39"/>
    </row>
    <row r="87">
      <c r="E87" s="39"/>
      <c r="J87" s="39"/>
      <c r="O87" s="39"/>
      <c r="T87" s="39"/>
      <c r="Y87" s="39"/>
      <c r="AD87" s="39"/>
      <c r="AI87" s="39"/>
      <c r="AN87" s="39"/>
      <c r="AS87" s="39"/>
    </row>
    <row r="88">
      <c r="E88" s="39"/>
      <c r="J88" s="39"/>
      <c r="O88" s="39"/>
      <c r="T88" s="39"/>
      <c r="Y88" s="39"/>
      <c r="AD88" s="39"/>
      <c r="AI88" s="39"/>
      <c r="AN88" s="39"/>
      <c r="AS88" s="39"/>
    </row>
    <row r="89">
      <c r="E89" s="39"/>
      <c r="J89" s="39"/>
      <c r="O89" s="39"/>
      <c r="T89" s="39"/>
      <c r="Y89" s="39"/>
      <c r="AD89" s="39"/>
      <c r="AI89" s="39"/>
      <c r="AN89" s="39"/>
      <c r="AS89" s="39"/>
    </row>
    <row r="90">
      <c r="E90" s="39"/>
      <c r="J90" s="39"/>
      <c r="O90" s="39"/>
      <c r="T90" s="39"/>
      <c r="Y90" s="39"/>
      <c r="AD90" s="39"/>
      <c r="AI90" s="39"/>
      <c r="AN90" s="39"/>
      <c r="AS90" s="39"/>
    </row>
    <row r="91">
      <c r="E91" s="39"/>
      <c r="J91" s="39"/>
      <c r="O91" s="39"/>
      <c r="T91" s="39"/>
      <c r="Y91" s="39"/>
      <c r="AD91" s="39"/>
      <c r="AI91" s="39"/>
      <c r="AN91" s="39"/>
      <c r="AS91" s="39"/>
    </row>
    <row r="92">
      <c r="E92" s="39"/>
      <c r="J92" s="39"/>
      <c r="O92" s="39"/>
      <c r="T92" s="39"/>
      <c r="Y92" s="39"/>
      <c r="AD92" s="39"/>
      <c r="AI92" s="39"/>
      <c r="AN92" s="39"/>
      <c r="AS92" s="39"/>
    </row>
    <row r="93">
      <c r="E93" s="39"/>
      <c r="J93" s="39"/>
      <c r="O93" s="39"/>
      <c r="T93" s="39"/>
      <c r="Y93" s="39"/>
      <c r="AD93" s="39"/>
      <c r="AI93" s="39"/>
      <c r="AN93" s="39"/>
      <c r="AS93" s="39"/>
    </row>
    <row r="94">
      <c r="E94" s="39"/>
      <c r="J94" s="39"/>
      <c r="O94" s="39"/>
      <c r="T94" s="39"/>
      <c r="Y94" s="39"/>
      <c r="AD94" s="39"/>
      <c r="AI94" s="39"/>
      <c r="AN94" s="39"/>
      <c r="AS94" s="39"/>
    </row>
    <row r="95">
      <c r="E95" s="39"/>
      <c r="J95" s="39"/>
      <c r="O95" s="39"/>
      <c r="T95" s="39"/>
      <c r="Y95" s="39"/>
      <c r="AD95" s="39"/>
      <c r="AI95" s="39"/>
      <c r="AN95" s="39"/>
      <c r="AS95" s="39"/>
    </row>
    <row r="96">
      <c r="E96" s="39"/>
      <c r="J96" s="39"/>
      <c r="O96" s="39"/>
      <c r="T96" s="39"/>
      <c r="Y96" s="39"/>
      <c r="AD96" s="39"/>
      <c r="AI96" s="39"/>
      <c r="AN96" s="39"/>
      <c r="AS96" s="39"/>
    </row>
    <row r="97">
      <c r="E97" s="39"/>
      <c r="J97" s="39"/>
      <c r="O97" s="39"/>
      <c r="T97" s="39"/>
      <c r="Y97" s="39"/>
      <c r="AD97" s="39"/>
      <c r="AI97" s="39"/>
      <c r="AN97" s="39"/>
      <c r="AS97" s="39"/>
    </row>
    <row r="98">
      <c r="E98" s="39"/>
      <c r="J98" s="39"/>
      <c r="O98" s="39"/>
      <c r="T98" s="39"/>
      <c r="Y98" s="39"/>
      <c r="AD98" s="39"/>
      <c r="AI98" s="39"/>
      <c r="AN98" s="39"/>
      <c r="AS98" s="39"/>
    </row>
    <row r="99">
      <c r="E99" s="39"/>
      <c r="J99" s="39"/>
      <c r="O99" s="39"/>
      <c r="T99" s="39"/>
      <c r="Y99" s="39"/>
      <c r="AD99" s="39"/>
      <c r="AI99" s="39"/>
      <c r="AN99" s="39"/>
      <c r="AS99" s="39"/>
    </row>
    <row r="100">
      <c r="A100" s="11"/>
      <c r="B100" s="41" t="s">
        <v>202</v>
      </c>
      <c r="C100" s="41"/>
      <c r="E100" s="39"/>
      <c r="F100" s="42"/>
      <c r="G100" s="41" t="s">
        <v>202</v>
      </c>
      <c r="H100" s="41"/>
      <c r="J100" s="39"/>
      <c r="K100" s="42"/>
      <c r="L100" s="41" t="s">
        <v>202</v>
      </c>
      <c r="M100" s="41"/>
      <c r="O100" s="39"/>
      <c r="P100" s="42"/>
      <c r="Q100" s="41" t="s">
        <v>202</v>
      </c>
      <c r="R100" s="41"/>
      <c r="T100" s="39"/>
      <c r="U100" s="42"/>
      <c r="V100" s="41" t="s">
        <v>202</v>
      </c>
      <c r="W100" s="41"/>
      <c r="Y100" s="39"/>
      <c r="Z100" s="42"/>
      <c r="AA100" s="41" t="s">
        <v>202</v>
      </c>
      <c r="AB100" s="41"/>
      <c r="AD100" s="39"/>
      <c r="AE100" s="42"/>
      <c r="AF100" s="41" t="s">
        <v>202</v>
      </c>
      <c r="AG100" s="41"/>
      <c r="AI100" s="39"/>
      <c r="AJ100" s="42"/>
      <c r="AK100" s="41" t="s">
        <v>202</v>
      </c>
      <c r="AL100" s="41"/>
      <c r="AN100" s="39"/>
      <c r="AO100" s="42"/>
      <c r="AP100" s="41" t="s">
        <v>202</v>
      </c>
      <c r="AQ100" s="41"/>
      <c r="AS100" s="39"/>
    </row>
    <row r="101">
      <c r="A101" s="17"/>
      <c r="B101" s="17" t="s">
        <v>178</v>
      </c>
      <c r="C101" s="44">
        <f> AVERAGE(C4:C99)</f>
        <v>587.2537313</v>
      </c>
      <c r="E101" s="39"/>
      <c r="F101" s="17"/>
      <c r="G101" s="17" t="s">
        <v>178</v>
      </c>
      <c r="H101" s="44">
        <f> AVERAGE(H4:H99)</f>
        <v>639.3442623</v>
      </c>
      <c r="J101" s="39"/>
      <c r="K101" s="17"/>
      <c r="L101" s="17" t="s">
        <v>178</v>
      </c>
      <c r="M101" s="44">
        <f> AVERAGE(M4:M99)</f>
        <v>606.4590164</v>
      </c>
      <c r="O101" s="39"/>
      <c r="P101" s="17"/>
      <c r="Q101" s="17" t="s">
        <v>178</v>
      </c>
      <c r="R101" s="44">
        <f> AVERAGE(R4:R99)</f>
        <v>545.2631579</v>
      </c>
      <c r="T101" s="39"/>
      <c r="U101" s="17"/>
      <c r="V101" s="17" t="s">
        <v>178</v>
      </c>
      <c r="W101" s="44">
        <f> AVERAGE(W4:W99)</f>
        <v>690.1044776</v>
      </c>
      <c r="Y101" s="39"/>
      <c r="Z101" s="17"/>
      <c r="AA101" s="17" t="s">
        <v>178</v>
      </c>
      <c r="AB101" s="44">
        <f> AVERAGE(AB4:AB99)</f>
        <v>661.1044776</v>
      </c>
      <c r="AD101" s="39"/>
      <c r="AE101" s="17"/>
      <c r="AF101" s="17" t="s">
        <v>178</v>
      </c>
      <c r="AG101" s="44">
        <f> AVERAGE(AG4:AG99)</f>
        <v>605.0153846</v>
      </c>
      <c r="AI101" s="39"/>
      <c r="AJ101" s="17"/>
      <c r="AK101" s="17" t="s">
        <v>178</v>
      </c>
      <c r="AL101" s="44">
        <f> AVERAGE(AL4:AL99)</f>
        <v>710.6825397</v>
      </c>
      <c r="AN101" s="39"/>
      <c r="AO101" s="17"/>
      <c r="AP101" s="17" t="s">
        <v>178</v>
      </c>
      <c r="AQ101" s="44">
        <f> AVERAGE(AQ4:AQ99)</f>
        <v>553.4925373</v>
      </c>
      <c r="AS101" s="39"/>
    </row>
    <row r="102">
      <c r="A102" s="21"/>
      <c r="B102" s="21" t="s">
        <v>146</v>
      </c>
      <c r="C102" s="46">
        <f>STDEV(C4:C99)</f>
        <v>857.8702901</v>
      </c>
      <c r="E102" s="39"/>
      <c r="F102" s="21"/>
      <c r="G102" s="21" t="s">
        <v>146</v>
      </c>
      <c r="H102" s="46">
        <f>STDEV(H4:H99)</f>
        <v>869.4392807</v>
      </c>
      <c r="J102" s="39"/>
      <c r="K102" s="21"/>
      <c r="L102" s="21" t="s">
        <v>146</v>
      </c>
      <c r="M102" s="46">
        <f>STDEV(M4:M99)</f>
        <v>898.639946</v>
      </c>
      <c r="O102" s="39"/>
      <c r="P102" s="21"/>
      <c r="Q102" s="21" t="s">
        <v>146</v>
      </c>
      <c r="R102" s="46">
        <f>STDEV(R4:R99)</f>
        <v>632.4936625</v>
      </c>
      <c r="T102" s="39"/>
      <c r="U102" s="21"/>
      <c r="V102" s="21" t="s">
        <v>146</v>
      </c>
      <c r="W102" s="46">
        <f>STDEV(W4:W99)</f>
        <v>877.6302827</v>
      </c>
      <c r="Y102" s="39"/>
      <c r="Z102" s="21"/>
      <c r="AA102" s="21" t="s">
        <v>146</v>
      </c>
      <c r="AB102" s="46">
        <f>STDEV(AB4:AB99)</f>
        <v>844.9887059</v>
      </c>
      <c r="AD102" s="39"/>
      <c r="AE102" s="21"/>
      <c r="AF102" s="21" t="s">
        <v>146</v>
      </c>
      <c r="AG102" s="46">
        <f>STDEV(AG4:AG99)</f>
        <v>670.4188638</v>
      </c>
      <c r="AI102" s="39"/>
      <c r="AJ102" s="21"/>
      <c r="AK102" s="21" t="s">
        <v>146</v>
      </c>
      <c r="AL102" s="46">
        <f>STDEV(AL4:AL99)</f>
        <v>800.8491627</v>
      </c>
      <c r="AN102" s="39"/>
      <c r="AO102" s="21"/>
      <c r="AP102" s="21" t="s">
        <v>146</v>
      </c>
      <c r="AQ102" s="46">
        <f>STDEV(AQ4:AQ99)</f>
        <v>615.6047377</v>
      </c>
      <c r="AS102" s="39"/>
    </row>
    <row r="103">
      <c r="A103" s="17"/>
      <c r="B103" s="17" t="s">
        <v>179</v>
      </c>
      <c r="C103" s="46">
        <f>MEDIAN(C4:C99)</f>
        <v>276</v>
      </c>
      <c r="E103" s="39"/>
      <c r="F103" s="17"/>
      <c r="G103" s="17" t="s">
        <v>179</v>
      </c>
      <c r="H103" s="46">
        <f>MEDIAN(H4:H99)</f>
        <v>268</v>
      </c>
      <c r="J103" s="39"/>
      <c r="K103" s="17"/>
      <c r="L103" s="17" t="s">
        <v>179</v>
      </c>
      <c r="M103" s="46">
        <f>MEDIAN(M4:M99)</f>
        <v>251</v>
      </c>
      <c r="O103" s="39"/>
      <c r="P103" s="17"/>
      <c r="Q103" s="17" t="s">
        <v>179</v>
      </c>
      <c r="R103" s="46">
        <f>MEDIAN(R4:R99)</f>
        <v>310</v>
      </c>
      <c r="T103" s="39"/>
      <c r="U103" s="17"/>
      <c r="V103" s="17" t="s">
        <v>179</v>
      </c>
      <c r="W103" s="46">
        <f>MEDIAN(W4:W99)</f>
        <v>360</v>
      </c>
      <c r="Y103" s="39"/>
      <c r="Z103" s="17"/>
      <c r="AA103" s="17" t="s">
        <v>179</v>
      </c>
      <c r="AB103" s="46">
        <f>MEDIAN(AB4:AB99)</f>
        <v>290</v>
      </c>
      <c r="AD103" s="39"/>
      <c r="AE103" s="17"/>
      <c r="AF103" s="17" t="s">
        <v>179</v>
      </c>
      <c r="AG103" s="46">
        <f>MEDIAN(AG4:AG99)</f>
        <v>352</v>
      </c>
      <c r="AI103" s="39"/>
      <c r="AJ103" s="17"/>
      <c r="AK103" s="17" t="s">
        <v>179</v>
      </c>
      <c r="AL103" s="46">
        <f>MEDIAN(AL4:AL99)</f>
        <v>325</v>
      </c>
      <c r="AN103" s="39"/>
      <c r="AO103" s="17"/>
      <c r="AP103" s="17" t="s">
        <v>179</v>
      </c>
      <c r="AQ103" s="46">
        <f>MEDIAN(AQ4:AQ99)</f>
        <v>319</v>
      </c>
      <c r="AS103" s="39"/>
    </row>
    <row r="104">
      <c r="A104" s="17"/>
      <c r="B104" s="17" t="s">
        <v>180</v>
      </c>
      <c r="C104" s="46">
        <f>min(C4:C99)</f>
        <v>70</v>
      </c>
      <c r="E104" s="39"/>
      <c r="F104" s="17"/>
      <c r="G104" s="17" t="s">
        <v>180</v>
      </c>
      <c r="H104" s="46">
        <f>min(H4:H99)</f>
        <v>30</v>
      </c>
      <c r="J104" s="39"/>
      <c r="K104" s="17"/>
      <c r="L104" s="17" t="s">
        <v>180</v>
      </c>
      <c r="M104" s="46">
        <f>min(M4:M99)</f>
        <v>60</v>
      </c>
      <c r="O104" s="39"/>
      <c r="P104" s="17"/>
      <c r="Q104" s="17" t="s">
        <v>180</v>
      </c>
      <c r="R104" s="46">
        <f>min(R4:R99)</f>
        <v>105</v>
      </c>
      <c r="T104" s="39"/>
      <c r="U104" s="17"/>
      <c r="V104" s="17" t="s">
        <v>180</v>
      </c>
      <c r="W104" s="46">
        <f>min(W4:W99)</f>
        <v>67</v>
      </c>
      <c r="Y104" s="39"/>
      <c r="Z104" s="17"/>
      <c r="AA104" s="17" t="s">
        <v>180</v>
      </c>
      <c r="AB104" s="46">
        <f>min(AB4:AB99)</f>
        <v>58</v>
      </c>
      <c r="AD104" s="39"/>
      <c r="AE104" s="17"/>
      <c r="AF104" s="17" t="s">
        <v>180</v>
      </c>
      <c r="AG104" s="46">
        <f>min(AG4:AG99)</f>
        <v>57</v>
      </c>
      <c r="AI104" s="39"/>
      <c r="AJ104" s="17"/>
      <c r="AK104" s="17" t="s">
        <v>180</v>
      </c>
      <c r="AL104" s="46">
        <f>min(AL4:AL99)</f>
        <v>58</v>
      </c>
      <c r="AN104" s="39"/>
      <c r="AO104" s="17"/>
      <c r="AP104" s="17" t="s">
        <v>180</v>
      </c>
      <c r="AQ104" s="46">
        <f>min(AQ4:AQ99)</f>
        <v>70</v>
      </c>
      <c r="AS104" s="39"/>
    </row>
    <row r="105">
      <c r="A105" s="17"/>
      <c r="B105" s="17" t="s">
        <v>181</v>
      </c>
      <c r="C105" s="46">
        <f>max(C4:C99)</f>
        <v>4183</v>
      </c>
      <c r="E105" s="39"/>
      <c r="F105" s="17"/>
      <c r="G105" s="17" t="s">
        <v>181</v>
      </c>
      <c r="H105" s="46">
        <f>max(H4:H99)</f>
        <v>5168</v>
      </c>
      <c r="J105" s="39"/>
      <c r="K105" s="17"/>
      <c r="L105" s="17" t="s">
        <v>181</v>
      </c>
      <c r="M105" s="46">
        <f>max(M4:M99)</f>
        <v>5047</v>
      </c>
      <c r="O105" s="39"/>
      <c r="P105" s="17"/>
      <c r="Q105" s="17" t="s">
        <v>181</v>
      </c>
      <c r="R105" s="46">
        <f>max(R4:R99)</f>
        <v>3805</v>
      </c>
      <c r="T105" s="39"/>
      <c r="U105" s="17"/>
      <c r="V105" s="17" t="s">
        <v>181</v>
      </c>
      <c r="W105" s="46">
        <f>max(W4:W99)</f>
        <v>4788</v>
      </c>
      <c r="Y105" s="39"/>
      <c r="Z105" s="17"/>
      <c r="AA105" s="17" t="s">
        <v>181</v>
      </c>
      <c r="AB105" s="46">
        <f>max(AB4:AB99)</f>
        <v>4117</v>
      </c>
      <c r="AD105" s="39"/>
      <c r="AE105" s="17"/>
      <c r="AF105" s="17" t="s">
        <v>181</v>
      </c>
      <c r="AG105" s="46">
        <f>max(AG4:AG99)</f>
        <v>3214</v>
      </c>
      <c r="AI105" s="39"/>
      <c r="AJ105" s="17"/>
      <c r="AK105" s="17" t="s">
        <v>181</v>
      </c>
      <c r="AL105" s="46">
        <f>max(AL4:AL99)</f>
        <v>3531</v>
      </c>
      <c r="AN105" s="39"/>
      <c r="AO105" s="17"/>
      <c r="AP105" s="17" t="s">
        <v>181</v>
      </c>
      <c r="AQ105" s="46">
        <f>max(AQ4:AQ99)</f>
        <v>2685</v>
      </c>
      <c r="AS105" s="39"/>
    </row>
    <row r="106">
      <c r="A106" s="17"/>
      <c r="B106" s="17" t="s">
        <v>182</v>
      </c>
      <c r="C106" s="46">
        <f>sum(C4:C99)/1000</f>
        <v>39.346</v>
      </c>
      <c r="E106" s="39"/>
      <c r="F106" s="17"/>
      <c r="G106" s="17" t="s">
        <v>182</v>
      </c>
      <c r="H106" s="46">
        <f>sum(H4:H99)/1000</f>
        <v>39</v>
      </c>
      <c r="J106" s="39"/>
      <c r="K106" s="17"/>
      <c r="L106" s="17" t="s">
        <v>182</v>
      </c>
      <c r="M106" s="46">
        <f>sum(M4:M99)/1000</f>
        <v>36.994</v>
      </c>
      <c r="O106" s="39"/>
      <c r="P106" s="17"/>
      <c r="Q106" s="17" t="s">
        <v>182</v>
      </c>
      <c r="R106" s="46">
        <f>sum(R4:R99)/1000</f>
        <v>31.08</v>
      </c>
      <c r="T106" s="39"/>
      <c r="U106" s="17"/>
      <c r="V106" s="17" t="s">
        <v>182</v>
      </c>
      <c r="W106" s="46">
        <f>sum(W4:W99)/1000</f>
        <v>46.237</v>
      </c>
      <c r="Y106" s="39"/>
      <c r="Z106" s="17"/>
      <c r="AA106" s="17" t="s">
        <v>182</v>
      </c>
      <c r="AB106" s="46">
        <f>sum(AB4:AB99)/1000</f>
        <v>44.294</v>
      </c>
      <c r="AD106" s="39"/>
      <c r="AE106" s="17"/>
      <c r="AF106" s="17" t="s">
        <v>182</v>
      </c>
      <c r="AG106" s="46">
        <f>sum(AG4:AG99)/1000</f>
        <v>39.326</v>
      </c>
      <c r="AI106" s="39"/>
      <c r="AJ106" s="17"/>
      <c r="AK106" s="17" t="s">
        <v>182</v>
      </c>
      <c r="AL106" s="46">
        <f>sum(AL4:AL99)/1000</f>
        <v>44.773</v>
      </c>
      <c r="AN106" s="39"/>
      <c r="AO106" s="17"/>
      <c r="AP106" s="17" t="s">
        <v>182</v>
      </c>
      <c r="AQ106" s="46">
        <f>sum(AQ4:AQ99)/1000</f>
        <v>37.084</v>
      </c>
      <c r="AS106" s="39"/>
    </row>
    <row r="107">
      <c r="A107" s="17"/>
      <c r="B107" s="17" t="s">
        <v>151</v>
      </c>
      <c r="C107" s="46">
        <f>COUNTA(C4:C99)+1</f>
        <v>68</v>
      </c>
      <c r="E107" s="39"/>
      <c r="F107" s="17"/>
      <c r="G107" s="17" t="s">
        <v>151</v>
      </c>
      <c r="H107" s="46">
        <f>COUNTA(H4:H99)+1</f>
        <v>62</v>
      </c>
      <c r="J107" s="39"/>
      <c r="K107" s="17"/>
      <c r="L107" s="17" t="s">
        <v>151</v>
      </c>
      <c r="M107" s="46">
        <f>COUNTA(M4:M99)+1</f>
        <v>62</v>
      </c>
      <c r="O107" s="39"/>
      <c r="P107" s="17"/>
      <c r="Q107" s="17" t="s">
        <v>151</v>
      </c>
      <c r="R107" s="46">
        <f>COUNTA(R4:R99)+1</f>
        <v>58</v>
      </c>
      <c r="T107" s="39"/>
      <c r="U107" s="17"/>
      <c r="V107" s="17" t="s">
        <v>151</v>
      </c>
      <c r="W107" s="46">
        <f>COUNTA(W4:W99)+1</f>
        <v>68</v>
      </c>
      <c r="Y107" s="39"/>
      <c r="Z107" s="17"/>
      <c r="AA107" s="17" t="s">
        <v>151</v>
      </c>
      <c r="AB107" s="46">
        <f>COUNTA(AB4:AB99)+1</f>
        <v>68</v>
      </c>
      <c r="AD107" s="39"/>
      <c r="AE107" s="17"/>
      <c r="AF107" s="17" t="s">
        <v>151</v>
      </c>
      <c r="AG107" s="46">
        <f>COUNTA(AG4:AG99)+1</f>
        <v>66</v>
      </c>
      <c r="AI107" s="39"/>
      <c r="AJ107" s="17"/>
      <c r="AK107" s="17" t="s">
        <v>151</v>
      </c>
      <c r="AL107" s="46">
        <f>COUNTA(AL4:AL99)+1</f>
        <v>64</v>
      </c>
      <c r="AN107" s="39"/>
      <c r="AO107" s="17"/>
      <c r="AP107" s="17" t="s">
        <v>151</v>
      </c>
      <c r="AQ107" s="46">
        <f>COUNTA(AQ4:AQ99)+1</f>
        <v>68</v>
      </c>
      <c r="AS107" s="39"/>
    </row>
    <row r="108">
      <c r="A108" s="17"/>
      <c r="B108" s="17" t="s">
        <v>183</v>
      </c>
      <c r="C108" s="22">
        <f>C110+C109+C111+C112</f>
        <v>68</v>
      </c>
      <c r="E108" s="39"/>
      <c r="F108" s="17"/>
      <c r="G108" s="17" t="s">
        <v>183</v>
      </c>
      <c r="H108" s="22">
        <f>H110+H109+H111+H112</f>
        <v>62</v>
      </c>
      <c r="J108" s="39"/>
      <c r="K108" s="17"/>
      <c r="L108" s="17" t="s">
        <v>183</v>
      </c>
      <c r="M108" s="22">
        <f>M110+M109+M111+M112</f>
        <v>62</v>
      </c>
      <c r="O108" s="39"/>
      <c r="P108" s="17"/>
      <c r="Q108" s="17" t="s">
        <v>183</v>
      </c>
      <c r="R108" s="22">
        <f>R110+R109+R111+R112</f>
        <v>68</v>
      </c>
      <c r="T108" s="39"/>
      <c r="U108" s="17"/>
      <c r="V108" s="17" t="s">
        <v>183</v>
      </c>
      <c r="W108" s="22">
        <f>W110+W109+W111+W112</f>
        <v>75</v>
      </c>
      <c r="Y108" s="39"/>
      <c r="Z108" s="17"/>
      <c r="AA108" s="17" t="s">
        <v>183</v>
      </c>
      <c r="AB108" s="22">
        <f>AB110+AB109+AB111+AB112</f>
        <v>68</v>
      </c>
      <c r="AD108" s="39"/>
      <c r="AE108" s="17"/>
      <c r="AF108" s="17" t="s">
        <v>183</v>
      </c>
      <c r="AG108" s="22">
        <f>AG110+AG109+AG111+AG112</f>
        <v>66</v>
      </c>
      <c r="AI108" s="39"/>
      <c r="AJ108" s="17"/>
      <c r="AK108" s="17" t="s">
        <v>183</v>
      </c>
      <c r="AL108" s="22">
        <f>AL110+AL109+AL111+AL112</f>
        <v>66</v>
      </c>
      <c r="AN108" s="39"/>
      <c r="AO108" s="17"/>
      <c r="AP108" s="17" t="s">
        <v>183</v>
      </c>
      <c r="AQ108" s="22">
        <f>AQ110+AQ109+AQ111+AQ112</f>
        <v>70</v>
      </c>
      <c r="AS108" s="39"/>
    </row>
    <row r="109">
      <c r="A109" s="17"/>
      <c r="B109" s="23" t="s">
        <v>184</v>
      </c>
      <c r="C109" s="40">
        <f>(C107-60)/2</f>
        <v>4</v>
      </c>
      <c r="E109" s="39"/>
      <c r="F109" s="59"/>
      <c r="G109" s="23" t="s">
        <v>184</v>
      </c>
      <c r="H109" s="40">
        <f>(H107-60)/2</f>
        <v>1</v>
      </c>
      <c r="J109" s="39"/>
      <c r="K109" s="59"/>
      <c r="L109" s="23" t="s">
        <v>184</v>
      </c>
      <c r="M109" s="40">
        <f>(M107-60)/2</f>
        <v>1</v>
      </c>
      <c r="O109" s="39"/>
      <c r="P109" s="59"/>
      <c r="Q109" s="23" t="s">
        <v>184</v>
      </c>
      <c r="R109" s="51">
        <f>(R107-54)/2</f>
        <v>2</v>
      </c>
      <c r="T109" s="39"/>
      <c r="U109" s="59"/>
      <c r="V109" s="23" t="s">
        <v>184</v>
      </c>
      <c r="W109" s="51">
        <f>(W107-54)/2</f>
        <v>7</v>
      </c>
      <c r="Y109" s="39"/>
      <c r="Z109" s="59"/>
      <c r="AA109" s="23" t="s">
        <v>184</v>
      </c>
      <c r="AB109" s="40">
        <f>(AB107-60)/2</f>
        <v>4</v>
      </c>
      <c r="AD109" s="39"/>
      <c r="AE109" s="59"/>
      <c r="AF109" s="23" t="s">
        <v>184</v>
      </c>
      <c r="AG109" s="40">
        <f>(AG107-60)/2</f>
        <v>3</v>
      </c>
      <c r="AI109" s="39"/>
      <c r="AJ109" s="59"/>
      <c r="AK109" s="23" t="s">
        <v>184</v>
      </c>
      <c r="AL109" s="51">
        <f>(AL107-60)/2</f>
        <v>2</v>
      </c>
      <c r="AN109" s="39"/>
      <c r="AO109" s="59"/>
      <c r="AP109" s="23" t="s">
        <v>184</v>
      </c>
      <c r="AQ109" s="51">
        <f>(AQ107-60)/2</f>
        <v>4</v>
      </c>
      <c r="AS109" s="39"/>
    </row>
    <row r="110">
      <c r="A110" s="21"/>
      <c r="B110" s="21" t="s">
        <v>154</v>
      </c>
      <c r="C110" s="18">
        <v>60.0</v>
      </c>
      <c r="E110" s="39"/>
      <c r="F110" s="21"/>
      <c r="G110" s="21" t="s">
        <v>154</v>
      </c>
      <c r="H110" s="18">
        <v>60.0</v>
      </c>
      <c r="J110" s="39"/>
      <c r="K110" s="21"/>
      <c r="L110" s="21" t="s">
        <v>154</v>
      </c>
      <c r="M110" s="18">
        <v>60.0</v>
      </c>
      <c r="O110" s="39"/>
      <c r="P110" s="21"/>
      <c r="Q110" s="21" t="s">
        <v>154</v>
      </c>
      <c r="R110" s="18">
        <v>60.0</v>
      </c>
      <c r="T110" s="39"/>
      <c r="U110" s="21"/>
      <c r="V110" s="21" t="s">
        <v>154</v>
      </c>
      <c r="W110" s="18">
        <v>60.0</v>
      </c>
      <c r="Y110" s="39"/>
      <c r="Z110" s="21"/>
      <c r="AA110" s="21" t="s">
        <v>154</v>
      </c>
      <c r="AB110" s="18">
        <v>60.0</v>
      </c>
      <c r="AD110" s="39"/>
      <c r="AE110" s="21"/>
      <c r="AF110" s="21" t="s">
        <v>154</v>
      </c>
      <c r="AG110" s="18">
        <v>60.0</v>
      </c>
      <c r="AI110" s="39"/>
      <c r="AJ110" s="21"/>
      <c r="AK110" s="21" t="s">
        <v>154</v>
      </c>
      <c r="AL110" s="18">
        <v>60.0</v>
      </c>
      <c r="AN110" s="39"/>
      <c r="AO110" s="21"/>
      <c r="AP110" s="21" t="s">
        <v>154</v>
      </c>
      <c r="AQ110" s="18">
        <v>60.0</v>
      </c>
      <c r="AS110" s="39"/>
    </row>
    <row r="111">
      <c r="A111" s="17"/>
      <c r="B111" s="17" t="s">
        <v>155</v>
      </c>
      <c r="C111" s="18">
        <f>C109</f>
        <v>4</v>
      </c>
      <c r="E111" s="39"/>
      <c r="F111" s="17"/>
      <c r="G111" s="17" t="s">
        <v>155</v>
      </c>
      <c r="H111" s="18">
        <f>H109</f>
        <v>1</v>
      </c>
      <c r="J111" s="39"/>
      <c r="K111" s="17"/>
      <c r="L111" s="17" t="s">
        <v>155</v>
      </c>
      <c r="M111" s="18">
        <f>M109</f>
        <v>1</v>
      </c>
      <c r="O111" s="39"/>
      <c r="P111" s="17"/>
      <c r="Q111" s="17" t="s">
        <v>155</v>
      </c>
      <c r="R111" s="18">
        <f>R109</f>
        <v>2</v>
      </c>
      <c r="T111" s="39"/>
      <c r="U111" s="17"/>
      <c r="V111" s="17" t="s">
        <v>155</v>
      </c>
      <c r="W111" s="18">
        <f>W109</f>
        <v>7</v>
      </c>
      <c r="Y111" s="39"/>
      <c r="Z111" s="17"/>
      <c r="AA111" s="17" t="s">
        <v>155</v>
      </c>
      <c r="AB111" s="18">
        <f>AB109</f>
        <v>4</v>
      </c>
      <c r="AD111" s="39"/>
      <c r="AE111" s="17"/>
      <c r="AF111" s="17" t="s">
        <v>155</v>
      </c>
      <c r="AG111" s="18">
        <f>AG109</f>
        <v>3</v>
      </c>
      <c r="AI111" s="39"/>
      <c r="AJ111" s="17"/>
      <c r="AK111" s="17" t="s">
        <v>155</v>
      </c>
      <c r="AL111" s="18">
        <f>AL109</f>
        <v>2</v>
      </c>
      <c r="AN111" s="39"/>
      <c r="AO111" s="17"/>
      <c r="AP111" s="17" t="s">
        <v>155</v>
      </c>
      <c r="AQ111" s="18">
        <f>AQ109</f>
        <v>4</v>
      </c>
      <c r="AS111" s="39"/>
    </row>
    <row r="112">
      <c r="A112" s="17"/>
      <c r="B112" s="17" t="s">
        <v>156</v>
      </c>
      <c r="C112" s="18">
        <v>0.0</v>
      </c>
      <c r="E112" s="39"/>
      <c r="F112" s="17"/>
      <c r="G112" s="17" t="s">
        <v>156</v>
      </c>
      <c r="H112" s="18">
        <v>0.0</v>
      </c>
      <c r="J112" s="39"/>
      <c r="K112" s="17"/>
      <c r="L112" s="17" t="s">
        <v>156</v>
      </c>
      <c r="M112" s="18">
        <v>0.0</v>
      </c>
      <c r="O112" s="39"/>
      <c r="P112" s="17"/>
      <c r="Q112" s="17" t="s">
        <v>156</v>
      </c>
      <c r="R112" s="18">
        <v>4.0</v>
      </c>
      <c r="T112" s="39"/>
      <c r="U112" s="17"/>
      <c r="V112" s="17" t="s">
        <v>156</v>
      </c>
      <c r="W112" s="18">
        <v>1.0</v>
      </c>
      <c r="Y112" s="39"/>
      <c r="Z112" s="17"/>
      <c r="AA112" s="17" t="s">
        <v>156</v>
      </c>
      <c r="AB112" s="18">
        <v>0.0</v>
      </c>
      <c r="AD112" s="39"/>
      <c r="AE112" s="17"/>
      <c r="AF112" s="17" t="s">
        <v>156</v>
      </c>
      <c r="AG112" s="18">
        <v>0.0</v>
      </c>
      <c r="AI112" s="39"/>
      <c r="AJ112" s="17"/>
      <c r="AK112" s="17" t="s">
        <v>156</v>
      </c>
      <c r="AL112" s="18">
        <v>2.0</v>
      </c>
      <c r="AN112" s="39"/>
      <c r="AO112" s="17"/>
      <c r="AP112" s="17" t="s">
        <v>156</v>
      </c>
      <c r="AQ112" s="63">
        <v>2.0</v>
      </c>
      <c r="AS112" s="39"/>
    </row>
    <row r="113">
      <c r="A113" s="21"/>
      <c r="B113" s="21" t="s">
        <v>157</v>
      </c>
      <c r="C113" s="18">
        <f>COUNTIF(A3:A74,FALSE)-4+5+2-1</f>
        <v>11</v>
      </c>
      <c r="E113" s="39"/>
      <c r="F113" s="21"/>
      <c r="G113" s="21" t="s">
        <v>157</v>
      </c>
      <c r="H113" s="18">
        <f>COUNTIF(F3:F74,FALSE)-4+5+2</f>
        <v>11</v>
      </c>
      <c r="J113" s="39"/>
      <c r="K113" s="21"/>
      <c r="L113" s="21" t="s">
        <v>157</v>
      </c>
      <c r="M113" s="18">
        <f>COUNTIF(K3:K74,FALSE)-4+5+2</f>
        <v>11</v>
      </c>
      <c r="O113" s="39"/>
      <c r="P113" s="21"/>
      <c r="Q113" s="21" t="s">
        <v>157</v>
      </c>
      <c r="R113" s="18">
        <f>COUNTIF(P3:P74,FALSE)-4+5+2</f>
        <v>11</v>
      </c>
      <c r="T113" s="39"/>
      <c r="U113" s="21"/>
      <c r="V113" s="21" t="s">
        <v>157</v>
      </c>
      <c r="W113" s="18">
        <f>COUNTIF(U3:U74,FALSE)-1-4+5+2+2</f>
        <v>13</v>
      </c>
      <c r="Y113" s="39"/>
      <c r="Z113" s="21"/>
      <c r="AA113" s="21" t="s">
        <v>157</v>
      </c>
      <c r="AB113" s="18">
        <f>COUNTIF(Z3:Z74,FALSE)-4+5+2</f>
        <v>11</v>
      </c>
      <c r="AD113" s="39"/>
      <c r="AE113" s="21"/>
      <c r="AF113" s="21" t="s">
        <v>157</v>
      </c>
      <c r="AG113" s="18">
        <f>COUNTIF(AE3:AE74,FALSE)-1-4+5+2</f>
        <v>11</v>
      </c>
      <c r="AI113" s="39"/>
      <c r="AJ113" s="21"/>
      <c r="AK113" s="21" t="s">
        <v>157</v>
      </c>
      <c r="AL113" s="18">
        <f>COUNTIF(AJ3:AJ74,FALSE)-4+5+2+2</f>
        <v>13</v>
      </c>
      <c r="AN113" s="39"/>
      <c r="AO113" s="21"/>
      <c r="AP113" s="21" t="s">
        <v>157</v>
      </c>
      <c r="AQ113" s="18">
        <f>COUNTIF(AO3:AO74,FALSE)-4+5+2</f>
        <v>11</v>
      </c>
      <c r="AS113" s="39"/>
    </row>
    <row r="114">
      <c r="A114" s="17"/>
      <c r="B114" s="17" t="s">
        <v>185</v>
      </c>
      <c r="C114" s="19">
        <f>C108+C113</f>
        <v>79</v>
      </c>
      <c r="E114" s="39"/>
      <c r="F114" s="17"/>
      <c r="G114" s="17" t="s">
        <v>185</v>
      </c>
      <c r="H114" s="19">
        <f>H108+H113</f>
        <v>73</v>
      </c>
      <c r="J114" s="39"/>
      <c r="K114" s="17"/>
      <c r="L114" s="17" t="s">
        <v>185</v>
      </c>
      <c r="M114" s="19">
        <f>M108+M113</f>
        <v>73</v>
      </c>
      <c r="O114" s="39"/>
      <c r="P114" s="17"/>
      <c r="Q114" s="17" t="s">
        <v>185</v>
      </c>
      <c r="R114" s="19">
        <f>R108+R113</f>
        <v>79</v>
      </c>
      <c r="T114" s="39"/>
      <c r="U114" s="17"/>
      <c r="V114" s="17" t="s">
        <v>185</v>
      </c>
      <c r="W114" s="19">
        <f>W108+W113</f>
        <v>88</v>
      </c>
      <c r="Y114" s="39"/>
      <c r="Z114" s="17"/>
      <c r="AA114" s="17" t="s">
        <v>185</v>
      </c>
      <c r="AB114" s="19">
        <f>AB108+AB113</f>
        <v>79</v>
      </c>
      <c r="AD114" s="39"/>
      <c r="AE114" s="17"/>
      <c r="AF114" s="17" t="s">
        <v>185</v>
      </c>
      <c r="AG114" s="19">
        <f>AG108+AG113</f>
        <v>77</v>
      </c>
      <c r="AI114" s="39"/>
      <c r="AJ114" s="17"/>
      <c r="AK114" s="17" t="s">
        <v>185</v>
      </c>
      <c r="AL114" s="19">
        <f>AL108+AL113</f>
        <v>79</v>
      </c>
      <c r="AN114" s="39"/>
      <c r="AO114" s="17"/>
      <c r="AP114" s="17" t="s">
        <v>185</v>
      </c>
      <c r="AQ114" s="19">
        <f>AQ108+AQ113</f>
        <v>81</v>
      </c>
      <c r="AS114" s="39"/>
    </row>
    <row r="115">
      <c r="A115" s="17"/>
      <c r="B115" s="17" t="s">
        <v>186</v>
      </c>
      <c r="C115" s="19">
        <f>C107-C109</f>
        <v>64</v>
      </c>
      <c r="E115" s="39"/>
      <c r="F115" s="17"/>
      <c r="G115" s="17" t="s">
        <v>186</v>
      </c>
      <c r="H115" s="19">
        <f>H107-H109</f>
        <v>61</v>
      </c>
      <c r="J115" s="39"/>
      <c r="K115" s="17"/>
      <c r="L115" s="17" t="s">
        <v>186</v>
      </c>
      <c r="M115" s="19">
        <f>M107-M109</f>
        <v>61</v>
      </c>
      <c r="O115" s="39"/>
      <c r="P115" s="17"/>
      <c r="Q115" s="17" t="s">
        <v>186</v>
      </c>
      <c r="R115" s="19">
        <f>R107-R109</f>
        <v>56</v>
      </c>
      <c r="T115" s="39"/>
      <c r="U115" s="17"/>
      <c r="V115" s="17" t="s">
        <v>186</v>
      </c>
      <c r="W115" s="19">
        <f>W107-W109</f>
        <v>61</v>
      </c>
      <c r="Y115" s="39"/>
      <c r="Z115" s="17"/>
      <c r="AA115" s="17" t="s">
        <v>186</v>
      </c>
      <c r="AB115" s="19">
        <f>AB107-AB109</f>
        <v>64</v>
      </c>
      <c r="AD115" s="39"/>
      <c r="AE115" s="17"/>
      <c r="AF115" s="17" t="s">
        <v>186</v>
      </c>
      <c r="AG115" s="19">
        <f>AG107-AG109</f>
        <v>63</v>
      </c>
      <c r="AI115" s="39"/>
      <c r="AJ115" s="17"/>
      <c r="AK115" s="17" t="s">
        <v>186</v>
      </c>
      <c r="AL115" s="19">
        <f>AL107-AL109</f>
        <v>62</v>
      </c>
      <c r="AN115" s="39"/>
      <c r="AO115" s="17"/>
      <c r="AP115" s="17" t="s">
        <v>186</v>
      </c>
      <c r="AQ115" s="19">
        <f>AQ107-AQ109</f>
        <v>64</v>
      </c>
      <c r="AS115" s="39"/>
    </row>
    <row r="116">
      <c r="A116" s="15"/>
      <c r="B116" s="15" t="s">
        <v>160</v>
      </c>
      <c r="C116" s="19">
        <f>((ABS(C115)-1)/C106)*1/5</f>
        <v>0.3202358562</v>
      </c>
      <c r="E116" s="39"/>
      <c r="F116" s="15"/>
      <c r="G116" s="15" t="s">
        <v>160</v>
      </c>
      <c r="H116" s="19">
        <f>((ABS(H115)-1)/H106)*1/5</f>
        <v>0.3076923077</v>
      </c>
      <c r="J116" s="39"/>
      <c r="K116" s="15"/>
      <c r="L116" s="15" t="s">
        <v>160</v>
      </c>
      <c r="M116" s="19">
        <f>((ABS(M115)-1)/M106)*1/5</f>
        <v>0.324376926</v>
      </c>
      <c r="O116" s="39"/>
      <c r="P116" s="15"/>
      <c r="Q116" s="15" t="s">
        <v>160</v>
      </c>
      <c r="R116" s="19">
        <f>((ABS(R115)-1)/R106)*1/5</f>
        <v>0.3539253539</v>
      </c>
      <c r="T116" s="39"/>
      <c r="U116" s="15"/>
      <c r="V116" s="15" t="s">
        <v>160</v>
      </c>
      <c r="W116" s="19">
        <f>((ABS(W115)-1)/W106)*1/5</f>
        <v>0.2595324091</v>
      </c>
      <c r="Y116" s="39"/>
      <c r="Z116" s="15"/>
      <c r="AA116" s="15" t="s">
        <v>160</v>
      </c>
      <c r="AB116" s="19">
        <f>((ABS(AB115)-1)/AB106)*1/5</f>
        <v>0.2844629069</v>
      </c>
      <c r="AD116" s="39"/>
      <c r="AE116" s="15"/>
      <c r="AF116" s="15" t="s">
        <v>160</v>
      </c>
      <c r="AG116" s="19">
        <f>((ABS(AG115)-1)/AG106)*1/5</f>
        <v>0.3153130245</v>
      </c>
      <c r="AI116" s="39"/>
      <c r="AJ116" s="15"/>
      <c r="AK116" s="15" t="s">
        <v>160</v>
      </c>
      <c r="AL116" s="19">
        <f>((ABS(AL115)-1)/AL106)*1/5</f>
        <v>0.2724856498</v>
      </c>
      <c r="AN116" s="39"/>
      <c r="AO116" s="15"/>
      <c r="AP116" s="15" t="s">
        <v>160</v>
      </c>
      <c r="AQ116" s="19">
        <f>((ABS(AQ115)-1)/AQ106)*1/5</f>
        <v>0.3397691727</v>
      </c>
      <c r="AS116" s="39"/>
    </row>
    <row r="117">
      <c r="A117" s="15"/>
      <c r="B117" s="15" t="s">
        <v>161</v>
      </c>
      <c r="C117" s="19">
        <f>((ABS(C115)-1)/C106)*1/5*60</f>
        <v>19.21415137</v>
      </c>
      <c r="E117" s="39"/>
      <c r="F117" s="15"/>
      <c r="G117" s="15" t="s">
        <v>161</v>
      </c>
      <c r="H117" s="19">
        <f>((ABS(H115)-1)/H106)*1/5*60</f>
        <v>18.46153846</v>
      </c>
      <c r="J117" s="39"/>
      <c r="K117" s="15"/>
      <c r="L117" s="15" t="s">
        <v>161</v>
      </c>
      <c r="M117" s="19">
        <f>((ABS(M115)-1)/M106)*1/5*60</f>
        <v>19.46261556</v>
      </c>
      <c r="O117" s="39"/>
      <c r="P117" s="15"/>
      <c r="Q117" s="15" t="s">
        <v>161</v>
      </c>
      <c r="R117" s="19">
        <f>((ABS(R115)-1)/R106)*1/5*60</f>
        <v>21.23552124</v>
      </c>
      <c r="T117" s="39"/>
      <c r="U117" s="15"/>
      <c r="V117" s="15" t="s">
        <v>161</v>
      </c>
      <c r="W117" s="19">
        <f>((ABS(W115)-1)/W106)*1/5*60</f>
        <v>15.57194455</v>
      </c>
      <c r="Y117" s="39"/>
      <c r="Z117" s="15"/>
      <c r="AA117" s="15" t="s">
        <v>161</v>
      </c>
      <c r="AB117" s="19">
        <f>((ABS(AB115)-1)/AB106)*1/5*60</f>
        <v>17.06777442</v>
      </c>
      <c r="AD117" s="39"/>
      <c r="AE117" s="15"/>
      <c r="AF117" s="15" t="s">
        <v>161</v>
      </c>
      <c r="AG117" s="19">
        <f>((ABS(AG115)-1)/AG106)*1/5*60</f>
        <v>18.91878147</v>
      </c>
      <c r="AI117" s="39"/>
      <c r="AJ117" s="15"/>
      <c r="AK117" s="15" t="s">
        <v>161</v>
      </c>
      <c r="AL117" s="19">
        <f>((ABS(AL115)-1)/AL106)*1/5*60</f>
        <v>16.34913899</v>
      </c>
      <c r="AN117" s="39"/>
      <c r="AO117" s="15"/>
      <c r="AP117" s="15" t="s">
        <v>161</v>
      </c>
      <c r="AQ117" s="19">
        <f>((ABS(AQ115)-1)/AQ106)*1/5*60</f>
        <v>20.38615036</v>
      </c>
      <c r="AS117" s="39"/>
    </row>
    <row r="118">
      <c r="A118" s="15"/>
      <c r="B118" s="15" t="s">
        <v>162</v>
      </c>
      <c r="C118" s="19">
        <f>C116*(1-C127)</f>
        <v>0.3202358562</v>
      </c>
      <c r="E118" s="39"/>
      <c r="F118" s="15"/>
      <c r="G118" s="15" t="s">
        <v>162</v>
      </c>
      <c r="H118" s="19">
        <f>H116*(1-H127)</f>
        <v>0.3076923077</v>
      </c>
      <c r="J118" s="39"/>
      <c r="K118" s="15"/>
      <c r="L118" s="15" t="s">
        <v>162</v>
      </c>
      <c r="M118" s="19">
        <f>M116*(1-M127)</f>
        <v>0.324376926</v>
      </c>
      <c r="O118" s="39"/>
      <c r="P118" s="15"/>
      <c r="Q118" s="15" t="s">
        <v>162</v>
      </c>
      <c r="R118" s="19">
        <f>R116*(1-R127)</f>
        <v>0.3324753325</v>
      </c>
      <c r="T118" s="39"/>
      <c r="U118" s="15"/>
      <c r="V118" s="15" t="s">
        <v>162</v>
      </c>
      <c r="W118" s="19">
        <f>W116*(1-W127)</f>
        <v>0.255715756</v>
      </c>
      <c r="Y118" s="39"/>
      <c r="Z118" s="15"/>
      <c r="AA118" s="15" t="s">
        <v>162</v>
      </c>
      <c r="AB118" s="19">
        <f>AB116*(1-AB127)</f>
        <v>0.2844629069</v>
      </c>
      <c r="AD118" s="39"/>
      <c r="AE118" s="15"/>
      <c r="AF118" s="15" t="s">
        <v>162</v>
      </c>
      <c r="AG118" s="19">
        <f>AG116*(1-AG127)</f>
        <v>0.3153130245</v>
      </c>
      <c r="AI118" s="39"/>
      <c r="AJ118" s="15"/>
      <c r="AK118" s="15" t="s">
        <v>162</v>
      </c>
      <c r="AL118" s="19">
        <f>AL116*(1-AL127)</f>
        <v>0.2639704733</v>
      </c>
      <c r="AN118" s="39"/>
      <c r="AO118" s="15"/>
      <c r="AP118" s="15" t="s">
        <v>162</v>
      </c>
      <c r="AQ118" s="19">
        <f>AQ116*(1-AQ127)</f>
        <v>0.3294731372</v>
      </c>
      <c r="AS118" s="39"/>
    </row>
    <row r="119">
      <c r="A119" s="15"/>
      <c r="B119" s="15" t="s">
        <v>163</v>
      </c>
      <c r="C119" s="19">
        <f>C117*(1-C127)</f>
        <v>19.21415137</v>
      </c>
      <c r="E119" s="39"/>
      <c r="F119" s="15"/>
      <c r="G119" s="15" t="s">
        <v>163</v>
      </c>
      <c r="H119" s="19">
        <f>H117*(1-H127)</f>
        <v>18.46153846</v>
      </c>
      <c r="J119" s="39"/>
      <c r="K119" s="15"/>
      <c r="L119" s="15" t="s">
        <v>163</v>
      </c>
      <c r="M119" s="19">
        <f>M117*(1-M127)</f>
        <v>19.46261556</v>
      </c>
      <c r="O119" s="39"/>
      <c r="P119" s="15"/>
      <c r="Q119" s="15" t="s">
        <v>163</v>
      </c>
      <c r="R119" s="19">
        <f>R117*(1-R127)</f>
        <v>19.94851995</v>
      </c>
      <c r="T119" s="39"/>
      <c r="U119" s="15"/>
      <c r="V119" s="15" t="s">
        <v>163</v>
      </c>
      <c r="W119" s="19">
        <f>W117*(1-W127)</f>
        <v>15.34294536</v>
      </c>
      <c r="Y119" s="39"/>
      <c r="Z119" s="15"/>
      <c r="AA119" s="15" t="s">
        <v>163</v>
      </c>
      <c r="AB119" s="19">
        <f>AB117*(1-AB127)</f>
        <v>17.06777442</v>
      </c>
      <c r="AD119" s="39"/>
      <c r="AE119" s="15"/>
      <c r="AF119" s="15" t="s">
        <v>163</v>
      </c>
      <c r="AG119" s="19">
        <f>AG117*(1-AG127)</f>
        <v>18.91878147</v>
      </c>
      <c r="AI119" s="39"/>
      <c r="AJ119" s="15"/>
      <c r="AK119" s="15" t="s">
        <v>163</v>
      </c>
      <c r="AL119" s="19">
        <f>AL117*(1-AL127)</f>
        <v>15.8382284</v>
      </c>
      <c r="AN119" s="39"/>
      <c r="AO119" s="15"/>
      <c r="AP119" s="15" t="s">
        <v>163</v>
      </c>
      <c r="AQ119" s="19">
        <f>AQ117*(1-AQ127)</f>
        <v>19.76838823</v>
      </c>
      <c r="AS119" s="39"/>
    </row>
    <row r="120">
      <c r="A120" s="15"/>
      <c r="B120" s="15" t="s">
        <v>164</v>
      </c>
      <c r="C120" s="19">
        <f>(ABS(C115)-1)/C106</f>
        <v>1.601179281</v>
      </c>
      <c r="E120" s="39"/>
      <c r="F120" s="15"/>
      <c r="G120" s="15" t="s">
        <v>164</v>
      </c>
      <c r="H120" s="19">
        <f>(ABS(H115)-1)/H106</f>
        <v>1.538461538</v>
      </c>
      <c r="J120" s="39"/>
      <c r="K120" s="15"/>
      <c r="L120" s="15" t="s">
        <v>164</v>
      </c>
      <c r="M120" s="19">
        <f>(ABS(M115)-1)/M106</f>
        <v>1.62188463</v>
      </c>
      <c r="O120" s="39"/>
      <c r="P120" s="15"/>
      <c r="Q120" s="15" t="s">
        <v>164</v>
      </c>
      <c r="R120" s="19">
        <f>(ABS(R115)-1)/R106</f>
        <v>1.76962677</v>
      </c>
      <c r="T120" s="39"/>
      <c r="U120" s="15"/>
      <c r="V120" s="15" t="s">
        <v>164</v>
      </c>
      <c r="W120" s="19">
        <f>(ABS(W115)-1)/W106</f>
        <v>1.297662046</v>
      </c>
      <c r="Y120" s="39"/>
      <c r="Z120" s="15"/>
      <c r="AA120" s="15" t="s">
        <v>164</v>
      </c>
      <c r="AB120" s="19">
        <f>(ABS(AB115)-1)/AB106</f>
        <v>1.422314535</v>
      </c>
      <c r="AD120" s="39"/>
      <c r="AE120" s="15"/>
      <c r="AF120" s="15" t="s">
        <v>164</v>
      </c>
      <c r="AG120" s="19">
        <f>(ABS(AG115)-1)/AG106</f>
        <v>1.576565122</v>
      </c>
      <c r="AI120" s="39"/>
      <c r="AJ120" s="15"/>
      <c r="AK120" s="15" t="s">
        <v>164</v>
      </c>
      <c r="AL120" s="19">
        <f>(ABS(AL115)-1)/AL106</f>
        <v>1.362428249</v>
      </c>
      <c r="AN120" s="39"/>
      <c r="AO120" s="15"/>
      <c r="AP120" s="15" t="s">
        <v>164</v>
      </c>
      <c r="AQ120" s="19">
        <f>(ABS(AQ115)-1)/AQ106</f>
        <v>1.698845863</v>
      </c>
      <c r="AS120" s="39"/>
    </row>
    <row r="121">
      <c r="A121" s="15"/>
      <c r="B121" s="15" t="s">
        <v>165</v>
      </c>
      <c r="C121" s="19">
        <f>(ABS(C108)-1)/C106</f>
        <v>1.702841458</v>
      </c>
      <c r="E121" s="39"/>
      <c r="F121" s="15"/>
      <c r="G121" s="15" t="s">
        <v>165</v>
      </c>
      <c r="H121" s="19">
        <f>(ABS(H108)-1)/H106</f>
        <v>1.564102564</v>
      </c>
      <c r="J121" s="39"/>
      <c r="K121" s="15"/>
      <c r="L121" s="15" t="s">
        <v>165</v>
      </c>
      <c r="M121" s="19">
        <f>(ABS(M108)-1)/M106</f>
        <v>1.64891604</v>
      </c>
      <c r="O121" s="39"/>
      <c r="P121" s="15"/>
      <c r="Q121" s="15" t="s">
        <v>165</v>
      </c>
      <c r="R121" s="19">
        <f>(ABS(R108)-1)/R106</f>
        <v>2.155727156</v>
      </c>
      <c r="T121" s="39"/>
      <c r="U121" s="15"/>
      <c r="V121" s="15" t="s">
        <v>165</v>
      </c>
      <c r="W121" s="19">
        <f>(ABS(W108)-1)/W106</f>
        <v>1.600449856</v>
      </c>
      <c r="Y121" s="39"/>
      <c r="Z121" s="15"/>
      <c r="AA121" s="15" t="s">
        <v>165</v>
      </c>
      <c r="AB121" s="19">
        <f>(ABS(AB108)-1)/AB106</f>
        <v>1.512620219</v>
      </c>
      <c r="AD121" s="39"/>
      <c r="AE121" s="15"/>
      <c r="AF121" s="15" t="s">
        <v>165</v>
      </c>
      <c r="AG121" s="19">
        <f>(ABS(AG108)-1)/AG106</f>
        <v>1.652850531</v>
      </c>
      <c r="AI121" s="39"/>
      <c r="AJ121" s="15"/>
      <c r="AK121" s="15" t="s">
        <v>165</v>
      </c>
      <c r="AL121" s="19">
        <f>(ABS(AL108)-1)/AL106</f>
        <v>1.451767806</v>
      </c>
      <c r="AN121" s="39"/>
      <c r="AO121" s="15"/>
      <c r="AP121" s="15" t="s">
        <v>165</v>
      </c>
      <c r="AQ121" s="19">
        <f>(ABS(AQ108)-1)/AQ106</f>
        <v>1.860640708</v>
      </c>
      <c r="AS121" s="39"/>
    </row>
    <row r="122">
      <c r="A122" s="2"/>
      <c r="B122" s="2" t="s">
        <v>166</v>
      </c>
      <c r="C122" s="19">
        <f>(ABS(C114)-1)/C106</f>
        <v>1.982412443</v>
      </c>
      <c r="E122" s="39"/>
      <c r="F122" s="2"/>
      <c r="G122" s="2" t="s">
        <v>166</v>
      </c>
      <c r="H122" s="19">
        <f>(ABS(H114)-1)/H106</f>
        <v>1.846153846</v>
      </c>
      <c r="J122" s="39"/>
      <c r="K122" s="2"/>
      <c r="L122" s="2" t="s">
        <v>166</v>
      </c>
      <c r="M122" s="19">
        <f>(ABS(M114)-1)/M106</f>
        <v>1.946261556</v>
      </c>
      <c r="O122" s="39"/>
      <c r="P122" s="2"/>
      <c r="Q122" s="2" t="s">
        <v>166</v>
      </c>
      <c r="R122" s="19">
        <f>(ABS(R114)-1)/R106</f>
        <v>2.50965251</v>
      </c>
      <c r="T122" s="39"/>
      <c r="U122" s="2"/>
      <c r="V122" s="2" t="s">
        <v>166</v>
      </c>
      <c r="W122" s="19">
        <f>(ABS(W114)-1)/W106</f>
        <v>1.881609966</v>
      </c>
      <c r="Y122" s="39"/>
      <c r="Z122" s="2"/>
      <c r="AA122" s="2" t="s">
        <v>166</v>
      </c>
      <c r="AB122" s="19">
        <f>(ABS(AB114)-1)/AB106</f>
        <v>1.760960852</v>
      </c>
      <c r="AD122" s="39"/>
      <c r="AE122" s="2"/>
      <c r="AF122" s="2" t="s">
        <v>166</v>
      </c>
      <c r="AG122" s="19">
        <f>(ABS(AG114)-1)/AG106</f>
        <v>1.932563698</v>
      </c>
      <c r="AI122" s="39"/>
      <c r="AJ122" s="2"/>
      <c r="AK122" s="2" t="s">
        <v>166</v>
      </c>
      <c r="AL122" s="19">
        <f>(ABS(AL114)-1)/AL106</f>
        <v>1.742121368</v>
      </c>
      <c r="AN122" s="39"/>
      <c r="AO122" s="2"/>
      <c r="AP122" s="2" t="s">
        <v>166</v>
      </c>
      <c r="AQ122" s="19">
        <f>(ABS(AQ114)-1)/AQ106</f>
        <v>2.157264589</v>
      </c>
      <c r="AS122" s="39"/>
    </row>
    <row r="123">
      <c r="A123" s="2"/>
      <c r="B123" s="2" t="s">
        <v>167</v>
      </c>
      <c r="C123" s="19">
        <f>ABS(C108)/ABS(C115)</f>
        <v>1.0625</v>
      </c>
      <c r="E123" s="39"/>
      <c r="F123" s="2"/>
      <c r="G123" s="2" t="s">
        <v>167</v>
      </c>
      <c r="H123" s="19">
        <f>ABS(H108)/ABS(H115)</f>
        <v>1.016393443</v>
      </c>
      <c r="J123" s="39"/>
      <c r="K123" s="2"/>
      <c r="L123" s="2" t="s">
        <v>167</v>
      </c>
      <c r="M123" s="19">
        <f>ABS(M108)/ABS(M115)</f>
        <v>1.016393443</v>
      </c>
      <c r="O123" s="39"/>
      <c r="P123" s="2"/>
      <c r="Q123" s="2" t="s">
        <v>167</v>
      </c>
      <c r="R123" s="19">
        <f>ABS(R108)/ABS(R115)</f>
        <v>1.214285714</v>
      </c>
      <c r="T123" s="39"/>
      <c r="U123" s="2"/>
      <c r="V123" s="2" t="s">
        <v>167</v>
      </c>
      <c r="W123" s="19">
        <f>ABS(W108)/ABS(W115)</f>
        <v>1.229508197</v>
      </c>
      <c r="Y123" s="39"/>
      <c r="Z123" s="2"/>
      <c r="AA123" s="2" t="s">
        <v>167</v>
      </c>
      <c r="AB123" s="19">
        <f>ABS(AB108)/ABS(AB115)</f>
        <v>1.0625</v>
      </c>
      <c r="AD123" s="39"/>
      <c r="AE123" s="2"/>
      <c r="AF123" s="2" t="s">
        <v>167</v>
      </c>
      <c r="AG123" s="19">
        <f>ABS(AG108)/ABS(AG115)</f>
        <v>1.047619048</v>
      </c>
      <c r="AI123" s="39"/>
      <c r="AJ123" s="2"/>
      <c r="AK123" s="2" t="s">
        <v>167</v>
      </c>
      <c r="AL123" s="19">
        <f>ABS(AL108)/ABS(AL115)</f>
        <v>1.064516129</v>
      </c>
      <c r="AN123" s="39"/>
      <c r="AO123" s="2"/>
      <c r="AP123" s="2" t="s">
        <v>167</v>
      </c>
      <c r="AQ123" s="19">
        <f>ABS(AQ108)/ABS(AQ115)</f>
        <v>1.09375</v>
      </c>
      <c r="AS123" s="39"/>
    </row>
    <row r="124">
      <c r="A124" s="2"/>
      <c r="B124" s="2" t="s">
        <v>168</v>
      </c>
      <c r="C124" s="19">
        <f>ABS(C114)/ABS(C115)</f>
        <v>1.234375</v>
      </c>
      <c r="E124" s="39"/>
      <c r="F124" s="2"/>
      <c r="G124" s="2" t="s">
        <v>168</v>
      </c>
      <c r="H124" s="19">
        <f>ABS(H114)/ABS(H115)</f>
        <v>1.196721311</v>
      </c>
      <c r="J124" s="39"/>
      <c r="K124" s="2"/>
      <c r="L124" s="2" t="s">
        <v>168</v>
      </c>
      <c r="M124" s="19">
        <f>ABS(M114)/ABS(M115)</f>
        <v>1.196721311</v>
      </c>
      <c r="O124" s="39"/>
      <c r="P124" s="2"/>
      <c r="Q124" s="2" t="s">
        <v>168</v>
      </c>
      <c r="R124" s="19">
        <f>ABS(R114)/ABS(R115)</f>
        <v>1.410714286</v>
      </c>
      <c r="T124" s="39"/>
      <c r="U124" s="2"/>
      <c r="V124" s="2" t="s">
        <v>168</v>
      </c>
      <c r="W124" s="19">
        <f>ABS(W114)/ABS(W115)</f>
        <v>1.442622951</v>
      </c>
      <c r="Y124" s="39"/>
      <c r="Z124" s="2"/>
      <c r="AA124" s="2" t="s">
        <v>168</v>
      </c>
      <c r="AB124" s="19">
        <f>ABS(AB114)/ABS(AB115)</f>
        <v>1.234375</v>
      </c>
      <c r="AD124" s="39"/>
      <c r="AE124" s="2"/>
      <c r="AF124" s="2" t="s">
        <v>168</v>
      </c>
      <c r="AG124" s="19">
        <f>ABS(AG114)/ABS(AG115)</f>
        <v>1.222222222</v>
      </c>
      <c r="AI124" s="39"/>
      <c r="AJ124" s="2"/>
      <c r="AK124" s="2" t="s">
        <v>168</v>
      </c>
      <c r="AL124" s="19">
        <f>ABS(AL114)/ABS(AL115)</f>
        <v>1.274193548</v>
      </c>
      <c r="AN124" s="39"/>
      <c r="AO124" s="2"/>
      <c r="AP124" s="2" t="s">
        <v>168</v>
      </c>
      <c r="AQ124" s="19">
        <f>ABS(AQ114)/ABS(AQ115)</f>
        <v>1.265625</v>
      </c>
      <c r="AS124" s="39"/>
    </row>
    <row r="125">
      <c r="A125" s="2"/>
      <c r="B125" s="2" t="s">
        <v>169</v>
      </c>
      <c r="C125" s="18">
        <f>C112/MAX(ABS(C110),ABS(C115))</f>
        <v>0</v>
      </c>
      <c r="E125" s="39"/>
      <c r="F125" s="2"/>
      <c r="G125" s="2" t="s">
        <v>169</v>
      </c>
      <c r="H125" s="18">
        <f>H112/MAX(ABS(H110),ABS(H115))</f>
        <v>0</v>
      </c>
      <c r="J125" s="39"/>
      <c r="K125" s="2"/>
      <c r="L125" s="2" t="s">
        <v>169</v>
      </c>
      <c r="M125" s="18">
        <f>M112/MAX(ABS(M110),ABS(M115))</f>
        <v>0</v>
      </c>
      <c r="O125" s="39"/>
      <c r="P125" s="2"/>
      <c r="Q125" s="2" t="s">
        <v>169</v>
      </c>
      <c r="R125" s="18">
        <f>R112/MAX(ABS(R110),ABS(R115))</f>
        <v>0.06666666667</v>
      </c>
      <c r="T125" s="39"/>
      <c r="U125" s="2"/>
      <c r="V125" s="2" t="s">
        <v>169</v>
      </c>
      <c r="W125" s="18">
        <f>W112/MAX(ABS(W110),ABS(W115))</f>
        <v>0.01639344262</v>
      </c>
      <c r="Y125" s="39"/>
      <c r="Z125" s="2"/>
      <c r="AA125" s="2" t="s">
        <v>169</v>
      </c>
      <c r="AB125" s="18">
        <f>AB112/MAX(ABS(AB110),ABS(AB115))</f>
        <v>0</v>
      </c>
      <c r="AD125" s="39"/>
      <c r="AE125" s="2"/>
      <c r="AF125" s="2" t="s">
        <v>169</v>
      </c>
      <c r="AG125" s="18">
        <f>AG112/MAX(ABS(AG110),ABS(AG115))</f>
        <v>0</v>
      </c>
      <c r="AI125" s="39"/>
      <c r="AJ125" s="2"/>
      <c r="AK125" s="2" t="s">
        <v>169</v>
      </c>
      <c r="AL125" s="18">
        <f>AL112/MAX(ABS(AL110),ABS(AL115))</f>
        <v>0.03225806452</v>
      </c>
      <c r="AN125" s="39"/>
      <c r="AO125" s="2"/>
      <c r="AP125" s="2" t="s">
        <v>169</v>
      </c>
      <c r="AQ125" s="18">
        <f>AQ112/MAX(ABS(AQ110),ABS(AQ115))</f>
        <v>0.03125</v>
      </c>
      <c r="AS125" s="39"/>
    </row>
    <row r="126">
      <c r="A126" s="15"/>
      <c r="B126" s="15" t="s">
        <v>187</v>
      </c>
      <c r="C126" s="19">
        <f>C111/(C110+C112+C111)</f>
        <v>0.0625</v>
      </c>
      <c r="E126" s="39"/>
      <c r="F126" s="15"/>
      <c r="G126" s="15" t="s">
        <v>187</v>
      </c>
      <c r="H126" s="19">
        <f>H111/(H110+H112+H111)</f>
        <v>0.01639344262</v>
      </c>
      <c r="J126" s="39"/>
      <c r="K126" s="15"/>
      <c r="L126" s="15" t="s">
        <v>187</v>
      </c>
      <c r="M126" s="19">
        <f>M111/(M110+M112+M111)</f>
        <v>0.01639344262</v>
      </c>
      <c r="O126" s="39"/>
      <c r="P126" s="15"/>
      <c r="Q126" s="15" t="s">
        <v>187</v>
      </c>
      <c r="R126" s="19">
        <f>R111/(R110+R112+R111)</f>
        <v>0.0303030303</v>
      </c>
      <c r="T126" s="39"/>
      <c r="U126" s="15"/>
      <c r="V126" s="15" t="s">
        <v>187</v>
      </c>
      <c r="W126" s="19">
        <f>W111/(W110+W112+W111)</f>
        <v>0.1029411765</v>
      </c>
      <c r="Y126" s="39"/>
      <c r="Z126" s="15"/>
      <c r="AA126" s="15" t="s">
        <v>187</v>
      </c>
      <c r="AB126" s="19">
        <f>AB111/(AB110+AB112+AB111)</f>
        <v>0.0625</v>
      </c>
      <c r="AD126" s="39"/>
      <c r="AE126" s="15"/>
      <c r="AF126" s="15" t="s">
        <v>187</v>
      </c>
      <c r="AG126" s="19">
        <f>AG111/(AG110+AG112+AG111)</f>
        <v>0.04761904762</v>
      </c>
      <c r="AI126" s="39"/>
      <c r="AJ126" s="15"/>
      <c r="AK126" s="15" t="s">
        <v>187</v>
      </c>
      <c r="AL126" s="19">
        <f>AL111/(AL110+AL112+AL111)</f>
        <v>0.03125</v>
      </c>
      <c r="AN126" s="39"/>
      <c r="AO126" s="15"/>
      <c r="AP126" s="15" t="s">
        <v>187</v>
      </c>
      <c r="AQ126" s="19">
        <f>AQ111/(AQ110+AQ112+AQ111)</f>
        <v>0.06060606061</v>
      </c>
      <c r="AS126" s="39"/>
    </row>
    <row r="127">
      <c r="A127" s="15"/>
      <c r="B127" s="15" t="s">
        <v>188</v>
      </c>
      <c r="C127" s="19">
        <f>C112/(C110+C112+C111)</f>
        <v>0</v>
      </c>
      <c r="E127" s="39"/>
      <c r="F127" s="15"/>
      <c r="G127" s="15" t="s">
        <v>188</v>
      </c>
      <c r="H127" s="19">
        <f>H112/(H110+H112+H111)</f>
        <v>0</v>
      </c>
      <c r="J127" s="39"/>
      <c r="K127" s="15"/>
      <c r="L127" s="15" t="s">
        <v>188</v>
      </c>
      <c r="M127" s="19">
        <f>M112/(M110+M112+M111)</f>
        <v>0</v>
      </c>
      <c r="O127" s="39"/>
      <c r="P127" s="15"/>
      <c r="Q127" s="15" t="s">
        <v>188</v>
      </c>
      <c r="R127" s="19">
        <f>R112/(R110+R112+R111)</f>
        <v>0.06060606061</v>
      </c>
      <c r="T127" s="39"/>
      <c r="U127" s="15"/>
      <c r="V127" s="15" t="s">
        <v>188</v>
      </c>
      <c r="W127" s="19">
        <f>W112/(W110+W112+W111)</f>
        <v>0.01470588235</v>
      </c>
      <c r="Y127" s="39"/>
      <c r="Z127" s="15"/>
      <c r="AA127" s="15" t="s">
        <v>188</v>
      </c>
      <c r="AB127" s="19">
        <f>AB112/(AB110+AB112+AB111)</f>
        <v>0</v>
      </c>
      <c r="AD127" s="39"/>
      <c r="AE127" s="15"/>
      <c r="AF127" s="15" t="s">
        <v>188</v>
      </c>
      <c r="AG127" s="19">
        <f>AG112/(AG110+AG112+AG111)</f>
        <v>0</v>
      </c>
      <c r="AI127" s="39"/>
      <c r="AJ127" s="15"/>
      <c r="AK127" s="15" t="s">
        <v>188</v>
      </c>
      <c r="AL127" s="19">
        <f>AL112/(AL110+AL112+AL111)</f>
        <v>0.03125</v>
      </c>
      <c r="AN127" s="39"/>
      <c r="AO127" s="15"/>
      <c r="AP127" s="15" t="s">
        <v>188</v>
      </c>
      <c r="AQ127" s="19">
        <f>AQ112/(AQ110+AQ112+AQ111)</f>
        <v>0.0303030303</v>
      </c>
      <c r="AS127" s="39"/>
    </row>
    <row r="128">
      <c r="A128" s="15"/>
      <c r="B128" s="15" t="s">
        <v>189</v>
      </c>
      <c r="C128" s="19">
        <f>(C111+C112)/(C110+C111+C112)</f>
        <v>0.0625</v>
      </c>
      <c r="E128" s="39"/>
      <c r="F128" s="15"/>
      <c r="G128" s="15" t="s">
        <v>189</v>
      </c>
      <c r="H128" s="19">
        <f>(H111+H112)/(H110+H111+H112)</f>
        <v>0.01639344262</v>
      </c>
      <c r="J128" s="39"/>
      <c r="K128" s="15"/>
      <c r="L128" s="15" t="s">
        <v>189</v>
      </c>
      <c r="M128" s="19">
        <f>(M111+M112)/(M110+M111+M112)</f>
        <v>0.01639344262</v>
      </c>
      <c r="O128" s="39"/>
      <c r="P128" s="15"/>
      <c r="Q128" s="15" t="s">
        <v>189</v>
      </c>
      <c r="R128" s="19">
        <f>(R111+R112)/(R110+R111+R112)</f>
        <v>0.09090909091</v>
      </c>
      <c r="T128" s="39"/>
      <c r="U128" s="15"/>
      <c r="V128" s="15" t="s">
        <v>189</v>
      </c>
      <c r="W128" s="19">
        <f>(W111+W112)/(W110+W111+W112)</f>
        <v>0.1176470588</v>
      </c>
      <c r="Y128" s="39"/>
      <c r="Z128" s="15"/>
      <c r="AA128" s="15" t="s">
        <v>189</v>
      </c>
      <c r="AB128" s="19">
        <f>(AB111+AB112)/(AB110+AB111+AB112)</f>
        <v>0.0625</v>
      </c>
      <c r="AD128" s="39"/>
      <c r="AE128" s="15"/>
      <c r="AF128" s="15" t="s">
        <v>189</v>
      </c>
      <c r="AG128" s="19">
        <f>(AG111+AG112)/(AG110+AG111+AG112)</f>
        <v>0.04761904762</v>
      </c>
      <c r="AI128" s="39"/>
      <c r="AJ128" s="15"/>
      <c r="AK128" s="15" t="s">
        <v>189</v>
      </c>
      <c r="AL128" s="19">
        <f>(AL111+AL112)/(AL110+AL111+AL112)</f>
        <v>0.0625</v>
      </c>
      <c r="AN128" s="39"/>
      <c r="AO128" s="15"/>
      <c r="AP128" s="15" t="s">
        <v>189</v>
      </c>
      <c r="AQ128" s="19">
        <f>(AQ111+AQ112)/(AQ110+AQ111+AQ112)</f>
        <v>0.09090909091</v>
      </c>
      <c r="AS128" s="39"/>
    </row>
    <row r="129">
      <c r="A129" s="15"/>
      <c r="B129" s="15" t="s">
        <v>190</v>
      </c>
      <c r="C129" s="19">
        <f>ABS(C111)/ABS(C109)</f>
        <v>1</v>
      </c>
      <c r="E129" s="39"/>
      <c r="F129" s="15"/>
      <c r="G129" s="15" t="s">
        <v>190</v>
      </c>
      <c r="H129" s="19">
        <f>ABS(H111)/ABS(H109)</f>
        <v>1</v>
      </c>
      <c r="J129" s="39"/>
      <c r="K129" s="15"/>
      <c r="L129" s="15" t="s">
        <v>190</v>
      </c>
      <c r="M129" s="19">
        <f>ABS(M111)/ABS(M109)</f>
        <v>1</v>
      </c>
      <c r="O129" s="39"/>
      <c r="P129" s="15"/>
      <c r="Q129" s="15" t="s">
        <v>190</v>
      </c>
      <c r="R129" s="19">
        <f>ABS(R111)/ABS(R109)</f>
        <v>1</v>
      </c>
      <c r="T129" s="39"/>
      <c r="U129" s="15"/>
      <c r="V129" s="15" t="s">
        <v>190</v>
      </c>
      <c r="W129" s="19">
        <f>ABS(W111)/ABS(W109)</f>
        <v>1</v>
      </c>
      <c r="Y129" s="39"/>
      <c r="Z129" s="15"/>
      <c r="AA129" s="15" t="s">
        <v>190</v>
      </c>
      <c r="AB129" s="19">
        <f>ABS(AB111)/ABS(AB109)</f>
        <v>1</v>
      </c>
      <c r="AD129" s="39"/>
      <c r="AE129" s="15"/>
      <c r="AF129" s="15" t="s">
        <v>190</v>
      </c>
      <c r="AG129" s="19">
        <f>ABS(AG111)/ABS(AG109)</f>
        <v>1</v>
      </c>
      <c r="AI129" s="39"/>
      <c r="AJ129" s="15"/>
      <c r="AK129" s="15" t="s">
        <v>190</v>
      </c>
      <c r="AL129" s="19">
        <f>ABS(AL111)/ABS(AL109)</f>
        <v>1</v>
      </c>
      <c r="AN129" s="39"/>
      <c r="AO129" s="15"/>
      <c r="AP129" s="15" t="s">
        <v>190</v>
      </c>
      <c r="AQ129" s="19">
        <f>ABS(AQ111)/ABS(AQ109)</f>
        <v>1</v>
      </c>
      <c r="AS129" s="39"/>
    </row>
    <row r="130">
      <c r="A130" s="15"/>
      <c r="B130" s="15" t="s">
        <v>191</v>
      </c>
      <c r="C130" s="19">
        <f>C111/(C111+C112)</f>
        <v>1</v>
      </c>
      <c r="E130" s="39"/>
      <c r="F130" s="15"/>
      <c r="G130" s="15" t="s">
        <v>191</v>
      </c>
      <c r="H130" s="19">
        <f>H111/(H111+H112)</f>
        <v>1</v>
      </c>
      <c r="J130" s="39"/>
      <c r="K130" s="15"/>
      <c r="L130" s="15" t="s">
        <v>191</v>
      </c>
      <c r="M130" s="19">
        <f>M111/(M111+M112)</f>
        <v>1</v>
      </c>
      <c r="O130" s="39"/>
      <c r="P130" s="15"/>
      <c r="Q130" s="15" t="s">
        <v>191</v>
      </c>
      <c r="R130" s="19">
        <f>R111/(R111+R112)</f>
        <v>0.3333333333</v>
      </c>
      <c r="T130" s="39"/>
      <c r="U130" s="15"/>
      <c r="V130" s="15" t="s">
        <v>191</v>
      </c>
      <c r="W130" s="19">
        <f>W111/(W111+W112)</f>
        <v>0.875</v>
      </c>
      <c r="Y130" s="39"/>
      <c r="Z130" s="15"/>
      <c r="AA130" s="15" t="s">
        <v>191</v>
      </c>
      <c r="AB130" s="19">
        <f>AB111/(AB111+AB112)</f>
        <v>1</v>
      </c>
      <c r="AD130" s="39"/>
      <c r="AE130" s="15"/>
      <c r="AF130" s="15" t="s">
        <v>191</v>
      </c>
      <c r="AG130" s="19">
        <f>AG111/(AG111+AG112)</f>
        <v>1</v>
      </c>
      <c r="AI130" s="39"/>
      <c r="AJ130" s="15"/>
      <c r="AK130" s="15" t="s">
        <v>191</v>
      </c>
      <c r="AL130" s="19">
        <f>AL111/(AL111+AL112)</f>
        <v>0.5</v>
      </c>
      <c r="AN130" s="39"/>
      <c r="AO130" s="15"/>
      <c r="AP130" s="15" t="s">
        <v>191</v>
      </c>
      <c r="AQ130" s="19">
        <f>AQ111/(AQ111+AQ112)</f>
        <v>0.6666666667</v>
      </c>
      <c r="AS130" s="39"/>
    </row>
    <row r="131">
      <c r="A131" s="15"/>
      <c r="B131" s="15" t="s">
        <v>192</v>
      </c>
      <c r="C131" s="19">
        <f>C110/(C109+C110+C111+C112)</f>
        <v>0.8823529412</v>
      </c>
      <c r="E131" s="39"/>
      <c r="F131" s="15"/>
      <c r="G131" s="15" t="s">
        <v>192</v>
      </c>
      <c r="H131" s="19">
        <f>H110/(H109+H110+H111+H112)</f>
        <v>0.9677419355</v>
      </c>
      <c r="J131" s="39"/>
      <c r="K131" s="15"/>
      <c r="L131" s="15" t="s">
        <v>192</v>
      </c>
      <c r="M131" s="19">
        <f>M110/(M109+M110+M111+M112)</f>
        <v>0.9677419355</v>
      </c>
      <c r="O131" s="39"/>
      <c r="P131" s="15"/>
      <c r="Q131" s="15" t="s">
        <v>192</v>
      </c>
      <c r="R131" s="19">
        <f>R110/(R109+R110+R111+R112)</f>
        <v>0.8823529412</v>
      </c>
      <c r="T131" s="39"/>
      <c r="U131" s="15"/>
      <c r="V131" s="15" t="s">
        <v>192</v>
      </c>
      <c r="W131" s="19">
        <f>W110/(W109+W110+W111+W112)</f>
        <v>0.8</v>
      </c>
      <c r="Y131" s="39"/>
      <c r="Z131" s="15"/>
      <c r="AA131" s="15" t="s">
        <v>192</v>
      </c>
      <c r="AB131" s="19">
        <f>AB110/(AB109+AB110+AB111+AB112)</f>
        <v>0.8823529412</v>
      </c>
      <c r="AD131" s="39"/>
      <c r="AE131" s="15"/>
      <c r="AF131" s="15" t="s">
        <v>192</v>
      </c>
      <c r="AG131" s="19">
        <f>AG110/(AG109+AG110+AG111+AG112)</f>
        <v>0.9090909091</v>
      </c>
      <c r="AI131" s="39"/>
      <c r="AJ131" s="15"/>
      <c r="AK131" s="15" t="s">
        <v>192</v>
      </c>
      <c r="AL131" s="19">
        <f>AL110/(AL109+AL110+AL111+AL112)</f>
        <v>0.9090909091</v>
      </c>
      <c r="AN131" s="39"/>
      <c r="AO131" s="15"/>
      <c r="AP131" s="15" t="s">
        <v>192</v>
      </c>
      <c r="AQ131" s="19">
        <f>AQ110/(AQ109+AQ110+AQ111+AQ112)</f>
        <v>0.8571428571</v>
      </c>
      <c r="AS131" s="39"/>
    </row>
    <row r="132">
      <c r="A132" s="15"/>
      <c r="B132" s="15" t="s">
        <v>193</v>
      </c>
      <c r="C132" s="19">
        <f>(C112+C111+C109)/(C110+C112+C111+C109)</f>
        <v>0.1176470588</v>
      </c>
      <c r="E132" s="39"/>
      <c r="F132" s="15"/>
      <c r="G132" s="15" t="s">
        <v>193</v>
      </c>
      <c r="H132" s="19">
        <f>(H112+H111+H109)/(H110+H112+H111+H109)</f>
        <v>0.03225806452</v>
      </c>
      <c r="J132" s="39"/>
      <c r="K132" s="15"/>
      <c r="L132" s="15" t="s">
        <v>193</v>
      </c>
      <c r="M132" s="19">
        <f>(M112+M111+M109)/(M110+M112+M111+M109)</f>
        <v>0.03225806452</v>
      </c>
      <c r="O132" s="39"/>
      <c r="P132" s="15"/>
      <c r="Q132" s="15" t="s">
        <v>193</v>
      </c>
      <c r="R132" s="19">
        <f>(R112+R111+R109)/(R110+R112+R111+R109)</f>
        <v>0.1176470588</v>
      </c>
      <c r="T132" s="39"/>
      <c r="U132" s="15"/>
      <c r="V132" s="15" t="s">
        <v>193</v>
      </c>
      <c r="W132" s="19">
        <f>(W112+W111+W109)/(W110+W112+W111+W109)</f>
        <v>0.2</v>
      </c>
      <c r="Y132" s="39"/>
      <c r="Z132" s="15"/>
      <c r="AA132" s="15" t="s">
        <v>193</v>
      </c>
      <c r="AB132" s="19">
        <f>(AB112+AB111+AB109)/(AB110+AB112+AB111+AB109)</f>
        <v>0.1176470588</v>
      </c>
      <c r="AD132" s="39"/>
      <c r="AE132" s="15"/>
      <c r="AF132" s="15" t="s">
        <v>193</v>
      </c>
      <c r="AG132" s="19">
        <f>(AG112+AG111+AG109)/(AG110+AG112+AG111+AG109)</f>
        <v>0.09090909091</v>
      </c>
      <c r="AI132" s="39"/>
      <c r="AJ132" s="15"/>
      <c r="AK132" s="15" t="s">
        <v>193</v>
      </c>
      <c r="AL132" s="19">
        <f>(AL112+AL111+AL109)/(AL110+AL112+AL111+AL109)</f>
        <v>0.09090909091</v>
      </c>
      <c r="AN132" s="39"/>
      <c r="AO132" s="15"/>
      <c r="AP132" s="15" t="s">
        <v>193</v>
      </c>
      <c r="AQ132" s="19">
        <f>(AQ112+AQ111+AQ109)/(AQ110+AQ112+AQ111+AQ109)</f>
        <v>0.1428571429</v>
      </c>
      <c r="AS132" s="39"/>
    </row>
    <row r="133">
      <c r="A133" s="15"/>
      <c r="B133" s="15" t="s">
        <v>194</v>
      </c>
      <c r="C133" s="19">
        <f>(C111+C109)/C110</f>
        <v>0.1333333333</v>
      </c>
      <c r="E133" s="39"/>
      <c r="F133" s="15"/>
      <c r="G133" s="15" t="s">
        <v>194</v>
      </c>
      <c r="H133" s="19">
        <f>(H111+H109)/H110</f>
        <v>0.03333333333</v>
      </c>
      <c r="J133" s="39"/>
      <c r="K133" s="15"/>
      <c r="L133" s="15" t="s">
        <v>194</v>
      </c>
      <c r="M133" s="19">
        <f>(M111+M109)/M110</f>
        <v>0.03333333333</v>
      </c>
      <c r="O133" s="39"/>
      <c r="P133" s="15"/>
      <c r="Q133" s="15" t="s">
        <v>194</v>
      </c>
      <c r="R133" s="19">
        <f>(R111+R109)/R110</f>
        <v>0.06666666667</v>
      </c>
      <c r="T133" s="39"/>
      <c r="U133" s="15"/>
      <c r="V133" s="15" t="s">
        <v>194</v>
      </c>
      <c r="W133" s="19">
        <f>(W111+W109)/W110</f>
        <v>0.2333333333</v>
      </c>
      <c r="Y133" s="39"/>
      <c r="Z133" s="15"/>
      <c r="AA133" s="15" t="s">
        <v>194</v>
      </c>
      <c r="AB133" s="19">
        <f>(AB111+AB109)/AB110</f>
        <v>0.1333333333</v>
      </c>
      <c r="AD133" s="39"/>
      <c r="AE133" s="15"/>
      <c r="AF133" s="15" t="s">
        <v>194</v>
      </c>
      <c r="AG133" s="19">
        <f>(AG111+AG109)/AG110</f>
        <v>0.1</v>
      </c>
      <c r="AI133" s="39"/>
      <c r="AJ133" s="15"/>
      <c r="AK133" s="15" t="s">
        <v>194</v>
      </c>
      <c r="AL133" s="19">
        <f>(AL111+AL109)/AL110</f>
        <v>0.06666666667</v>
      </c>
      <c r="AN133" s="39"/>
      <c r="AO133" s="15"/>
      <c r="AP133" s="15" t="s">
        <v>194</v>
      </c>
      <c r="AQ133" s="19">
        <f>(AQ111+AQ109)/AQ110</f>
        <v>0.1333333333</v>
      </c>
      <c r="AS133" s="39"/>
    </row>
    <row r="134">
      <c r="E134" s="39"/>
      <c r="J134" s="39"/>
      <c r="O134" s="39"/>
      <c r="T134" s="39"/>
      <c r="Y134" s="39"/>
      <c r="AD134" s="39"/>
      <c r="AI134" s="39"/>
      <c r="AN134" s="39"/>
      <c r="AS134" s="39"/>
    </row>
    <row r="135">
      <c r="E135" s="39"/>
      <c r="J135" s="39"/>
      <c r="O135" s="39"/>
      <c r="T135" s="39"/>
      <c r="Y135" s="39"/>
      <c r="AD135" s="39"/>
      <c r="AI135" s="39"/>
      <c r="AN135" s="39"/>
      <c r="AS135" s="39"/>
    </row>
    <row r="136">
      <c r="E136" s="39"/>
      <c r="J136" s="39"/>
      <c r="O136" s="39"/>
      <c r="T136" s="39"/>
      <c r="Y136" s="39"/>
      <c r="AD136" s="39"/>
      <c r="AI136" s="39"/>
      <c r="AN136" s="39"/>
      <c r="AS136" s="39"/>
    </row>
    <row r="137">
      <c r="E137" s="39"/>
      <c r="J137" s="39"/>
      <c r="O137" s="39"/>
      <c r="T137" s="39"/>
      <c r="Y137" s="39"/>
      <c r="AD137" s="39"/>
      <c r="AI137" s="39"/>
      <c r="AN137" s="39"/>
      <c r="AS137" s="39"/>
    </row>
    <row r="138">
      <c r="E138" s="39"/>
      <c r="J138" s="39"/>
      <c r="O138" s="39"/>
      <c r="T138" s="39"/>
      <c r="Y138" s="39"/>
      <c r="AD138" s="39"/>
      <c r="AI138" s="39"/>
      <c r="AN138" s="39"/>
      <c r="AS138" s="39"/>
    </row>
    <row r="139">
      <c r="E139" s="39"/>
      <c r="J139" s="39"/>
      <c r="O139" s="39"/>
      <c r="T139" s="39"/>
      <c r="Y139" s="39"/>
      <c r="AD139" s="39"/>
      <c r="AI139" s="39"/>
      <c r="AN139" s="39"/>
      <c r="AS139" s="39"/>
    </row>
    <row r="140">
      <c r="E140" s="39"/>
      <c r="J140" s="39"/>
      <c r="O140" s="39"/>
      <c r="T140" s="39"/>
      <c r="Y140" s="39"/>
      <c r="AD140" s="39"/>
      <c r="AI140" s="39"/>
      <c r="AN140" s="39"/>
      <c r="AS140" s="39"/>
    </row>
    <row r="141">
      <c r="E141" s="39"/>
      <c r="J141" s="39"/>
      <c r="O141" s="39"/>
      <c r="T141" s="39"/>
      <c r="Y141" s="39"/>
      <c r="AD141" s="39"/>
      <c r="AI141" s="39"/>
      <c r="AN141" s="39"/>
      <c r="AS141" s="39"/>
    </row>
    <row r="142">
      <c r="E142" s="39"/>
      <c r="J142" s="39"/>
      <c r="O142" s="39"/>
      <c r="T142" s="39"/>
      <c r="Y142" s="39"/>
      <c r="AD142" s="39"/>
      <c r="AI142" s="39"/>
      <c r="AN142" s="39"/>
      <c r="AS142" s="39"/>
    </row>
    <row r="143">
      <c r="E143" s="39"/>
      <c r="J143" s="39"/>
      <c r="O143" s="39"/>
      <c r="T143" s="39"/>
      <c r="Y143" s="39"/>
      <c r="AD143" s="39"/>
      <c r="AI143" s="39"/>
      <c r="AN143" s="39"/>
      <c r="AS143" s="39"/>
    </row>
    <row r="144">
      <c r="E144" s="39"/>
      <c r="J144" s="39"/>
      <c r="O144" s="39"/>
      <c r="T144" s="39"/>
      <c r="Y144" s="39"/>
      <c r="AD144" s="39"/>
      <c r="AI144" s="39"/>
      <c r="AN144" s="39"/>
      <c r="AS144" s="39"/>
    </row>
    <row r="145">
      <c r="E145" s="39"/>
      <c r="J145" s="39"/>
      <c r="O145" s="39"/>
      <c r="T145" s="39"/>
      <c r="Y145" s="39"/>
      <c r="AD145" s="39"/>
      <c r="AI145" s="39"/>
      <c r="AN145" s="39"/>
      <c r="AS145" s="39"/>
    </row>
    <row r="146">
      <c r="E146" s="39"/>
      <c r="J146" s="39"/>
      <c r="O146" s="39"/>
      <c r="T146" s="39"/>
      <c r="Y146" s="39"/>
      <c r="AD146" s="39"/>
      <c r="AI146" s="39"/>
      <c r="AN146" s="39"/>
      <c r="AS146" s="39"/>
    </row>
    <row r="147">
      <c r="E147" s="39"/>
      <c r="J147" s="39"/>
      <c r="O147" s="39"/>
      <c r="T147" s="39"/>
      <c r="Y147" s="39"/>
      <c r="AD147" s="39"/>
      <c r="AI147" s="39"/>
      <c r="AN147" s="39"/>
      <c r="AS147" s="39"/>
    </row>
    <row r="148">
      <c r="E148" s="39"/>
      <c r="J148" s="39"/>
      <c r="O148" s="39"/>
      <c r="T148" s="39"/>
      <c r="Y148" s="39"/>
      <c r="AD148" s="39"/>
      <c r="AI148" s="39"/>
      <c r="AN148" s="39"/>
      <c r="AS148" s="39"/>
    </row>
    <row r="149">
      <c r="E149" s="39"/>
      <c r="J149" s="39"/>
      <c r="O149" s="39"/>
      <c r="T149" s="39"/>
      <c r="Y149" s="39"/>
      <c r="AD149" s="39"/>
      <c r="AI149" s="39"/>
      <c r="AN149" s="39"/>
      <c r="AS149" s="39"/>
    </row>
    <row r="150">
      <c r="E150" s="39"/>
      <c r="J150" s="39"/>
      <c r="O150" s="39"/>
      <c r="T150" s="39"/>
      <c r="Y150" s="39"/>
      <c r="AD150" s="39"/>
      <c r="AI150" s="39"/>
      <c r="AN150" s="39"/>
      <c r="AS150" s="39"/>
    </row>
    <row r="151">
      <c r="E151" s="39"/>
      <c r="J151" s="39"/>
      <c r="O151" s="39"/>
      <c r="T151" s="39"/>
      <c r="Y151" s="39"/>
      <c r="AD151" s="39"/>
      <c r="AI151" s="39"/>
      <c r="AN151" s="39"/>
      <c r="AS151" s="39"/>
    </row>
    <row r="152">
      <c r="E152" s="39"/>
      <c r="J152" s="39"/>
      <c r="O152" s="39"/>
      <c r="T152" s="39"/>
      <c r="Y152" s="39"/>
      <c r="AD152" s="39"/>
      <c r="AI152" s="39"/>
      <c r="AN152" s="39"/>
      <c r="AS152" s="39"/>
    </row>
    <row r="153">
      <c r="E153" s="39"/>
      <c r="J153" s="39"/>
      <c r="O153" s="39"/>
      <c r="T153" s="39"/>
      <c r="Y153" s="39"/>
      <c r="AD153" s="39"/>
      <c r="AI153" s="39"/>
      <c r="AN153" s="39"/>
      <c r="AS153" s="39"/>
    </row>
    <row r="154">
      <c r="E154" s="39"/>
      <c r="J154" s="39"/>
      <c r="O154" s="39"/>
      <c r="T154" s="39"/>
      <c r="Y154" s="39"/>
      <c r="AD154" s="39"/>
      <c r="AI154" s="39"/>
      <c r="AN154" s="39"/>
      <c r="AS154" s="39"/>
    </row>
    <row r="155">
      <c r="E155" s="39"/>
      <c r="J155" s="39"/>
      <c r="O155" s="39"/>
      <c r="T155" s="39"/>
      <c r="Y155" s="39"/>
      <c r="AD155" s="39"/>
      <c r="AI155" s="39"/>
      <c r="AN155" s="39"/>
      <c r="AS155" s="39"/>
    </row>
    <row r="156">
      <c r="E156" s="39"/>
      <c r="J156" s="39"/>
      <c r="O156" s="39"/>
      <c r="T156" s="39"/>
      <c r="Y156" s="39"/>
      <c r="AD156" s="39"/>
      <c r="AI156" s="39"/>
      <c r="AN156" s="39"/>
      <c r="AS156" s="39"/>
    </row>
    <row r="157">
      <c r="E157" s="39"/>
      <c r="J157" s="39"/>
      <c r="O157" s="39"/>
      <c r="T157" s="39"/>
      <c r="Y157" s="39"/>
      <c r="AD157" s="39"/>
      <c r="AI157" s="39"/>
      <c r="AN157" s="39"/>
      <c r="AS157" s="39"/>
    </row>
    <row r="158">
      <c r="E158" s="39"/>
      <c r="J158" s="39"/>
      <c r="O158" s="39"/>
      <c r="T158" s="39"/>
      <c r="Y158" s="39"/>
      <c r="AD158" s="39"/>
      <c r="AI158" s="39"/>
      <c r="AN158" s="39"/>
      <c r="AS158" s="39"/>
    </row>
    <row r="159">
      <c r="E159" s="39"/>
      <c r="J159" s="39"/>
      <c r="O159" s="39"/>
      <c r="T159" s="39"/>
      <c r="Y159" s="39"/>
      <c r="AD159" s="39"/>
      <c r="AI159" s="39"/>
      <c r="AN159" s="39"/>
      <c r="AS159" s="39"/>
    </row>
    <row r="160">
      <c r="E160" s="39"/>
      <c r="J160" s="39"/>
      <c r="O160" s="39"/>
      <c r="T160" s="39"/>
      <c r="Y160" s="39"/>
      <c r="AD160" s="39"/>
      <c r="AI160" s="39"/>
      <c r="AN160" s="39"/>
      <c r="AS160" s="39"/>
    </row>
    <row r="161">
      <c r="E161" s="39"/>
      <c r="J161" s="39"/>
      <c r="O161" s="39"/>
      <c r="T161" s="39"/>
      <c r="Y161" s="39"/>
      <c r="AD161" s="39"/>
      <c r="AI161" s="39"/>
      <c r="AN161" s="39"/>
      <c r="AS161" s="39"/>
    </row>
    <row r="162">
      <c r="E162" s="39"/>
      <c r="J162" s="39"/>
      <c r="O162" s="39"/>
      <c r="T162" s="39"/>
      <c r="Y162" s="39"/>
      <c r="AD162" s="39"/>
      <c r="AI162" s="39"/>
      <c r="AN162" s="39"/>
      <c r="AS162" s="39"/>
    </row>
    <row r="163">
      <c r="E163" s="39"/>
      <c r="J163" s="39"/>
      <c r="O163" s="39"/>
      <c r="T163" s="39"/>
      <c r="Y163" s="39"/>
      <c r="AD163" s="39"/>
      <c r="AI163" s="39"/>
      <c r="AN163" s="39"/>
      <c r="AS163" s="39"/>
    </row>
    <row r="164">
      <c r="E164" s="39"/>
      <c r="J164" s="39"/>
      <c r="O164" s="39"/>
      <c r="T164" s="39"/>
      <c r="Y164" s="39"/>
      <c r="AD164" s="39"/>
      <c r="AI164" s="39"/>
      <c r="AN164" s="39"/>
      <c r="AS164" s="39"/>
    </row>
    <row r="165">
      <c r="E165" s="39"/>
      <c r="J165" s="39"/>
      <c r="O165" s="39"/>
      <c r="T165" s="39"/>
      <c r="Y165" s="39"/>
      <c r="AD165" s="39"/>
      <c r="AI165" s="39"/>
      <c r="AN165" s="39"/>
      <c r="AS165" s="39"/>
    </row>
    <row r="166">
      <c r="E166" s="39"/>
      <c r="J166" s="39"/>
      <c r="O166" s="39"/>
      <c r="T166" s="39"/>
      <c r="Y166" s="39"/>
      <c r="AD166" s="39"/>
      <c r="AI166" s="39"/>
      <c r="AN166" s="39"/>
      <c r="AS166" s="39"/>
    </row>
    <row r="167">
      <c r="E167" s="39"/>
      <c r="J167" s="39"/>
      <c r="O167" s="39"/>
      <c r="T167" s="39"/>
      <c r="Y167" s="39"/>
      <c r="AD167" s="39"/>
      <c r="AI167" s="39"/>
      <c r="AN167" s="39"/>
      <c r="AS167" s="39"/>
    </row>
    <row r="168">
      <c r="E168" s="39"/>
      <c r="J168" s="39"/>
      <c r="O168" s="39"/>
      <c r="T168" s="39"/>
      <c r="Y168" s="39"/>
      <c r="AD168" s="39"/>
      <c r="AI168" s="39"/>
      <c r="AN168" s="39"/>
      <c r="AS168" s="39"/>
    </row>
    <row r="169">
      <c r="E169" s="39"/>
      <c r="J169" s="39"/>
      <c r="O169" s="39"/>
      <c r="T169" s="39"/>
      <c r="Y169" s="39"/>
      <c r="AD169" s="39"/>
      <c r="AI169" s="39"/>
      <c r="AN169" s="39"/>
      <c r="AS169" s="39"/>
    </row>
    <row r="170">
      <c r="E170" s="39"/>
      <c r="J170" s="39"/>
      <c r="O170" s="39"/>
      <c r="T170" s="39"/>
      <c r="Y170" s="39"/>
      <c r="AD170" s="39"/>
      <c r="AI170" s="39"/>
      <c r="AN170" s="39"/>
      <c r="AS170" s="39"/>
    </row>
    <row r="171">
      <c r="E171" s="39"/>
      <c r="J171" s="39"/>
      <c r="O171" s="39"/>
      <c r="T171" s="39"/>
      <c r="Y171" s="39"/>
      <c r="AD171" s="39"/>
      <c r="AI171" s="39"/>
      <c r="AN171" s="39"/>
      <c r="AS171" s="39"/>
    </row>
    <row r="172">
      <c r="E172" s="39"/>
      <c r="J172" s="39"/>
      <c r="O172" s="39"/>
      <c r="T172" s="39"/>
      <c r="Y172" s="39"/>
      <c r="AD172" s="39"/>
      <c r="AI172" s="39"/>
      <c r="AN172" s="39"/>
      <c r="AS172" s="39"/>
    </row>
    <row r="173">
      <c r="E173" s="39"/>
      <c r="J173" s="39"/>
      <c r="O173" s="39"/>
      <c r="T173" s="39"/>
      <c r="Y173" s="39"/>
      <c r="AD173" s="39"/>
      <c r="AI173" s="39"/>
      <c r="AN173" s="39"/>
      <c r="AS173" s="39"/>
    </row>
    <row r="174">
      <c r="E174" s="39"/>
      <c r="J174" s="39"/>
      <c r="O174" s="39"/>
      <c r="T174" s="39"/>
      <c r="Y174" s="39"/>
      <c r="AD174" s="39"/>
      <c r="AI174" s="39"/>
      <c r="AN174" s="39"/>
      <c r="AS174" s="39"/>
    </row>
    <row r="175">
      <c r="E175" s="39"/>
      <c r="J175" s="39"/>
      <c r="O175" s="39"/>
      <c r="T175" s="39"/>
      <c r="Y175" s="39"/>
      <c r="AD175" s="39"/>
      <c r="AI175" s="39"/>
      <c r="AN175" s="39"/>
      <c r="AS175" s="39"/>
    </row>
    <row r="176">
      <c r="E176" s="39"/>
      <c r="J176" s="39"/>
      <c r="O176" s="39"/>
      <c r="T176" s="39"/>
      <c r="Y176" s="39"/>
      <c r="AD176" s="39"/>
      <c r="AI176" s="39"/>
      <c r="AN176" s="39"/>
      <c r="AS176" s="39"/>
    </row>
    <row r="177">
      <c r="E177" s="39"/>
      <c r="J177" s="39"/>
      <c r="O177" s="39"/>
      <c r="T177" s="39"/>
      <c r="Y177" s="39"/>
      <c r="AD177" s="39"/>
      <c r="AI177" s="39"/>
      <c r="AN177" s="39"/>
      <c r="AS177" s="39"/>
    </row>
    <row r="178">
      <c r="E178" s="39"/>
      <c r="J178" s="39"/>
      <c r="O178" s="39"/>
      <c r="T178" s="39"/>
      <c r="Y178" s="39"/>
      <c r="AD178" s="39"/>
      <c r="AI178" s="39"/>
      <c r="AN178" s="39"/>
      <c r="AS178" s="39"/>
    </row>
    <row r="179">
      <c r="E179" s="39"/>
      <c r="J179" s="39"/>
      <c r="O179" s="39"/>
      <c r="T179" s="39"/>
      <c r="Y179" s="39"/>
      <c r="AD179" s="39"/>
      <c r="AI179" s="39"/>
      <c r="AN179" s="39"/>
      <c r="AS179" s="39"/>
    </row>
    <row r="180">
      <c r="E180" s="39"/>
      <c r="J180" s="39"/>
      <c r="O180" s="39"/>
      <c r="T180" s="39"/>
      <c r="Y180" s="39"/>
      <c r="AD180" s="39"/>
      <c r="AI180" s="39"/>
      <c r="AN180" s="39"/>
      <c r="AS180" s="39"/>
    </row>
    <row r="181">
      <c r="E181" s="39"/>
      <c r="J181" s="39"/>
      <c r="O181" s="39"/>
      <c r="T181" s="39"/>
      <c r="Y181" s="39"/>
      <c r="AD181" s="39"/>
      <c r="AI181" s="39"/>
      <c r="AN181" s="39"/>
      <c r="AS181" s="39"/>
    </row>
    <row r="182">
      <c r="E182" s="39"/>
      <c r="J182" s="39"/>
      <c r="O182" s="39"/>
      <c r="T182" s="39"/>
      <c r="Y182" s="39"/>
      <c r="AD182" s="39"/>
      <c r="AI182" s="39"/>
      <c r="AN182" s="39"/>
      <c r="AS182" s="39"/>
    </row>
    <row r="183">
      <c r="E183" s="39"/>
      <c r="J183" s="39"/>
      <c r="O183" s="39"/>
      <c r="T183" s="39"/>
      <c r="Y183" s="39"/>
      <c r="AD183" s="39"/>
      <c r="AI183" s="39"/>
      <c r="AN183" s="39"/>
      <c r="AS183" s="39"/>
    </row>
    <row r="184">
      <c r="E184" s="39"/>
      <c r="J184" s="39"/>
      <c r="O184" s="39"/>
      <c r="T184" s="39"/>
      <c r="Y184" s="39"/>
      <c r="AD184" s="39"/>
      <c r="AI184" s="39"/>
      <c r="AN184" s="39"/>
      <c r="AS184" s="39"/>
    </row>
    <row r="185">
      <c r="E185" s="39"/>
      <c r="J185" s="39"/>
      <c r="O185" s="39"/>
      <c r="T185" s="39"/>
      <c r="Y185" s="39"/>
      <c r="AD185" s="39"/>
      <c r="AI185" s="39"/>
      <c r="AN185" s="39"/>
      <c r="AS185" s="39"/>
    </row>
    <row r="186">
      <c r="E186" s="39"/>
      <c r="J186" s="39"/>
      <c r="O186" s="39"/>
      <c r="T186" s="39"/>
      <c r="Y186" s="39"/>
      <c r="AD186" s="39"/>
      <c r="AI186" s="39"/>
      <c r="AN186" s="39"/>
      <c r="AS186" s="39"/>
    </row>
    <row r="187">
      <c r="E187" s="39"/>
      <c r="J187" s="39"/>
      <c r="O187" s="39"/>
      <c r="T187" s="39"/>
      <c r="Y187" s="39"/>
      <c r="AD187" s="39"/>
      <c r="AI187" s="39"/>
      <c r="AN187" s="39"/>
      <c r="AS187" s="39"/>
    </row>
    <row r="188">
      <c r="E188" s="39"/>
      <c r="J188" s="39"/>
      <c r="O188" s="39"/>
      <c r="T188" s="39"/>
      <c r="Y188" s="39"/>
      <c r="AD188" s="39"/>
      <c r="AI188" s="39"/>
      <c r="AN188" s="39"/>
      <c r="AS188" s="39"/>
    </row>
    <row r="189">
      <c r="E189" s="39"/>
      <c r="J189" s="39"/>
      <c r="O189" s="39"/>
      <c r="T189" s="39"/>
      <c r="Y189" s="39"/>
      <c r="AD189" s="39"/>
      <c r="AI189" s="39"/>
      <c r="AN189" s="39"/>
      <c r="AS189" s="39"/>
    </row>
    <row r="190">
      <c r="E190" s="39"/>
      <c r="J190" s="39"/>
      <c r="O190" s="39"/>
      <c r="T190" s="39"/>
      <c r="Y190" s="39"/>
      <c r="AD190" s="39"/>
      <c r="AI190" s="39"/>
      <c r="AN190" s="39"/>
      <c r="AS190" s="39"/>
    </row>
    <row r="191">
      <c r="E191" s="39"/>
      <c r="J191" s="39"/>
      <c r="O191" s="39"/>
      <c r="T191" s="39"/>
      <c r="Y191" s="39"/>
      <c r="AD191" s="39"/>
      <c r="AI191" s="39"/>
      <c r="AN191" s="39"/>
      <c r="AS191" s="39"/>
    </row>
    <row r="192">
      <c r="E192" s="39"/>
      <c r="J192" s="39"/>
      <c r="O192" s="39"/>
      <c r="T192" s="39"/>
      <c r="Y192" s="39"/>
      <c r="AD192" s="39"/>
      <c r="AI192" s="39"/>
      <c r="AN192" s="39"/>
      <c r="AS192" s="39"/>
    </row>
    <row r="193">
      <c r="E193" s="39"/>
      <c r="J193" s="39"/>
      <c r="O193" s="39"/>
      <c r="T193" s="39"/>
      <c r="Y193" s="39"/>
      <c r="AD193" s="39"/>
      <c r="AI193" s="39"/>
      <c r="AN193" s="39"/>
      <c r="AS193" s="39"/>
    </row>
    <row r="194">
      <c r="E194" s="39"/>
      <c r="J194" s="39"/>
      <c r="O194" s="39"/>
      <c r="T194" s="39"/>
      <c r="Y194" s="39"/>
      <c r="AD194" s="39"/>
      <c r="AI194" s="39"/>
      <c r="AN194" s="39"/>
      <c r="AS194" s="39"/>
    </row>
    <row r="195">
      <c r="E195" s="39"/>
      <c r="J195" s="39"/>
      <c r="O195" s="39"/>
      <c r="T195" s="39"/>
      <c r="Y195" s="39"/>
      <c r="AD195" s="39"/>
      <c r="AI195" s="39"/>
      <c r="AN195" s="39"/>
      <c r="AS195" s="39"/>
    </row>
    <row r="196">
      <c r="E196" s="39"/>
      <c r="J196" s="39"/>
      <c r="O196" s="39"/>
      <c r="T196" s="39"/>
      <c r="Y196" s="39"/>
      <c r="AD196" s="39"/>
      <c r="AI196" s="39"/>
      <c r="AN196" s="39"/>
      <c r="AS196" s="39"/>
    </row>
    <row r="197">
      <c r="E197" s="39"/>
      <c r="J197" s="39"/>
      <c r="O197" s="39"/>
      <c r="T197" s="39"/>
      <c r="Y197" s="39"/>
      <c r="AD197" s="39"/>
      <c r="AI197" s="39"/>
      <c r="AN197" s="39"/>
      <c r="AS197" s="39"/>
    </row>
    <row r="198">
      <c r="E198" s="39"/>
      <c r="J198" s="39"/>
      <c r="O198" s="39"/>
      <c r="T198" s="39"/>
      <c r="Y198" s="39"/>
      <c r="AD198" s="39"/>
      <c r="AI198" s="39"/>
      <c r="AN198" s="39"/>
      <c r="AS198" s="39"/>
    </row>
    <row r="199">
      <c r="E199" s="39"/>
      <c r="J199" s="39"/>
      <c r="O199" s="39"/>
      <c r="T199" s="39"/>
      <c r="Y199" s="39"/>
      <c r="AD199" s="39"/>
      <c r="AI199" s="39"/>
      <c r="AN199" s="39"/>
      <c r="AS199" s="39"/>
    </row>
    <row r="200">
      <c r="E200" s="39"/>
      <c r="J200" s="39"/>
      <c r="O200" s="39"/>
      <c r="T200" s="39"/>
      <c r="Y200" s="39"/>
      <c r="AD200" s="39"/>
      <c r="AI200" s="39"/>
      <c r="AN200" s="39"/>
      <c r="AS200" s="39"/>
    </row>
    <row r="201">
      <c r="E201" s="39"/>
      <c r="J201" s="39"/>
      <c r="O201" s="39"/>
      <c r="T201" s="39"/>
      <c r="Y201" s="39"/>
      <c r="AD201" s="39"/>
      <c r="AI201" s="39"/>
      <c r="AN201" s="39"/>
      <c r="AS201" s="39"/>
    </row>
    <row r="202">
      <c r="E202" s="39"/>
      <c r="J202" s="39"/>
      <c r="O202" s="39"/>
      <c r="T202" s="39"/>
      <c r="Y202" s="39"/>
      <c r="AD202" s="39"/>
      <c r="AI202" s="39"/>
      <c r="AN202" s="39"/>
      <c r="AS202" s="39"/>
    </row>
    <row r="203">
      <c r="E203" s="39"/>
      <c r="J203" s="39"/>
      <c r="O203" s="39"/>
      <c r="T203" s="39"/>
      <c r="Y203" s="39"/>
      <c r="AD203" s="39"/>
      <c r="AI203" s="39"/>
      <c r="AN203" s="39"/>
      <c r="AS203" s="39"/>
    </row>
    <row r="204">
      <c r="E204" s="39"/>
      <c r="J204" s="39"/>
      <c r="O204" s="39"/>
      <c r="T204" s="39"/>
      <c r="Y204" s="39"/>
      <c r="AD204" s="39"/>
      <c r="AI204" s="39"/>
      <c r="AN204" s="39"/>
      <c r="AS204" s="39"/>
    </row>
    <row r="205">
      <c r="E205" s="39"/>
      <c r="J205" s="39"/>
      <c r="O205" s="39"/>
      <c r="T205" s="39"/>
      <c r="Y205" s="39"/>
      <c r="AD205" s="39"/>
      <c r="AI205" s="39"/>
      <c r="AN205" s="39"/>
      <c r="AS205" s="39"/>
    </row>
    <row r="206">
      <c r="E206" s="39"/>
      <c r="J206" s="39"/>
      <c r="O206" s="39"/>
      <c r="T206" s="39"/>
      <c r="Y206" s="39"/>
      <c r="AD206" s="39"/>
      <c r="AI206" s="39"/>
      <c r="AN206" s="39"/>
      <c r="AS206" s="39"/>
    </row>
    <row r="207">
      <c r="E207" s="39"/>
      <c r="J207" s="39"/>
      <c r="O207" s="39"/>
      <c r="T207" s="39"/>
      <c r="Y207" s="39"/>
      <c r="AD207" s="39"/>
      <c r="AI207" s="39"/>
      <c r="AN207" s="39"/>
      <c r="AS207" s="39"/>
    </row>
    <row r="208">
      <c r="E208" s="39"/>
      <c r="J208" s="39"/>
      <c r="O208" s="39"/>
      <c r="T208" s="39"/>
      <c r="Y208" s="39"/>
      <c r="AD208" s="39"/>
      <c r="AI208" s="39"/>
      <c r="AN208" s="39"/>
      <c r="AS208" s="39"/>
    </row>
    <row r="209">
      <c r="E209" s="39"/>
      <c r="J209" s="39"/>
      <c r="O209" s="39"/>
      <c r="T209" s="39"/>
      <c r="Y209" s="39"/>
      <c r="AD209" s="39"/>
      <c r="AI209" s="39"/>
      <c r="AN209" s="39"/>
      <c r="AS209" s="39"/>
    </row>
    <row r="210">
      <c r="E210" s="39"/>
      <c r="J210" s="39"/>
      <c r="O210" s="39"/>
      <c r="T210" s="39"/>
      <c r="Y210" s="39"/>
      <c r="AD210" s="39"/>
      <c r="AI210" s="39"/>
      <c r="AN210" s="39"/>
      <c r="AS210" s="39"/>
    </row>
    <row r="211">
      <c r="E211" s="39"/>
      <c r="J211" s="39"/>
      <c r="O211" s="39"/>
      <c r="T211" s="39"/>
      <c r="Y211" s="39"/>
      <c r="AD211" s="39"/>
      <c r="AI211" s="39"/>
      <c r="AN211" s="39"/>
      <c r="AS211" s="39"/>
    </row>
    <row r="212">
      <c r="E212" s="39"/>
      <c r="J212" s="39"/>
      <c r="O212" s="39"/>
      <c r="T212" s="39"/>
      <c r="Y212" s="39"/>
      <c r="AD212" s="39"/>
      <c r="AI212" s="39"/>
      <c r="AN212" s="39"/>
      <c r="AS212" s="39"/>
    </row>
    <row r="213">
      <c r="E213" s="39"/>
      <c r="J213" s="39"/>
      <c r="O213" s="39"/>
      <c r="T213" s="39"/>
      <c r="Y213" s="39"/>
      <c r="AD213" s="39"/>
      <c r="AI213" s="39"/>
      <c r="AN213" s="39"/>
      <c r="AS213" s="39"/>
    </row>
    <row r="214">
      <c r="E214" s="39"/>
      <c r="J214" s="39"/>
      <c r="O214" s="39"/>
      <c r="T214" s="39"/>
      <c r="Y214" s="39"/>
      <c r="AD214" s="39"/>
      <c r="AI214" s="39"/>
      <c r="AN214" s="39"/>
      <c r="AS214" s="39"/>
    </row>
    <row r="215">
      <c r="E215" s="39"/>
      <c r="J215" s="39"/>
      <c r="O215" s="39"/>
      <c r="T215" s="39"/>
      <c r="Y215" s="39"/>
      <c r="AD215" s="39"/>
      <c r="AI215" s="39"/>
      <c r="AN215" s="39"/>
      <c r="AS215" s="39"/>
    </row>
    <row r="216">
      <c r="E216" s="39"/>
      <c r="J216" s="39"/>
      <c r="O216" s="39"/>
      <c r="T216" s="39"/>
      <c r="Y216" s="39"/>
      <c r="AD216" s="39"/>
      <c r="AI216" s="39"/>
      <c r="AN216" s="39"/>
      <c r="AS216" s="39"/>
    </row>
    <row r="217">
      <c r="E217" s="39"/>
      <c r="J217" s="39"/>
      <c r="O217" s="39"/>
      <c r="T217" s="39"/>
      <c r="Y217" s="39"/>
      <c r="AD217" s="39"/>
      <c r="AI217" s="39"/>
      <c r="AN217" s="39"/>
      <c r="AS217" s="39"/>
    </row>
    <row r="218">
      <c r="E218" s="39"/>
      <c r="J218" s="39"/>
      <c r="O218" s="39"/>
      <c r="T218" s="39"/>
      <c r="Y218" s="39"/>
      <c r="AD218" s="39"/>
      <c r="AI218" s="39"/>
      <c r="AN218" s="39"/>
      <c r="AS218" s="39"/>
    </row>
    <row r="219">
      <c r="E219" s="39"/>
      <c r="J219" s="39"/>
      <c r="O219" s="39"/>
      <c r="T219" s="39"/>
      <c r="Y219" s="39"/>
      <c r="AD219" s="39"/>
      <c r="AI219" s="39"/>
      <c r="AN219" s="39"/>
      <c r="AS219" s="39"/>
    </row>
    <row r="220">
      <c r="E220" s="39"/>
      <c r="J220" s="39"/>
      <c r="O220" s="39"/>
      <c r="T220" s="39"/>
      <c r="Y220" s="39"/>
      <c r="AD220" s="39"/>
      <c r="AI220" s="39"/>
      <c r="AN220" s="39"/>
      <c r="AS220" s="39"/>
    </row>
    <row r="221">
      <c r="E221" s="39"/>
      <c r="J221" s="39"/>
      <c r="O221" s="39"/>
      <c r="T221" s="39"/>
      <c r="Y221" s="39"/>
      <c r="AD221" s="39"/>
      <c r="AI221" s="39"/>
      <c r="AN221" s="39"/>
      <c r="AS221" s="39"/>
    </row>
    <row r="222">
      <c r="E222" s="39"/>
      <c r="J222" s="39"/>
      <c r="O222" s="39"/>
      <c r="T222" s="39"/>
      <c r="Y222" s="39"/>
      <c r="AD222" s="39"/>
      <c r="AI222" s="39"/>
      <c r="AN222" s="39"/>
      <c r="AS222" s="39"/>
    </row>
    <row r="223">
      <c r="E223" s="39"/>
      <c r="J223" s="39"/>
      <c r="O223" s="39"/>
      <c r="T223" s="39"/>
      <c r="Y223" s="39"/>
      <c r="AD223" s="39"/>
      <c r="AI223" s="39"/>
      <c r="AN223" s="39"/>
      <c r="AS223" s="39"/>
    </row>
    <row r="224">
      <c r="E224" s="39"/>
      <c r="J224" s="39"/>
      <c r="O224" s="39"/>
      <c r="T224" s="39"/>
      <c r="Y224" s="39"/>
      <c r="AD224" s="39"/>
      <c r="AI224" s="39"/>
      <c r="AN224" s="39"/>
      <c r="AS224" s="39"/>
    </row>
    <row r="225">
      <c r="E225" s="39"/>
      <c r="J225" s="39"/>
      <c r="O225" s="39"/>
      <c r="T225" s="39"/>
      <c r="Y225" s="39"/>
      <c r="AD225" s="39"/>
      <c r="AI225" s="39"/>
      <c r="AN225" s="39"/>
      <c r="AS225" s="39"/>
    </row>
    <row r="226">
      <c r="E226" s="39"/>
      <c r="J226" s="39"/>
      <c r="O226" s="39"/>
      <c r="T226" s="39"/>
      <c r="Y226" s="39"/>
      <c r="AD226" s="39"/>
      <c r="AI226" s="39"/>
      <c r="AN226" s="39"/>
      <c r="AS226" s="39"/>
    </row>
    <row r="227">
      <c r="E227" s="39"/>
      <c r="J227" s="39"/>
      <c r="O227" s="39"/>
      <c r="T227" s="39"/>
      <c r="Y227" s="39"/>
      <c r="AD227" s="39"/>
      <c r="AI227" s="39"/>
      <c r="AN227" s="39"/>
      <c r="AS227" s="39"/>
    </row>
    <row r="228">
      <c r="E228" s="39"/>
      <c r="J228" s="39"/>
      <c r="O228" s="39"/>
      <c r="T228" s="39"/>
      <c r="Y228" s="39"/>
      <c r="AD228" s="39"/>
      <c r="AI228" s="39"/>
      <c r="AN228" s="39"/>
      <c r="AS228" s="39"/>
    </row>
    <row r="229">
      <c r="E229" s="39"/>
      <c r="J229" s="39"/>
      <c r="O229" s="39"/>
      <c r="T229" s="39"/>
      <c r="Y229" s="39"/>
      <c r="AD229" s="39"/>
      <c r="AI229" s="39"/>
      <c r="AN229" s="39"/>
      <c r="AS229" s="39"/>
    </row>
    <row r="230">
      <c r="E230" s="39"/>
      <c r="J230" s="39"/>
      <c r="O230" s="39"/>
      <c r="T230" s="39"/>
      <c r="Y230" s="39"/>
      <c r="AD230" s="39"/>
      <c r="AI230" s="39"/>
      <c r="AN230" s="39"/>
      <c r="AS230" s="39"/>
    </row>
    <row r="231">
      <c r="E231" s="39"/>
      <c r="J231" s="39"/>
      <c r="O231" s="39"/>
      <c r="T231" s="39"/>
      <c r="Y231" s="39"/>
      <c r="AD231" s="39"/>
      <c r="AI231" s="39"/>
      <c r="AN231" s="39"/>
      <c r="AS231" s="39"/>
    </row>
    <row r="232">
      <c r="E232" s="39"/>
      <c r="J232" s="39"/>
      <c r="O232" s="39"/>
      <c r="T232" s="39"/>
      <c r="Y232" s="39"/>
      <c r="AD232" s="39"/>
      <c r="AI232" s="39"/>
      <c r="AN232" s="39"/>
      <c r="AS232" s="39"/>
    </row>
    <row r="233">
      <c r="E233" s="39"/>
      <c r="J233" s="39"/>
      <c r="O233" s="39"/>
      <c r="T233" s="39"/>
      <c r="Y233" s="39"/>
      <c r="AD233" s="39"/>
      <c r="AI233" s="39"/>
      <c r="AN233" s="39"/>
      <c r="AS233" s="39"/>
    </row>
    <row r="234">
      <c r="E234" s="39"/>
      <c r="J234" s="39"/>
      <c r="O234" s="39"/>
      <c r="T234" s="39"/>
      <c r="Y234" s="39"/>
      <c r="AD234" s="39"/>
      <c r="AI234" s="39"/>
      <c r="AN234" s="39"/>
      <c r="AS234" s="39"/>
    </row>
    <row r="235">
      <c r="E235" s="39"/>
      <c r="J235" s="39"/>
      <c r="O235" s="39"/>
      <c r="T235" s="39"/>
      <c r="Y235" s="39"/>
      <c r="AD235" s="39"/>
      <c r="AI235" s="39"/>
      <c r="AN235" s="39"/>
      <c r="AS235" s="39"/>
    </row>
    <row r="236">
      <c r="E236" s="39"/>
      <c r="J236" s="39"/>
      <c r="O236" s="39"/>
      <c r="T236" s="39"/>
      <c r="Y236" s="39"/>
      <c r="AD236" s="39"/>
      <c r="AI236" s="39"/>
      <c r="AN236" s="39"/>
      <c r="AS236" s="39"/>
    </row>
    <row r="237">
      <c r="E237" s="39"/>
      <c r="J237" s="39"/>
      <c r="O237" s="39"/>
      <c r="T237" s="39"/>
      <c r="Y237" s="39"/>
      <c r="AD237" s="39"/>
      <c r="AI237" s="39"/>
      <c r="AN237" s="39"/>
      <c r="AS237" s="39"/>
    </row>
    <row r="238">
      <c r="E238" s="39"/>
      <c r="J238" s="39"/>
      <c r="O238" s="39"/>
      <c r="T238" s="39"/>
      <c r="Y238" s="39"/>
      <c r="AD238" s="39"/>
      <c r="AI238" s="39"/>
      <c r="AN238" s="39"/>
      <c r="AS238" s="39"/>
    </row>
    <row r="239">
      <c r="E239" s="39"/>
      <c r="J239" s="39"/>
      <c r="O239" s="39"/>
      <c r="T239" s="39"/>
      <c r="Y239" s="39"/>
      <c r="AD239" s="39"/>
      <c r="AI239" s="39"/>
      <c r="AN239" s="39"/>
      <c r="AS239" s="39"/>
    </row>
    <row r="240">
      <c r="E240" s="39"/>
      <c r="J240" s="39"/>
      <c r="O240" s="39"/>
      <c r="T240" s="39"/>
      <c r="Y240" s="39"/>
      <c r="AD240" s="39"/>
      <c r="AI240" s="39"/>
      <c r="AN240" s="39"/>
      <c r="AS240" s="39"/>
    </row>
    <row r="241">
      <c r="E241" s="39"/>
      <c r="J241" s="39"/>
      <c r="O241" s="39"/>
      <c r="T241" s="39"/>
      <c r="Y241" s="39"/>
      <c r="AD241" s="39"/>
      <c r="AI241" s="39"/>
      <c r="AN241" s="39"/>
      <c r="AS241" s="39"/>
    </row>
    <row r="242">
      <c r="E242" s="39"/>
      <c r="J242" s="39"/>
      <c r="O242" s="39"/>
      <c r="T242" s="39"/>
      <c r="Y242" s="39"/>
      <c r="AD242" s="39"/>
      <c r="AI242" s="39"/>
      <c r="AN242" s="39"/>
      <c r="AS242" s="39"/>
    </row>
    <row r="243">
      <c r="E243" s="39"/>
      <c r="J243" s="39"/>
      <c r="O243" s="39"/>
      <c r="T243" s="39"/>
      <c r="Y243" s="39"/>
      <c r="AD243" s="39"/>
      <c r="AI243" s="39"/>
      <c r="AN243" s="39"/>
      <c r="AS243" s="39"/>
    </row>
    <row r="244">
      <c r="E244" s="39"/>
      <c r="J244" s="39"/>
      <c r="O244" s="39"/>
      <c r="T244" s="39"/>
      <c r="Y244" s="39"/>
      <c r="AD244" s="39"/>
      <c r="AI244" s="39"/>
      <c r="AN244" s="39"/>
      <c r="AS244" s="39"/>
    </row>
    <row r="245">
      <c r="E245" s="39"/>
      <c r="J245" s="39"/>
      <c r="O245" s="39"/>
      <c r="T245" s="39"/>
      <c r="Y245" s="39"/>
      <c r="AD245" s="39"/>
      <c r="AI245" s="39"/>
      <c r="AN245" s="39"/>
      <c r="AS245" s="39"/>
    </row>
    <row r="246">
      <c r="E246" s="39"/>
      <c r="J246" s="39"/>
      <c r="O246" s="39"/>
      <c r="T246" s="39"/>
      <c r="Y246" s="39"/>
      <c r="AD246" s="39"/>
      <c r="AI246" s="39"/>
      <c r="AN246" s="39"/>
      <c r="AS246" s="39"/>
    </row>
    <row r="247">
      <c r="E247" s="39"/>
      <c r="J247" s="39"/>
      <c r="O247" s="39"/>
      <c r="T247" s="39"/>
      <c r="Y247" s="39"/>
      <c r="AD247" s="39"/>
      <c r="AI247" s="39"/>
      <c r="AN247" s="39"/>
      <c r="AS247" s="39"/>
    </row>
    <row r="248">
      <c r="E248" s="39"/>
      <c r="J248" s="39"/>
      <c r="O248" s="39"/>
      <c r="T248" s="39"/>
      <c r="Y248" s="39"/>
      <c r="AD248" s="39"/>
      <c r="AI248" s="39"/>
      <c r="AN248" s="39"/>
      <c r="AS248" s="39"/>
    </row>
    <row r="249">
      <c r="E249" s="39"/>
      <c r="J249" s="39"/>
      <c r="O249" s="39"/>
      <c r="T249" s="39"/>
      <c r="Y249" s="39"/>
      <c r="AD249" s="39"/>
      <c r="AI249" s="39"/>
      <c r="AN249" s="39"/>
      <c r="AS249" s="39"/>
    </row>
    <row r="250">
      <c r="E250" s="39"/>
      <c r="J250" s="39"/>
      <c r="O250" s="39"/>
      <c r="T250" s="39"/>
      <c r="Y250" s="39"/>
      <c r="AD250" s="39"/>
      <c r="AI250" s="39"/>
      <c r="AN250" s="39"/>
      <c r="AS250" s="39"/>
    </row>
    <row r="251">
      <c r="E251" s="39"/>
      <c r="J251" s="39"/>
      <c r="O251" s="39"/>
      <c r="T251" s="39"/>
      <c r="Y251" s="39"/>
      <c r="AD251" s="39"/>
      <c r="AI251" s="39"/>
      <c r="AN251" s="39"/>
      <c r="AS251" s="39"/>
    </row>
    <row r="252">
      <c r="E252" s="39"/>
      <c r="J252" s="39"/>
      <c r="O252" s="39"/>
      <c r="T252" s="39"/>
      <c r="Y252" s="39"/>
      <c r="AD252" s="39"/>
      <c r="AI252" s="39"/>
      <c r="AN252" s="39"/>
      <c r="AS252" s="39"/>
    </row>
    <row r="253">
      <c r="E253" s="39"/>
      <c r="J253" s="39"/>
      <c r="O253" s="39"/>
      <c r="T253" s="39"/>
      <c r="Y253" s="39"/>
      <c r="AD253" s="39"/>
      <c r="AI253" s="39"/>
      <c r="AN253" s="39"/>
      <c r="AS253" s="39"/>
    </row>
    <row r="254">
      <c r="E254" s="39"/>
      <c r="J254" s="39"/>
      <c r="O254" s="39"/>
      <c r="T254" s="39"/>
      <c r="Y254" s="39"/>
      <c r="AD254" s="39"/>
      <c r="AI254" s="39"/>
      <c r="AN254" s="39"/>
      <c r="AS254" s="39"/>
    </row>
    <row r="255">
      <c r="E255" s="39"/>
      <c r="J255" s="39"/>
      <c r="O255" s="39"/>
      <c r="T255" s="39"/>
      <c r="Y255" s="39"/>
      <c r="AD255" s="39"/>
      <c r="AI255" s="39"/>
      <c r="AN255" s="39"/>
      <c r="AS255" s="39"/>
    </row>
    <row r="256">
      <c r="E256" s="39"/>
      <c r="J256" s="39"/>
      <c r="O256" s="39"/>
      <c r="T256" s="39"/>
      <c r="Y256" s="39"/>
      <c r="AD256" s="39"/>
      <c r="AI256" s="39"/>
      <c r="AN256" s="39"/>
      <c r="AS256" s="39"/>
    </row>
    <row r="257">
      <c r="E257" s="39"/>
      <c r="J257" s="39"/>
      <c r="O257" s="39"/>
      <c r="T257" s="39"/>
      <c r="Y257" s="39"/>
      <c r="AD257" s="39"/>
      <c r="AI257" s="39"/>
      <c r="AN257" s="39"/>
      <c r="AS257" s="39"/>
    </row>
    <row r="258">
      <c r="E258" s="39"/>
      <c r="J258" s="39"/>
      <c r="O258" s="39"/>
      <c r="T258" s="39"/>
      <c r="Y258" s="39"/>
      <c r="AD258" s="39"/>
      <c r="AI258" s="39"/>
      <c r="AN258" s="39"/>
      <c r="AS258" s="39"/>
    </row>
    <row r="259">
      <c r="E259" s="39"/>
      <c r="J259" s="39"/>
      <c r="O259" s="39"/>
      <c r="T259" s="39"/>
      <c r="Y259" s="39"/>
      <c r="AD259" s="39"/>
      <c r="AI259" s="39"/>
      <c r="AN259" s="39"/>
      <c r="AS259" s="39"/>
    </row>
    <row r="260">
      <c r="E260" s="39"/>
      <c r="J260" s="39"/>
      <c r="O260" s="39"/>
      <c r="T260" s="39"/>
      <c r="Y260" s="39"/>
      <c r="AD260" s="39"/>
      <c r="AI260" s="39"/>
      <c r="AN260" s="39"/>
      <c r="AS260" s="39"/>
    </row>
    <row r="261">
      <c r="E261" s="39"/>
      <c r="J261" s="39"/>
      <c r="O261" s="39"/>
      <c r="T261" s="39"/>
      <c r="Y261" s="39"/>
      <c r="AD261" s="39"/>
      <c r="AI261" s="39"/>
      <c r="AN261" s="39"/>
      <c r="AS261" s="39"/>
    </row>
    <row r="262">
      <c r="E262" s="39"/>
      <c r="J262" s="39"/>
      <c r="O262" s="39"/>
      <c r="T262" s="39"/>
      <c r="Y262" s="39"/>
      <c r="AD262" s="39"/>
      <c r="AI262" s="39"/>
      <c r="AN262" s="39"/>
      <c r="AS262" s="39"/>
    </row>
    <row r="263">
      <c r="E263" s="39"/>
      <c r="J263" s="39"/>
      <c r="O263" s="39"/>
      <c r="T263" s="39"/>
      <c r="Y263" s="39"/>
      <c r="AD263" s="39"/>
      <c r="AI263" s="39"/>
      <c r="AN263" s="39"/>
      <c r="AS263" s="39"/>
    </row>
    <row r="264">
      <c r="E264" s="39"/>
      <c r="J264" s="39"/>
      <c r="O264" s="39"/>
      <c r="T264" s="39"/>
      <c r="Y264" s="39"/>
      <c r="AD264" s="39"/>
      <c r="AI264" s="39"/>
      <c r="AN264" s="39"/>
      <c r="AS264" s="39"/>
    </row>
    <row r="265">
      <c r="E265" s="39"/>
      <c r="J265" s="39"/>
      <c r="O265" s="39"/>
      <c r="T265" s="39"/>
      <c r="Y265" s="39"/>
      <c r="AD265" s="39"/>
      <c r="AI265" s="39"/>
      <c r="AN265" s="39"/>
      <c r="AS265" s="39"/>
    </row>
    <row r="266">
      <c r="E266" s="39"/>
      <c r="J266" s="39"/>
      <c r="O266" s="39"/>
      <c r="T266" s="39"/>
      <c r="Y266" s="39"/>
      <c r="AD266" s="39"/>
      <c r="AI266" s="39"/>
      <c r="AN266" s="39"/>
      <c r="AS266" s="39"/>
    </row>
    <row r="267">
      <c r="E267" s="39"/>
      <c r="J267" s="39"/>
      <c r="O267" s="39"/>
      <c r="T267" s="39"/>
      <c r="Y267" s="39"/>
      <c r="AD267" s="39"/>
      <c r="AI267" s="39"/>
      <c r="AN267" s="39"/>
      <c r="AS267" s="39"/>
    </row>
    <row r="268">
      <c r="E268" s="39"/>
      <c r="J268" s="39"/>
      <c r="O268" s="39"/>
      <c r="T268" s="39"/>
      <c r="Y268" s="39"/>
      <c r="AD268" s="39"/>
      <c r="AI268" s="39"/>
      <c r="AN268" s="39"/>
      <c r="AS268" s="39"/>
    </row>
    <row r="269">
      <c r="E269" s="39"/>
      <c r="J269" s="39"/>
      <c r="O269" s="39"/>
      <c r="T269" s="39"/>
      <c r="Y269" s="39"/>
      <c r="AD269" s="39"/>
      <c r="AI269" s="39"/>
      <c r="AN269" s="39"/>
      <c r="AS269" s="39"/>
    </row>
    <row r="270">
      <c r="E270" s="39"/>
      <c r="J270" s="39"/>
      <c r="O270" s="39"/>
      <c r="T270" s="39"/>
      <c r="Y270" s="39"/>
      <c r="AD270" s="39"/>
      <c r="AI270" s="39"/>
      <c r="AN270" s="39"/>
      <c r="AS270" s="39"/>
    </row>
    <row r="271">
      <c r="E271" s="39"/>
      <c r="J271" s="39"/>
      <c r="O271" s="39"/>
      <c r="T271" s="39"/>
      <c r="Y271" s="39"/>
      <c r="AD271" s="39"/>
      <c r="AI271" s="39"/>
      <c r="AN271" s="39"/>
      <c r="AS271" s="39"/>
    </row>
    <row r="272">
      <c r="E272" s="39"/>
      <c r="J272" s="39"/>
      <c r="O272" s="39"/>
      <c r="T272" s="39"/>
      <c r="Y272" s="39"/>
      <c r="AD272" s="39"/>
      <c r="AI272" s="39"/>
      <c r="AN272" s="39"/>
      <c r="AS272" s="39"/>
    </row>
    <row r="273">
      <c r="E273" s="39"/>
      <c r="J273" s="39"/>
      <c r="O273" s="39"/>
      <c r="T273" s="39"/>
      <c r="Y273" s="39"/>
      <c r="AD273" s="39"/>
      <c r="AI273" s="39"/>
      <c r="AN273" s="39"/>
      <c r="AS273" s="39"/>
    </row>
    <row r="274">
      <c r="E274" s="39"/>
      <c r="J274" s="39"/>
      <c r="O274" s="39"/>
      <c r="T274" s="39"/>
      <c r="Y274" s="39"/>
      <c r="AD274" s="39"/>
      <c r="AI274" s="39"/>
      <c r="AN274" s="39"/>
      <c r="AS274" s="39"/>
    </row>
    <row r="275">
      <c r="E275" s="39"/>
      <c r="J275" s="39"/>
      <c r="O275" s="39"/>
      <c r="T275" s="39"/>
      <c r="Y275" s="39"/>
      <c r="AD275" s="39"/>
      <c r="AI275" s="39"/>
      <c r="AN275" s="39"/>
      <c r="AS275" s="39"/>
    </row>
    <row r="276">
      <c r="E276" s="39"/>
      <c r="J276" s="39"/>
      <c r="O276" s="39"/>
      <c r="T276" s="39"/>
      <c r="Y276" s="39"/>
      <c r="AD276" s="39"/>
      <c r="AI276" s="39"/>
      <c r="AN276" s="39"/>
      <c r="AS276" s="39"/>
    </row>
    <row r="277">
      <c r="E277" s="39"/>
      <c r="J277" s="39"/>
      <c r="O277" s="39"/>
      <c r="T277" s="39"/>
      <c r="Y277" s="39"/>
      <c r="AD277" s="39"/>
      <c r="AI277" s="39"/>
      <c r="AN277" s="39"/>
      <c r="AS277" s="39"/>
    </row>
    <row r="278">
      <c r="E278" s="39"/>
      <c r="J278" s="39"/>
      <c r="O278" s="39"/>
      <c r="T278" s="39"/>
      <c r="Y278" s="39"/>
      <c r="AD278" s="39"/>
      <c r="AI278" s="39"/>
      <c r="AN278" s="39"/>
      <c r="AS278" s="39"/>
    </row>
    <row r="279">
      <c r="E279" s="39"/>
      <c r="J279" s="39"/>
      <c r="O279" s="39"/>
      <c r="T279" s="39"/>
      <c r="Y279" s="39"/>
      <c r="AD279" s="39"/>
      <c r="AI279" s="39"/>
      <c r="AN279" s="39"/>
      <c r="AS279" s="39"/>
    </row>
    <row r="280">
      <c r="E280" s="39"/>
      <c r="J280" s="39"/>
      <c r="O280" s="39"/>
      <c r="T280" s="39"/>
      <c r="Y280" s="39"/>
      <c r="AD280" s="39"/>
      <c r="AI280" s="39"/>
      <c r="AN280" s="39"/>
      <c r="AS280" s="39"/>
    </row>
    <row r="281">
      <c r="E281" s="39"/>
      <c r="J281" s="39"/>
      <c r="O281" s="39"/>
      <c r="T281" s="39"/>
      <c r="Y281" s="39"/>
      <c r="AD281" s="39"/>
      <c r="AI281" s="39"/>
      <c r="AN281" s="39"/>
      <c r="AS281" s="39"/>
    </row>
    <row r="282">
      <c r="E282" s="39"/>
      <c r="J282" s="39"/>
      <c r="O282" s="39"/>
      <c r="T282" s="39"/>
      <c r="Y282" s="39"/>
      <c r="AD282" s="39"/>
      <c r="AI282" s="39"/>
      <c r="AN282" s="39"/>
      <c r="AS282" s="39"/>
    </row>
    <row r="283">
      <c r="E283" s="39"/>
      <c r="J283" s="39"/>
      <c r="O283" s="39"/>
      <c r="T283" s="39"/>
      <c r="Y283" s="39"/>
      <c r="AD283" s="39"/>
      <c r="AI283" s="39"/>
      <c r="AN283" s="39"/>
      <c r="AS283" s="39"/>
    </row>
    <row r="284">
      <c r="E284" s="39"/>
      <c r="J284" s="39"/>
      <c r="O284" s="39"/>
      <c r="T284" s="39"/>
      <c r="Y284" s="39"/>
      <c r="AD284" s="39"/>
      <c r="AI284" s="39"/>
      <c r="AN284" s="39"/>
      <c r="AS284" s="39"/>
    </row>
    <row r="285">
      <c r="E285" s="39"/>
      <c r="J285" s="39"/>
      <c r="O285" s="39"/>
      <c r="T285" s="39"/>
      <c r="Y285" s="39"/>
      <c r="AD285" s="39"/>
      <c r="AI285" s="39"/>
      <c r="AN285" s="39"/>
      <c r="AS285" s="39"/>
    </row>
    <row r="286">
      <c r="E286" s="39"/>
      <c r="J286" s="39"/>
      <c r="O286" s="39"/>
      <c r="T286" s="39"/>
      <c r="Y286" s="39"/>
      <c r="AD286" s="39"/>
      <c r="AI286" s="39"/>
      <c r="AN286" s="39"/>
      <c r="AS286" s="39"/>
    </row>
    <row r="287">
      <c r="E287" s="39"/>
      <c r="J287" s="39"/>
      <c r="O287" s="39"/>
      <c r="T287" s="39"/>
      <c r="Y287" s="39"/>
      <c r="AD287" s="39"/>
      <c r="AI287" s="39"/>
      <c r="AN287" s="39"/>
      <c r="AS287" s="39"/>
    </row>
    <row r="288">
      <c r="E288" s="39"/>
      <c r="J288" s="39"/>
      <c r="O288" s="39"/>
      <c r="T288" s="39"/>
      <c r="Y288" s="39"/>
      <c r="AD288" s="39"/>
      <c r="AI288" s="39"/>
      <c r="AN288" s="39"/>
      <c r="AS288" s="39"/>
    </row>
    <row r="289">
      <c r="E289" s="39"/>
      <c r="J289" s="39"/>
      <c r="O289" s="39"/>
      <c r="T289" s="39"/>
      <c r="Y289" s="39"/>
      <c r="AD289" s="39"/>
      <c r="AI289" s="39"/>
      <c r="AN289" s="39"/>
      <c r="AS289" s="39"/>
    </row>
    <row r="290">
      <c r="E290" s="39"/>
      <c r="J290" s="39"/>
      <c r="O290" s="39"/>
      <c r="T290" s="39"/>
      <c r="Y290" s="39"/>
      <c r="AD290" s="39"/>
      <c r="AI290" s="39"/>
      <c r="AN290" s="39"/>
      <c r="AS290" s="39"/>
    </row>
    <row r="291">
      <c r="E291" s="39"/>
      <c r="J291" s="39"/>
      <c r="O291" s="39"/>
      <c r="T291" s="39"/>
      <c r="Y291" s="39"/>
      <c r="AD291" s="39"/>
      <c r="AI291" s="39"/>
      <c r="AN291" s="39"/>
      <c r="AS291" s="39"/>
    </row>
    <row r="292">
      <c r="E292" s="39"/>
      <c r="J292" s="39"/>
      <c r="O292" s="39"/>
      <c r="T292" s="39"/>
      <c r="Y292" s="39"/>
      <c r="AD292" s="39"/>
      <c r="AI292" s="39"/>
      <c r="AN292" s="39"/>
      <c r="AS292" s="39"/>
    </row>
    <row r="293">
      <c r="E293" s="39"/>
      <c r="J293" s="39"/>
      <c r="O293" s="39"/>
      <c r="T293" s="39"/>
      <c r="Y293" s="39"/>
      <c r="AD293" s="39"/>
      <c r="AI293" s="39"/>
      <c r="AN293" s="39"/>
      <c r="AS293" s="39"/>
    </row>
    <row r="294">
      <c r="E294" s="39"/>
      <c r="J294" s="39"/>
      <c r="O294" s="39"/>
      <c r="T294" s="39"/>
      <c r="Y294" s="39"/>
      <c r="AD294" s="39"/>
      <c r="AI294" s="39"/>
      <c r="AN294" s="39"/>
      <c r="AS294" s="39"/>
    </row>
    <row r="295">
      <c r="E295" s="39"/>
      <c r="J295" s="39"/>
      <c r="O295" s="39"/>
      <c r="T295" s="39"/>
      <c r="Y295" s="39"/>
      <c r="AD295" s="39"/>
      <c r="AI295" s="39"/>
      <c r="AN295" s="39"/>
      <c r="AS295" s="39"/>
    </row>
    <row r="296">
      <c r="E296" s="39"/>
      <c r="J296" s="39"/>
      <c r="O296" s="39"/>
      <c r="T296" s="39"/>
      <c r="Y296" s="39"/>
      <c r="AD296" s="39"/>
      <c r="AI296" s="39"/>
      <c r="AN296" s="39"/>
      <c r="AS296" s="39"/>
    </row>
    <row r="297">
      <c r="E297" s="39"/>
      <c r="J297" s="39"/>
      <c r="O297" s="39"/>
      <c r="T297" s="39"/>
      <c r="Y297" s="39"/>
      <c r="AD297" s="39"/>
      <c r="AI297" s="39"/>
      <c r="AN297" s="39"/>
      <c r="AS297" s="39"/>
    </row>
    <row r="298">
      <c r="E298" s="39"/>
      <c r="J298" s="39"/>
      <c r="O298" s="39"/>
      <c r="T298" s="39"/>
      <c r="Y298" s="39"/>
      <c r="AD298" s="39"/>
      <c r="AI298" s="39"/>
      <c r="AN298" s="39"/>
      <c r="AS298" s="39"/>
    </row>
    <row r="299">
      <c r="E299" s="39"/>
      <c r="J299" s="39"/>
      <c r="O299" s="39"/>
      <c r="T299" s="39"/>
      <c r="Y299" s="39"/>
      <c r="AD299" s="39"/>
      <c r="AI299" s="39"/>
      <c r="AN299" s="39"/>
      <c r="AS299" s="39"/>
    </row>
    <row r="300">
      <c r="E300" s="39"/>
      <c r="J300" s="39"/>
      <c r="O300" s="39"/>
      <c r="T300" s="39"/>
      <c r="Y300" s="39"/>
      <c r="AD300" s="39"/>
      <c r="AI300" s="39"/>
      <c r="AN300" s="39"/>
      <c r="AS300" s="39"/>
    </row>
    <row r="301">
      <c r="E301" s="39"/>
      <c r="J301" s="39"/>
      <c r="O301" s="39"/>
      <c r="T301" s="39"/>
      <c r="Y301" s="39"/>
      <c r="AD301" s="39"/>
      <c r="AI301" s="39"/>
      <c r="AN301" s="39"/>
      <c r="AS301" s="39"/>
    </row>
    <row r="302">
      <c r="E302" s="39"/>
      <c r="J302" s="39"/>
      <c r="O302" s="39"/>
      <c r="T302" s="39"/>
      <c r="Y302" s="39"/>
      <c r="AD302" s="39"/>
      <c r="AI302" s="39"/>
      <c r="AN302" s="39"/>
      <c r="AS302" s="39"/>
    </row>
    <row r="303">
      <c r="E303" s="39"/>
      <c r="J303" s="39"/>
      <c r="O303" s="39"/>
      <c r="T303" s="39"/>
      <c r="Y303" s="39"/>
      <c r="AD303" s="39"/>
      <c r="AI303" s="39"/>
      <c r="AN303" s="39"/>
      <c r="AS303" s="39"/>
    </row>
    <row r="304">
      <c r="E304" s="39"/>
      <c r="J304" s="39"/>
      <c r="O304" s="39"/>
      <c r="T304" s="39"/>
      <c r="Y304" s="39"/>
      <c r="AD304" s="39"/>
      <c r="AI304" s="39"/>
      <c r="AN304" s="39"/>
      <c r="AS304" s="39"/>
    </row>
    <row r="305">
      <c r="E305" s="39"/>
      <c r="J305" s="39"/>
      <c r="O305" s="39"/>
      <c r="T305" s="39"/>
      <c r="Y305" s="39"/>
      <c r="AD305" s="39"/>
      <c r="AI305" s="39"/>
      <c r="AN305" s="39"/>
      <c r="AS305" s="39"/>
    </row>
    <row r="306">
      <c r="E306" s="39"/>
      <c r="J306" s="39"/>
      <c r="O306" s="39"/>
      <c r="T306" s="39"/>
      <c r="Y306" s="39"/>
      <c r="AD306" s="39"/>
      <c r="AI306" s="39"/>
      <c r="AN306" s="39"/>
      <c r="AS306" s="39"/>
    </row>
    <row r="307">
      <c r="E307" s="39"/>
      <c r="J307" s="39"/>
      <c r="O307" s="39"/>
      <c r="T307" s="39"/>
      <c r="Y307" s="39"/>
      <c r="AD307" s="39"/>
      <c r="AI307" s="39"/>
      <c r="AN307" s="39"/>
      <c r="AS307" s="39"/>
    </row>
    <row r="308">
      <c r="E308" s="39"/>
      <c r="J308" s="39"/>
      <c r="O308" s="39"/>
      <c r="T308" s="39"/>
      <c r="Y308" s="39"/>
      <c r="AD308" s="39"/>
      <c r="AI308" s="39"/>
      <c r="AN308" s="39"/>
      <c r="AS308" s="39"/>
    </row>
    <row r="309">
      <c r="E309" s="39"/>
      <c r="J309" s="39"/>
      <c r="O309" s="39"/>
      <c r="T309" s="39"/>
      <c r="Y309" s="39"/>
      <c r="AD309" s="39"/>
      <c r="AI309" s="39"/>
      <c r="AN309" s="39"/>
      <c r="AS309" s="39"/>
    </row>
    <row r="310">
      <c r="E310" s="39"/>
      <c r="J310" s="39"/>
      <c r="O310" s="39"/>
      <c r="T310" s="39"/>
      <c r="Y310" s="39"/>
      <c r="AD310" s="39"/>
      <c r="AI310" s="39"/>
      <c r="AN310" s="39"/>
      <c r="AS310" s="39"/>
    </row>
    <row r="311">
      <c r="E311" s="39"/>
      <c r="J311" s="39"/>
      <c r="O311" s="39"/>
      <c r="T311" s="39"/>
      <c r="Y311" s="39"/>
      <c r="AD311" s="39"/>
      <c r="AI311" s="39"/>
      <c r="AN311" s="39"/>
      <c r="AS311" s="39"/>
    </row>
    <row r="312">
      <c r="E312" s="39"/>
      <c r="J312" s="39"/>
      <c r="O312" s="39"/>
      <c r="T312" s="39"/>
      <c r="Y312" s="39"/>
      <c r="AD312" s="39"/>
      <c r="AI312" s="39"/>
      <c r="AN312" s="39"/>
      <c r="AS312" s="39"/>
    </row>
    <row r="313">
      <c r="E313" s="39"/>
      <c r="J313" s="39"/>
      <c r="O313" s="39"/>
      <c r="T313" s="39"/>
      <c r="Y313" s="39"/>
      <c r="AD313" s="39"/>
      <c r="AI313" s="39"/>
      <c r="AN313" s="39"/>
      <c r="AS313" s="39"/>
    </row>
    <row r="314">
      <c r="E314" s="39"/>
      <c r="J314" s="39"/>
      <c r="O314" s="39"/>
      <c r="T314" s="39"/>
      <c r="Y314" s="39"/>
      <c r="AD314" s="39"/>
      <c r="AI314" s="39"/>
      <c r="AN314" s="39"/>
      <c r="AS314" s="39"/>
    </row>
    <row r="315">
      <c r="E315" s="39"/>
      <c r="J315" s="39"/>
      <c r="O315" s="39"/>
      <c r="T315" s="39"/>
      <c r="Y315" s="39"/>
      <c r="AD315" s="39"/>
      <c r="AI315" s="39"/>
      <c r="AN315" s="39"/>
      <c r="AS315" s="39"/>
    </row>
    <row r="316">
      <c r="E316" s="39"/>
      <c r="J316" s="39"/>
      <c r="O316" s="39"/>
      <c r="T316" s="39"/>
      <c r="Y316" s="39"/>
      <c r="AD316" s="39"/>
      <c r="AI316" s="39"/>
      <c r="AN316" s="39"/>
      <c r="AS316" s="39"/>
    </row>
    <row r="317">
      <c r="E317" s="39"/>
      <c r="J317" s="39"/>
      <c r="O317" s="39"/>
      <c r="T317" s="39"/>
      <c r="Y317" s="39"/>
      <c r="AD317" s="39"/>
      <c r="AI317" s="39"/>
      <c r="AN317" s="39"/>
      <c r="AS317" s="39"/>
    </row>
    <row r="318">
      <c r="E318" s="39"/>
      <c r="J318" s="39"/>
      <c r="O318" s="39"/>
      <c r="T318" s="39"/>
      <c r="Y318" s="39"/>
      <c r="AD318" s="39"/>
      <c r="AI318" s="39"/>
      <c r="AN318" s="39"/>
      <c r="AS318" s="39"/>
    </row>
    <row r="319">
      <c r="E319" s="39"/>
      <c r="J319" s="39"/>
      <c r="O319" s="39"/>
      <c r="T319" s="39"/>
      <c r="Y319" s="39"/>
      <c r="AD319" s="39"/>
      <c r="AI319" s="39"/>
      <c r="AN319" s="39"/>
      <c r="AS319" s="39"/>
    </row>
    <row r="320">
      <c r="E320" s="39"/>
      <c r="J320" s="39"/>
      <c r="O320" s="39"/>
      <c r="T320" s="39"/>
      <c r="Y320" s="39"/>
      <c r="AD320" s="39"/>
      <c r="AI320" s="39"/>
      <c r="AN320" s="39"/>
      <c r="AS320" s="39"/>
    </row>
    <row r="321">
      <c r="E321" s="39"/>
      <c r="J321" s="39"/>
      <c r="O321" s="39"/>
      <c r="T321" s="39"/>
      <c r="Y321" s="39"/>
      <c r="AD321" s="39"/>
      <c r="AI321" s="39"/>
      <c r="AN321" s="39"/>
      <c r="AS321" s="39"/>
    </row>
    <row r="322">
      <c r="E322" s="39"/>
      <c r="J322" s="39"/>
      <c r="O322" s="39"/>
      <c r="T322" s="39"/>
      <c r="Y322" s="39"/>
      <c r="AD322" s="39"/>
      <c r="AI322" s="39"/>
      <c r="AN322" s="39"/>
      <c r="AS322" s="39"/>
    </row>
    <row r="323">
      <c r="E323" s="39"/>
      <c r="J323" s="39"/>
      <c r="O323" s="39"/>
      <c r="T323" s="39"/>
      <c r="Y323" s="39"/>
      <c r="AD323" s="39"/>
      <c r="AI323" s="39"/>
      <c r="AN323" s="39"/>
      <c r="AS323" s="39"/>
    </row>
    <row r="324">
      <c r="E324" s="39"/>
      <c r="J324" s="39"/>
      <c r="O324" s="39"/>
      <c r="T324" s="39"/>
      <c r="Y324" s="39"/>
      <c r="AD324" s="39"/>
      <c r="AI324" s="39"/>
      <c r="AN324" s="39"/>
      <c r="AS324" s="39"/>
    </row>
    <row r="325">
      <c r="E325" s="39"/>
      <c r="J325" s="39"/>
      <c r="O325" s="39"/>
      <c r="T325" s="39"/>
      <c r="Y325" s="39"/>
      <c r="AD325" s="39"/>
      <c r="AI325" s="39"/>
      <c r="AN325" s="39"/>
      <c r="AS325" s="39"/>
    </row>
    <row r="326">
      <c r="E326" s="39"/>
      <c r="J326" s="39"/>
      <c r="O326" s="39"/>
      <c r="T326" s="39"/>
      <c r="Y326" s="39"/>
      <c r="AD326" s="39"/>
      <c r="AI326" s="39"/>
      <c r="AN326" s="39"/>
      <c r="AS326" s="39"/>
    </row>
    <row r="327">
      <c r="E327" s="39"/>
      <c r="J327" s="39"/>
      <c r="O327" s="39"/>
      <c r="T327" s="39"/>
      <c r="Y327" s="39"/>
      <c r="AD327" s="39"/>
      <c r="AI327" s="39"/>
      <c r="AN327" s="39"/>
      <c r="AS327" s="39"/>
    </row>
    <row r="328">
      <c r="E328" s="39"/>
      <c r="J328" s="39"/>
      <c r="O328" s="39"/>
      <c r="T328" s="39"/>
      <c r="Y328" s="39"/>
      <c r="AD328" s="39"/>
      <c r="AI328" s="39"/>
      <c r="AN328" s="39"/>
      <c r="AS328" s="39"/>
    </row>
    <row r="329">
      <c r="E329" s="39"/>
      <c r="J329" s="39"/>
      <c r="O329" s="39"/>
      <c r="T329" s="39"/>
      <c r="Y329" s="39"/>
      <c r="AD329" s="39"/>
      <c r="AI329" s="39"/>
      <c r="AN329" s="39"/>
      <c r="AS329" s="39"/>
    </row>
    <row r="330">
      <c r="E330" s="39"/>
      <c r="J330" s="39"/>
      <c r="O330" s="39"/>
      <c r="T330" s="39"/>
      <c r="Y330" s="39"/>
      <c r="AD330" s="39"/>
      <c r="AI330" s="39"/>
      <c r="AN330" s="39"/>
      <c r="AS330" s="39"/>
    </row>
    <row r="331">
      <c r="E331" s="39"/>
      <c r="J331" s="39"/>
      <c r="O331" s="39"/>
      <c r="T331" s="39"/>
      <c r="Y331" s="39"/>
      <c r="AD331" s="39"/>
      <c r="AI331" s="39"/>
      <c r="AN331" s="39"/>
      <c r="AS331" s="39"/>
    </row>
    <row r="332">
      <c r="E332" s="39"/>
      <c r="J332" s="39"/>
      <c r="O332" s="39"/>
      <c r="T332" s="39"/>
      <c r="Y332" s="39"/>
      <c r="AD332" s="39"/>
      <c r="AI332" s="39"/>
      <c r="AN332" s="39"/>
      <c r="AS332" s="39"/>
    </row>
    <row r="333">
      <c r="E333" s="39"/>
      <c r="J333" s="39"/>
      <c r="O333" s="39"/>
      <c r="T333" s="39"/>
      <c r="Y333" s="39"/>
      <c r="AD333" s="39"/>
      <c r="AI333" s="39"/>
      <c r="AN333" s="39"/>
      <c r="AS333" s="39"/>
    </row>
    <row r="334">
      <c r="E334" s="39"/>
      <c r="J334" s="39"/>
      <c r="O334" s="39"/>
      <c r="T334" s="39"/>
      <c r="Y334" s="39"/>
      <c r="AD334" s="39"/>
      <c r="AI334" s="39"/>
      <c r="AN334" s="39"/>
      <c r="AS334" s="39"/>
    </row>
    <row r="335">
      <c r="E335" s="39"/>
      <c r="J335" s="39"/>
      <c r="O335" s="39"/>
      <c r="T335" s="39"/>
      <c r="Y335" s="39"/>
      <c r="AD335" s="39"/>
      <c r="AI335" s="39"/>
      <c r="AN335" s="39"/>
      <c r="AS335" s="39"/>
    </row>
    <row r="336">
      <c r="E336" s="39"/>
      <c r="J336" s="39"/>
      <c r="O336" s="39"/>
      <c r="T336" s="39"/>
      <c r="Y336" s="39"/>
      <c r="AD336" s="39"/>
      <c r="AI336" s="39"/>
      <c r="AN336" s="39"/>
      <c r="AS336" s="39"/>
    </row>
    <row r="337">
      <c r="E337" s="39"/>
      <c r="J337" s="39"/>
      <c r="O337" s="39"/>
      <c r="T337" s="39"/>
      <c r="Y337" s="39"/>
      <c r="AD337" s="39"/>
      <c r="AI337" s="39"/>
      <c r="AN337" s="39"/>
      <c r="AS337" s="39"/>
    </row>
    <row r="338">
      <c r="E338" s="39"/>
      <c r="J338" s="39"/>
      <c r="O338" s="39"/>
      <c r="T338" s="39"/>
      <c r="Y338" s="39"/>
      <c r="AD338" s="39"/>
      <c r="AI338" s="39"/>
      <c r="AN338" s="39"/>
      <c r="AS338" s="39"/>
    </row>
    <row r="339">
      <c r="E339" s="39"/>
      <c r="J339" s="39"/>
      <c r="O339" s="39"/>
      <c r="T339" s="39"/>
      <c r="Y339" s="39"/>
      <c r="AD339" s="39"/>
      <c r="AI339" s="39"/>
      <c r="AN339" s="39"/>
      <c r="AS339" s="39"/>
    </row>
    <row r="340">
      <c r="E340" s="39"/>
      <c r="J340" s="39"/>
      <c r="O340" s="39"/>
      <c r="T340" s="39"/>
      <c r="Y340" s="39"/>
      <c r="AD340" s="39"/>
      <c r="AI340" s="39"/>
      <c r="AN340" s="39"/>
      <c r="AS340" s="39"/>
    </row>
    <row r="341">
      <c r="E341" s="39"/>
      <c r="J341" s="39"/>
      <c r="O341" s="39"/>
      <c r="T341" s="39"/>
      <c r="Y341" s="39"/>
      <c r="AD341" s="39"/>
      <c r="AI341" s="39"/>
      <c r="AN341" s="39"/>
      <c r="AS341" s="39"/>
    </row>
    <row r="342">
      <c r="E342" s="39"/>
      <c r="J342" s="39"/>
      <c r="O342" s="39"/>
      <c r="T342" s="39"/>
      <c r="Y342" s="39"/>
      <c r="AD342" s="39"/>
      <c r="AI342" s="39"/>
      <c r="AN342" s="39"/>
      <c r="AS342" s="39"/>
    </row>
    <row r="343">
      <c r="E343" s="39"/>
      <c r="J343" s="39"/>
      <c r="O343" s="39"/>
      <c r="T343" s="39"/>
      <c r="Y343" s="39"/>
      <c r="AD343" s="39"/>
      <c r="AI343" s="39"/>
      <c r="AN343" s="39"/>
      <c r="AS343" s="39"/>
    </row>
    <row r="344">
      <c r="E344" s="39"/>
      <c r="J344" s="39"/>
      <c r="O344" s="39"/>
      <c r="T344" s="39"/>
      <c r="Y344" s="39"/>
      <c r="AD344" s="39"/>
      <c r="AI344" s="39"/>
      <c r="AN344" s="39"/>
      <c r="AS344" s="39"/>
    </row>
    <row r="345">
      <c r="E345" s="39"/>
      <c r="J345" s="39"/>
      <c r="O345" s="39"/>
      <c r="T345" s="39"/>
      <c r="Y345" s="39"/>
      <c r="AD345" s="39"/>
      <c r="AI345" s="39"/>
      <c r="AN345" s="39"/>
      <c r="AS345" s="39"/>
    </row>
    <row r="346">
      <c r="E346" s="39"/>
      <c r="J346" s="39"/>
      <c r="O346" s="39"/>
      <c r="T346" s="39"/>
      <c r="Y346" s="39"/>
      <c r="AD346" s="39"/>
      <c r="AI346" s="39"/>
      <c r="AN346" s="39"/>
      <c r="AS346" s="39"/>
    </row>
    <row r="347">
      <c r="E347" s="39"/>
      <c r="J347" s="39"/>
      <c r="O347" s="39"/>
      <c r="T347" s="39"/>
      <c r="Y347" s="39"/>
      <c r="AD347" s="39"/>
      <c r="AI347" s="39"/>
      <c r="AN347" s="39"/>
      <c r="AS347" s="39"/>
    </row>
    <row r="348">
      <c r="E348" s="39"/>
      <c r="J348" s="39"/>
      <c r="O348" s="39"/>
      <c r="T348" s="39"/>
      <c r="Y348" s="39"/>
      <c r="AD348" s="39"/>
      <c r="AI348" s="39"/>
      <c r="AN348" s="39"/>
      <c r="AS348" s="39"/>
    </row>
    <row r="349">
      <c r="E349" s="39"/>
      <c r="J349" s="39"/>
      <c r="O349" s="39"/>
      <c r="T349" s="39"/>
      <c r="Y349" s="39"/>
      <c r="AD349" s="39"/>
      <c r="AI349" s="39"/>
      <c r="AN349" s="39"/>
      <c r="AS349" s="39"/>
    </row>
    <row r="350">
      <c r="E350" s="39"/>
      <c r="J350" s="39"/>
      <c r="O350" s="39"/>
      <c r="T350" s="39"/>
      <c r="Y350" s="39"/>
      <c r="AD350" s="39"/>
      <c r="AI350" s="39"/>
      <c r="AN350" s="39"/>
      <c r="AS350" s="39"/>
    </row>
    <row r="351">
      <c r="E351" s="39"/>
      <c r="J351" s="39"/>
      <c r="O351" s="39"/>
      <c r="T351" s="39"/>
      <c r="Y351" s="39"/>
      <c r="AD351" s="39"/>
      <c r="AI351" s="39"/>
      <c r="AN351" s="39"/>
      <c r="AS351" s="39"/>
    </row>
    <row r="352">
      <c r="E352" s="39"/>
      <c r="J352" s="39"/>
      <c r="O352" s="39"/>
      <c r="T352" s="39"/>
      <c r="Y352" s="39"/>
      <c r="AD352" s="39"/>
      <c r="AI352" s="39"/>
      <c r="AN352" s="39"/>
      <c r="AS352" s="39"/>
    </row>
    <row r="353">
      <c r="E353" s="39"/>
      <c r="J353" s="39"/>
      <c r="O353" s="39"/>
      <c r="T353" s="39"/>
      <c r="Y353" s="39"/>
      <c r="AD353" s="39"/>
      <c r="AI353" s="39"/>
      <c r="AN353" s="39"/>
      <c r="AS353" s="39"/>
    </row>
    <row r="354">
      <c r="E354" s="39"/>
      <c r="J354" s="39"/>
      <c r="O354" s="39"/>
      <c r="T354" s="39"/>
      <c r="Y354" s="39"/>
      <c r="AD354" s="39"/>
      <c r="AI354" s="39"/>
      <c r="AN354" s="39"/>
      <c r="AS354" s="39"/>
    </row>
    <row r="355">
      <c r="E355" s="39"/>
      <c r="J355" s="39"/>
      <c r="O355" s="39"/>
      <c r="T355" s="39"/>
      <c r="Y355" s="39"/>
      <c r="AD355" s="39"/>
      <c r="AI355" s="39"/>
      <c r="AN355" s="39"/>
      <c r="AS355" s="39"/>
    </row>
    <row r="356">
      <c r="E356" s="39"/>
      <c r="J356" s="39"/>
      <c r="O356" s="39"/>
      <c r="T356" s="39"/>
      <c r="Y356" s="39"/>
      <c r="AD356" s="39"/>
      <c r="AI356" s="39"/>
      <c r="AN356" s="39"/>
      <c r="AS356" s="39"/>
    </row>
    <row r="357">
      <c r="E357" s="39"/>
      <c r="J357" s="39"/>
      <c r="O357" s="39"/>
      <c r="T357" s="39"/>
      <c r="Y357" s="39"/>
      <c r="AD357" s="39"/>
      <c r="AI357" s="39"/>
      <c r="AN357" s="39"/>
      <c r="AS357" s="39"/>
    </row>
    <row r="358">
      <c r="E358" s="39"/>
      <c r="J358" s="39"/>
      <c r="O358" s="39"/>
      <c r="T358" s="39"/>
      <c r="Y358" s="39"/>
      <c r="AD358" s="39"/>
      <c r="AI358" s="39"/>
      <c r="AN358" s="39"/>
      <c r="AS358" s="39"/>
    </row>
    <row r="359">
      <c r="E359" s="39"/>
      <c r="J359" s="39"/>
      <c r="O359" s="39"/>
      <c r="T359" s="39"/>
      <c r="Y359" s="39"/>
      <c r="AD359" s="39"/>
      <c r="AI359" s="39"/>
      <c r="AN359" s="39"/>
      <c r="AS359" s="39"/>
    </row>
    <row r="360">
      <c r="E360" s="39"/>
      <c r="J360" s="39"/>
      <c r="O360" s="39"/>
      <c r="T360" s="39"/>
      <c r="Y360" s="39"/>
      <c r="AD360" s="39"/>
      <c r="AI360" s="39"/>
      <c r="AN360" s="39"/>
      <c r="AS360" s="39"/>
    </row>
    <row r="361">
      <c r="E361" s="39"/>
      <c r="J361" s="39"/>
      <c r="O361" s="39"/>
      <c r="T361" s="39"/>
      <c r="Y361" s="39"/>
      <c r="AD361" s="39"/>
      <c r="AI361" s="39"/>
      <c r="AN361" s="39"/>
      <c r="AS361" s="39"/>
    </row>
    <row r="362">
      <c r="E362" s="39"/>
      <c r="J362" s="39"/>
      <c r="O362" s="39"/>
      <c r="T362" s="39"/>
      <c r="Y362" s="39"/>
      <c r="AD362" s="39"/>
      <c r="AI362" s="39"/>
      <c r="AN362" s="39"/>
      <c r="AS362" s="39"/>
    </row>
    <row r="363">
      <c r="E363" s="39"/>
      <c r="J363" s="39"/>
      <c r="O363" s="39"/>
      <c r="T363" s="39"/>
      <c r="Y363" s="39"/>
      <c r="AD363" s="39"/>
      <c r="AI363" s="39"/>
      <c r="AN363" s="39"/>
      <c r="AS363" s="39"/>
    </row>
    <row r="364">
      <c r="E364" s="39"/>
      <c r="J364" s="39"/>
      <c r="O364" s="39"/>
      <c r="T364" s="39"/>
      <c r="Y364" s="39"/>
      <c r="AD364" s="39"/>
      <c r="AI364" s="39"/>
      <c r="AN364" s="39"/>
      <c r="AS364" s="39"/>
    </row>
    <row r="365">
      <c r="E365" s="39"/>
      <c r="J365" s="39"/>
      <c r="O365" s="39"/>
      <c r="T365" s="39"/>
      <c r="Y365" s="39"/>
      <c r="AD365" s="39"/>
      <c r="AI365" s="39"/>
      <c r="AN365" s="39"/>
      <c r="AS365" s="39"/>
    </row>
    <row r="366">
      <c r="E366" s="39"/>
      <c r="J366" s="39"/>
      <c r="O366" s="39"/>
      <c r="T366" s="39"/>
      <c r="Y366" s="39"/>
      <c r="AD366" s="39"/>
      <c r="AI366" s="39"/>
      <c r="AN366" s="39"/>
      <c r="AS366" s="39"/>
    </row>
    <row r="367">
      <c r="E367" s="39"/>
      <c r="J367" s="39"/>
      <c r="O367" s="39"/>
      <c r="T367" s="39"/>
      <c r="Y367" s="39"/>
      <c r="AD367" s="39"/>
      <c r="AI367" s="39"/>
      <c r="AN367" s="39"/>
      <c r="AS367" s="39"/>
    </row>
    <row r="368">
      <c r="E368" s="39"/>
      <c r="J368" s="39"/>
      <c r="O368" s="39"/>
      <c r="T368" s="39"/>
      <c r="Y368" s="39"/>
      <c r="AD368" s="39"/>
      <c r="AI368" s="39"/>
      <c r="AN368" s="39"/>
      <c r="AS368" s="39"/>
    </row>
    <row r="369">
      <c r="E369" s="39"/>
      <c r="J369" s="39"/>
      <c r="O369" s="39"/>
      <c r="T369" s="39"/>
      <c r="Y369" s="39"/>
      <c r="AD369" s="39"/>
      <c r="AI369" s="39"/>
      <c r="AN369" s="39"/>
      <c r="AS369" s="39"/>
    </row>
    <row r="370">
      <c r="E370" s="39"/>
      <c r="J370" s="39"/>
      <c r="O370" s="39"/>
      <c r="T370" s="39"/>
      <c r="Y370" s="39"/>
      <c r="AD370" s="39"/>
      <c r="AI370" s="39"/>
      <c r="AN370" s="39"/>
      <c r="AS370" s="39"/>
    </row>
    <row r="371">
      <c r="E371" s="39"/>
      <c r="J371" s="39"/>
      <c r="O371" s="39"/>
      <c r="T371" s="39"/>
      <c r="Y371" s="39"/>
      <c r="AD371" s="39"/>
      <c r="AI371" s="39"/>
      <c r="AN371" s="39"/>
      <c r="AS371" s="39"/>
    </row>
    <row r="372">
      <c r="E372" s="39"/>
      <c r="J372" s="39"/>
      <c r="O372" s="39"/>
      <c r="T372" s="39"/>
      <c r="Y372" s="39"/>
      <c r="AD372" s="39"/>
      <c r="AI372" s="39"/>
      <c r="AN372" s="39"/>
      <c r="AS372" s="39"/>
    </row>
    <row r="373">
      <c r="E373" s="39"/>
      <c r="J373" s="39"/>
      <c r="O373" s="39"/>
      <c r="T373" s="39"/>
      <c r="Y373" s="39"/>
      <c r="AD373" s="39"/>
      <c r="AI373" s="39"/>
      <c r="AN373" s="39"/>
      <c r="AS373" s="39"/>
    </row>
    <row r="374">
      <c r="E374" s="39"/>
      <c r="J374" s="39"/>
      <c r="O374" s="39"/>
      <c r="T374" s="39"/>
      <c r="Y374" s="39"/>
      <c r="AD374" s="39"/>
      <c r="AI374" s="39"/>
      <c r="AN374" s="39"/>
      <c r="AS374" s="39"/>
    </row>
    <row r="375">
      <c r="E375" s="39"/>
      <c r="J375" s="39"/>
      <c r="O375" s="39"/>
      <c r="T375" s="39"/>
      <c r="Y375" s="39"/>
      <c r="AD375" s="39"/>
      <c r="AI375" s="39"/>
      <c r="AN375" s="39"/>
      <c r="AS375" s="39"/>
    </row>
    <row r="376">
      <c r="E376" s="39"/>
      <c r="J376" s="39"/>
      <c r="O376" s="39"/>
      <c r="T376" s="39"/>
      <c r="Y376" s="39"/>
      <c r="AD376" s="39"/>
      <c r="AI376" s="39"/>
      <c r="AN376" s="39"/>
      <c r="AS376" s="39"/>
    </row>
    <row r="377">
      <c r="E377" s="39"/>
      <c r="J377" s="39"/>
      <c r="O377" s="39"/>
      <c r="T377" s="39"/>
      <c r="Y377" s="39"/>
      <c r="AD377" s="39"/>
      <c r="AI377" s="39"/>
      <c r="AN377" s="39"/>
      <c r="AS377" s="39"/>
    </row>
    <row r="378">
      <c r="E378" s="39"/>
      <c r="J378" s="39"/>
      <c r="O378" s="39"/>
      <c r="T378" s="39"/>
      <c r="Y378" s="39"/>
      <c r="AD378" s="39"/>
      <c r="AI378" s="39"/>
      <c r="AN378" s="39"/>
      <c r="AS378" s="39"/>
    </row>
    <row r="379">
      <c r="E379" s="39"/>
      <c r="J379" s="39"/>
      <c r="O379" s="39"/>
      <c r="T379" s="39"/>
      <c r="Y379" s="39"/>
      <c r="AD379" s="39"/>
      <c r="AI379" s="39"/>
      <c r="AN379" s="39"/>
      <c r="AS379" s="39"/>
    </row>
    <row r="380">
      <c r="E380" s="39"/>
      <c r="J380" s="39"/>
      <c r="O380" s="39"/>
      <c r="T380" s="39"/>
      <c r="Y380" s="39"/>
      <c r="AD380" s="39"/>
      <c r="AI380" s="39"/>
      <c r="AN380" s="39"/>
      <c r="AS380" s="39"/>
    </row>
    <row r="381">
      <c r="E381" s="39"/>
      <c r="J381" s="39"/>
      <c r="O381" s="39"/>
      <c r="T381" s="39"/>
      <c r="Y381" s="39"/>
      <c r="AD381" s="39"/>
      <c r="AI381" s="39"/>
      <c r="AN381" s="39"/>
      <c r="AS381" s="39"/>
    </row>
    <row r="382">
      <c r="E382" s="39"/>
      <c r="J382" s="39"/>
      <c r="O382" s="39"/>
      <c r="T382" s="39"/>
      <c r="Y382" s="39"/>
      <c r="AD382" s="39"/>
      <c r="AI382" s="39"/>
      <c r="AN382" s="39"/>
      <c r="AS382" s="39"/>
    </row>
    <row r="383">
      <c r="E383" s="39"/>
      <c r="J383" s="39"/>
      <c r="O383" s="39"/>
      <c r="T383" s="39"/>
      <c r="Y383" s="39"/>
      <c r="AD383" s="39"/>
      <c r="AI383" s="39"/>
      <c r="AN383" s="39"/>
      <c r="AS383" s="39"/>
    </row>
    <row r="384">
      <c r="E384" s="39"/>
      <c r="J384" s="39"/>
      <c r="O384" s="39"/>
      <c r="T384" s="39"/>
      <c r="Y384" s="39"/>
      <c r="AD384" s="39"/>
      <c r="AI384" s="39"/>
      <c r="AN384" s="39"/>
      <c r="AS384" s="39"/>
    </row>
    <row r="385">
      <c r="E385" s="39"/>
      <c r="J385" s="39"/>
      <c r="O385" s="39"/>
      <c r="T385" s="39"/>
      <c r="Y385" s="39"/>
      <c r="AD385" s="39"/>
      <c r="AI385" s="39"/>
      <c r="AN385" s="39"/>
      <c r="AS385" s="39"/>
    </row>
    <row r="386">
      <c r="E386" s="39"/>
      <c r="J386" s="39"/>
      <c r="O386" s="39"/>
      <c r="T386" s="39"/>
      <c r="Y386" s="39"/>
      <c r="AD386" s="39"/>
      <c r="AI386" s="39"/>
      <c r="AN386" s="39"/>
      <c r="AS386" s="39"/>
    </row>
    <row r="387">
      <c r="E387" s="39"/>
      <c r="J387" s="39"/>
      <c r="O387" s="39"/>
      <c r="T387" s="39"/>
      <c r="Y387" s="39"/>
      <c r="AD387" s="39"/>
      <c r="AI387" s="39"/>
      <c r="AN387" s="39"/>
      <c r="AS387" s="39"/>
    </row>
    <row r="388">
      <c r="E388" s="39"/>
      <c r="J388" s="39"/>
      <c r="O388" s="39"/>
      <c r="T388" s="39"/>
      <c r="Y388" s="39"/>
      <c r="AD388" s="39"/>
      <c r="AI388" s="39"/>
      <c r="AN388" s="39"/>
      <c r="AS388" s="39"/>
    </row>
    <row r="389">
      <c r="E389" s="39"/>
      <c r="J389" s="39"/>
      <c r="O389" s="39"/>
      <c r="T389" s="39"/>
      <c r="Y389" s="39"/>
      <c r="AD389" s="39"/>
      <c r="AI389" s="39"/>
      <c r="AN389" s="39"/>
      <c r="AS389" s="39"/>
    </row>
    <row r="390">
      <c r="E390" s="39"/>
      <c r="J390" s="39"/>
      <c r="O390" s="39"/>
      <c r="T390" s="39"/>
      <c r="Y390" s="39"/>
      <c r="AD390" s="39"/>
      <c r="AI390" s="39"/>
      <c r="AN390" s="39"/>
      <c r="AS390" s="39"/>
    </row>
    <row r="391">
      <c r="E391" s="39"/>
      <c r="J391" s="39"/>
      <c r="O391" s="39"/>
      <c r="T391" s="39"/>
      <c r="Y391" s="39"/>
      <c r="AD391" s="39"/>
      <c r="AI391" s="39"/>
      <c r="AN391" s="39"/>
      <c r="AS391" s="39"/>
    </row>
    <row r="392">
      <c r="E392" s="39"/>
      <c r="J392" s="39"/>
      <c r="O392" s="39"/>
      <c r="T392" s="39"/>
      <c r="Y392" s="39"/>
      <c r="AD392" s="39"/>
      <c r="AI392" s="39"/>
      <c r="AN392" s="39"/>
      <c r="AS392" s="39"/>
    </row>
    <row r="393">
      <c r="E393" s="39"/>
      <c r="J393" s="39"/>
      <c r="O393" s="39"/>
      <c r="T393" s="39"/>
      <c r="Y393" s="39"/>
      <c r="AD393" s="39"/>
      <c r="AI393" s="39"/>
      <c r="AN393" s="39"/>
      <c r="AS393" s="39"/>
    </row>
    <row r="394">
      <c r="E394" s="39"/>
      <c r="J394" s="39"/>
      <c r="O394" s="39"/>
      <c r="T394" s="39"/>
      <c r="Y394" s="39"/>
      <c r="AD394" s="39"/>
      <c r="AI394" s="39"/>
      <c r="AN394" s="39"/>
      <c r="AS394" s="39"/>
    </row>
    <row r="395">
      <c r="E395" s="39"/>
      <c r="J395" s="39"/>
      <c r="O395" s="39"/>
      <c r="T395" s="39"/>
      <c r="Y395" s="39"/>
      <c r="AD395" s="39"/>
      <c r="AI395" s="39"/>
      <c r="AN395" s="39"/>
      <c r="AS395" s="39"/>
    </row>
    <row r="396">
      <c r="E396" s="39"/>
      <c r="J396" s="39"/>
      <c r="O396" s="39"/>
      <c r="T396" s="39"/>
      <c r="Y396" s="39"/>
      <c r="AD396" s="39"/>
      <c r="AI396" s="39"/>
      <c r="AN396" s="39"/>
      <c r="AS396" s="39"/>
    </row>
    <row r="397">
      <c r="E397" s="39"/>
      <c r="J397" s="39"/>
      <c r="O397" s="39"/>
      <c r="T397" s="39"/>
      <c r="Y397" s="39"/>
      <c r="AD397" s="39"/>
      <c r="AI397" s="39"/>
      <c r="AN397" s="39"/>
      <c r="AS397" s="39"/>
    </row>
    <row r="398">
      <c r="E398" s="39"/>
      <c r="J398" s="39"/>
      <c r="O398" s="39"/>
      <c r="T398" s="39"/>
      <c r="Y398" s="39"/>
      <c r="AD398" s="39"/>
      <c r="AI398" s="39"/>
      <c r="AN398" s="39"/>
      <c r="AS398" s="39"/>
    </row>
    <row r="399">
      <c r="E399" s="39"/>
      <c r="J399" s="39"/>
      <c r="O399" s="39"/>
      <c r="T399" s="39"/>
      <c r="Y399" s="39"/>
      <c r="AD399" s="39"/>
      <c r="AI399" s="39"/>
      <c r="AN399" s="39"/>
      <c r="AS399" s="39"/>
    </row>
    <row r="400">
      <c r="E400" s="39"/>
      <c r="J400" s="39"/>
      <c r="O400" s="39"/>
      <c r="T400" s="39"/>
      <c r="Y400" s="39"/>
      <c r="AD400" s="39"/>
      <c r="AI400" s="39"/>
      <c r="AN400" s="39"/>
      <c r="AS400" s="39"/>
    </row>
    <row r="401">
      <c r="E401" s="39"/>
      <c r="J401" s="39"/>
      <c r="O401" s="39"/>
      <c r="T401" s="39"/>
      <c r="Y401" s="39"/>
      <c r="AD401" s="39"/>
      <c r="AI401" s="39"/>
      <c r="AN401" s="39"/>
      <c r="AS401" s="39"/>
    </row>
    <row r="402">
      <c r="E402" s="39"/>
      <c r="J402" s="39"/>
      <c r="O402" s="39"/>
      <c r="T402" s="39"/>
      <c r="Y402" s="39"/>
      <c r="AD402" s="39"/>
      <c r="AI402" s="39"/>
      <c r="AN402" s="39"/>
      <c r="AS402" s="39"/>
    </row>
    <row r="403">
      <c r="E403" s="39"/>
      <c r="J403" s="39"/>
      <c r="O403" s="39"/>
      <c r="T403" s="39"/>
      <c r="Y403" s="39"/>
      <c r="AD403" s="39"/>
      <c r="AI403" s="39"/>
      <c r="AN403" s="39"/>
      <c r="AS403" s="39"/>
    </row>
    <row r="404">
      <c r="E404" s="39"/>
      <c r="J404" s="39"/>
      <c r="O404" s="39"/>
      <c r="T404" s="39"/>
      <c r="Y404" s="39"/>
      <c r="AD404" s="39"/>
      <c r="AI404" s="39"/>
      <c r="AN404" s="39"/>
      <c r="AS404" s="39"/>
    </row>
    <row r="405">
      <c r="E405" s="39"/>
      <c r="J405" s="39"/>
      <c r="O405" s="39"/>
      <c r="T405" s="39"/>
      <c r="Y405" s="39"/>
      <c r="AD405" s="39"/>
      <c r="AI405" s="39"/>
      <c r="AN405" s="39"/>
      <c r="AS405" s="39"/>
    </row>
    <row r="406">
      <c r="E406" s="39"/>
      <c r="J406" s="39"/>
      <c r="O406" s="39"/>
      <c r="T406" s="39"/>
      <c r="Y406" s="39"/>
      <c r="AD406" s="39"/>
      <c r="AI406" s="39"/>
      <c r="AN406" s="39"/>
      <c r="AS406" s="39"/>
    </row>
    <row r="407">
      <c r="E407" s="39"/>
      <c r="J407" s="39"/>
      <c r="O407" s="39"/>
      <c r="T407" s="39"/>
      <c r="Y407" s="39"/>
      <c r="AD407" s="39"/>
      <c r="AI407" s="39"/>
      <c r="AN407" s="39"/>
      <c r="AS407" s="39"/>
    </row>
    <row r="408">
      <c r="E408" s="39"/>
      <c r="J408" s="39"/>
      <c r="O408" s="39"/>
      <c r="T408" s="39"/>
      <c r="Y408" s="39"/>
      <c r="AD408" s="39"/>
      <c r="AI408" s="39"/>
      <c r="AN408" s="39"/>
      <c r="AS408" s="39"/>
    </row>
    <row r="409">
      <c r="E409" s="39"/>
      <c r="J409" s="39"/>
      <c r="O409" s="39"/>
      <c r="T409" s="39"/>
      <c r="Y409" s="39"/>
      <c r="AD409" s="39"/>
      <c r="AI409" s="39"/>
      <c r="AN409" s="39"/>
      <c r="AS409" s="39"/>
    </row>
    <row r="410">
      <c r="E410" s="39"/>
      <c r="J410" s="39"/>
      <c r="O410" s="39"/>
      <c r="T410" s="39"/>
      <c r="Y410" s="39"/>
      <c r="AD410" s="39"/>
      <c r="AI410" s="39"/>
      <c r="AN410" s="39"/>
      <c r="AS410" s="39"/>
    </row>
    <row r="411">
      <c r="E411" s="39"/>
      <c r="J411" s="39"/>
      <c r="O411" s="39"/>
      <c r="T411" s="39"/>
      <c r="Y411" s="39"/>
      <c r="AD411" s="39"/>
      <c r="AI411" s="39"/>
      <c r="AN411" s="39"/>
      <c r="AS411" s="39"/>
    </row>
    <row r="412">
      <c r="E412" s="39"/>
      <c r="J412" s="39"/>
      <c r="O412" s="39"/>
      <c r="T412" s="39"/>
      <c r="Y412" s="39"/>
      <c r="AD412" s="39"/>
      <c r="AI412" s="39"/>
      <c r="AN412" s="39"/>
      <c r="AS412" s="39"/>
    </row>
    <row r="413">
      <c r="E413" s="39"/>
      <c r="J413" s="39"/>
      <c r="O413" s="39"/>
      <c r="T413" s="39"/>
      <c r="Y413" s="39"/>
      <c r="AD413" s="39"/>
      <c r="AI413" s="39"/>
      <c r="AN413" s="39"/>
      <c r="AS413" s="39"/>
    </row>
    <row r="414">
      <c r="E414" s="39"/>
      <c r="J414" s="39"/>
      <c r="O414" s="39"/>
      <c r="T414" s="39"/>
      <c r="Y414" s="39"/>
      <c r="AD414" s="39"/>
      <c r="AI414" s="39"/>
      <c r="AN414" s="39"/>
      <c r="AS414" s="39"/>
    </row>
    <row r="415">
      <c r="E415" s="39"/>
      <c r="J415" s="39"/>
      <c r="O415" s="39"/>
      <c r="T415" s="39"/>
      <c r="Y415" s="39"/>
      <c r="AD415" s="39"/>
      <c r="AI415" s="39"/>
      <c r="AN415" s="39"/>
      <c r="AS415" s="39"/>
    </row>
    <row r="416">
      <c r="E416" s="39"/>
      <c r="J416" s="39"/>
      <c r="O416" s="39"/>
      <c r="T416" s="39"/>
      <c r="Y416" s="39"/>
      <c r="AD416" s="39"/>
      <c r="AI416" s="39"/>
      <c r="AN416" s="39"/>
      <c r="AS416" s="39"/>
    </row>
    <row r="417">
      <c r="E417" s="39"/>
      <c r="J417" s="39"/>
      <c r="O417" s="39"/>
      <c r="T417" s="39"/>
      <c r="Y417" s="39"/>
      <c r="AD417" s="39"/>
      <c r="AI417" s="39"/>
      <c r="AN417" s="39"/>
      <c r="AS417" s="39"/>
    </row>
    <row r="418">
      <c r="E418" s="39"/>
      <c r="J418" s="39"/>
      <c r="O418" s="39"/>
      <c r="T418" s="39"/>
      <c r="Y418" s="39"/>
      <c r="AD418" s="39"/>
      <c r="AI418" s="39"/>
      <c r="AN418" s="39"/>
      <c r="AS418" s="39"/>
    </row>
    <row r="419">
      <c r="E419" s="39"/>
      <c r="J419" s="39"/>
      <c r="O419" s="39"/>
      <c r="T419" s="39"/>
      <c r="Y419" s="39"/>
      <c r="AD419" s="39"/>
      <c r="AI419" s="39"/>
      <c r="AN419" s="39"/>
      <c r="AS419" s="39"/>
    </row>
    <row r="420">
      <c r="E420" s="39"/>
      <c r="J420" s="39"/>
      <c r="O420" s="39"/>
      <c r="T420" s="39"/>
      <c r="Y420" s="39"/>
      <c r="AD420" s="39"/>
      <c r="AI420" s="39"/>
      <c r="AN420" s="39"/>
      <c r="AS420" s="39"/>
    </row>
    <row r="421">
      <c r="E421" s="39"/>
      <c r="J421" s="39"/>
      <c r="O421" s="39"/>
      <c r="T421" s="39"/>
      <c r="Y421" s="39"/>
      <c r="AD421" s="39"/>
      <c r="AI421" s="39"/>
      <c r="AN421" s="39"/>
      <c r="AS421" s="39"/>
    </row>
    <row r="422">
      <c r="E422" s="39"/>
      <c r="J422" s="39"/>
      <c r="O422" s="39"/>
      <c r="T422" s="39"/>
      <c r="Y422" s="39"/>
      <c r="AD422" s="39"/>
      <c r="AI422" s="39"/>
      <c r="AN422" s="39"/>
      <c r="AS422" s="39"/>
    </row>
    <row r="423">
      <c r="E423" s="39"/>
      <c r="J423" s="39"/>
      <c r="O423" s="39"/>
      <c r="T423" s="39"/>
      <c r="Y423" s="39"/>
      <c r="AD423" s="39"/>
      <c r="AI423" s="39"/>
      <c r="AN423" s="39"/>
      <c r="AS423" s="39"/>
    </row>
    <row r="424">
      <c r="E424" s="39"/>
      <c r="J424" s="39"/>
      <c r="O424" s="39"/>
      <c r="T424" s="39"/>
      <c r="Y424" s="39"/>
      <c r="AD424" s="39"/>
      <c r="AI424" s="39"/>
      <c r="AN424" s="39"/>
      <c r="AS424" s="39"/>
    </row>
    <row r="425">
      <c r="E425" s="39"/>
      <c r="J425" s="39"/>
      <c r="O425" s="39"/>
      <c r="T425" s="39"/>
      <c r="Y425" s="39"/>
      <c r="AD425" s="39"/>
      <c r="AI425" s="39"/>
      <c r="AN425" s="39"/>
      <c r="AS425" s="39"/>
    </row>
    <row r="426">
      <c r="E426" s="39"/>
      <c r="J426" s="39"/>
      <c r="O426" s="39"/>
      <c r="T426" s="39"/>
      <c r="Y426" s="39"/>
      <c r="AD426" s="39"/>
      <c r="AI426" s="39"/>
      <c r="AN426" s="39"/>
      <c r="AS426" s="39"/>
    </row>
    <row r="427">
      <c r="E427" s="39"/>
      <c r="J427" s="39"/>
      <c r="O427" s="39"/>
      <c r="T427" s="39"/>
      <c r="Y427" s="39"/>
      <c r="AD427" s="39"/>
      <c r="AI427" s="39"/>
      <c r="AN427" s="39"/>
      <c r="AS427" s="39"/>
    </row>
    <row r="428">
      <c r="E428" s="39"/>
      <c r="J428" s="39"/>
      <c r="O428" s="39"/>
      <c r="T428" s="39"/>
      <c r="Y428" s="39"/>
      <c r="AD428" s="39"/>
      <c r="AI428" s="39"/>
      <c r="AN428" s="39"/>
      <c r="AS428" s="39"/>
    </row>
    <row r="429">
      <c r="E429" s="39"/>
      <c r="J429" s="39"/>
      <c r="O429" s="39"/>
      <c r="T429" s="39"/>
      <c r="Y429" s="39"/>
      <c r="AD429" s="39"/>
      <c r="AI429" s="39"/>
      <c r="AN429" s="39"/>
      <c r="AS429" s="39"/>
    </row>
    <row r="430">
      <c r="E430" s="39"/>
      <c r="J430" s="39"/>
      <c r="O430" s="39"/>
      <c r="T430" s="39"/>
      <c r="Y430" s="39"/>
      <c r="AD430" s="39"/>
      <c r="AI430" s="39"/>
      <c r="AN430" s="39"/>
      <c r="AS430" s="39"/>
    </row>
    <row r="431">
      <c r="E431" s="39"/>
      <c r="J431" s="39"/>
      <c r="O431" s="39"/>
      <c r="T431" s="39"/>
      <c r="Y431" s="39"/>
      <c r="AD431" s="39"/>
      <c r="AI431" s="39"/>
      <c r="AN431" s="39"/>
      <c r="AS431" s="39"/>
    </row>
    <row r="432">
      <c r="E432" s="39"/>
      <c r="J432" s="39"/>
      <c r="O432" s="39"/>
      <c r="T432" s="39"/>
      <c r="Y432" s="39"/>
      <c r="AD432" s="39"/>
      <c r="AI432" s="39"/>
      <c r="AN432" s="39"/>
      <c r="AS432" s="39"/>
    </row>
    <row r="433">
      <c r="E433" s="39"/>
      <c r="J433" s="39"/>
      <c r="O433" s="39"/>
      <c r="T433" s="39"/>
      <c r="Y433" s="39"/>
      <c r="AD433" s="39"/>
      <c r="AI433" s="39"/>
      <c r="AN433" s="39"/>
      <c r="AS433" s="39"/>
    </row>
    <row r="434">
      <c r="E434" s="39"/>
      <c r="J434" s="39"/>
      <c r="O434" s="39"/>
      <c r="T434" s="39"/>
      <c r="Y434" s="39"/>
      <c r="AD434" s="39"/>
      <c r="AI434" s="39"/>
      <c r="AN434" s="39"/>
      <c r="AS434" s="39"/>
    </row>
    <row r="435">
      <c r="E435" s="39"/>
      <c r="J435" s="39"/>
      <c r="O435" s="39"/>
      <c r="T435" s="39"/>
      <c r="Y435" s="39"/>
      <c r="AD435" s="39"/>
      <c r="AI435" s="39"/>
      <c r="AN435" s="39"/>
      <c r="AS435" s="39"/>
    </row>
    <row r="436">
      <c r="E436" s="39"/>
      <c r="J436" s="39"/>
      <c r="O436" s="39"/>
      <c r="T436" s="39"/>
      <c r="Y436" s="39"/>
      <c r="AD436" s="39"/>
      <c r="AI436" s="39"/>
      <c r="AN436" s="39"/>
      <c r="AS436" s="39"/>
    </row>
    <row r="437">
      <c r="E437" s="39"/>
      <c r="J437" s="39"/>
      <c r="O437" s="39"/>
      <c r="T437" s="39"/>
      <c r="Y437" s="39"/>
      <c r="AD437" s="39"/>
      <c r="AI437" s="39"/>
      <c r="AN437" s="39"/>
      <c r="AS437" s="39"/>
    </row>
    <row r="438">
      <c r="E438" s="39"/>
      <c r="J438" s="39"/>
      <c r="O438" s="39"/>
      <c r="T438" s="39"/>
      <c r="Y438" s="39"/>
      <c r="AD438" s="39"/>
      <c r="AI438" s="39"/>
      <c r="AN438" s="39"/>
      <c r="AS438" s="39"/>
    </row>
    <row r="439">
      <c r="E439" s="39"/>
      <c r="J439" s="39"/>
      <c r="O439" s="39"/>
      <c r="T439" s="39"/>
      <c r="Y439" s="39"/>
      <c r="AD439" s="39"/>
      <c r="AI439" s="39"/>
      <c r="AN439" s="39"/>
      <c r="AS439" s="39"/>
    </row>
    <row r="440">
      <c r="E440" s="39"/>
      <c r="J440" s="39"/>
      <c r="O440" s="39"/>
      <c r="T440" s="39"/>
      <c r="Y440" s="39"/>
      <c r="AD440" s="39"/>
      <c r="AI440" s="39"/>
      <c r="AN440" s="39"/>
      <c r="AS440" s="39"/>
    </row>
    <row r="441">
      <c r="E441" s="39"/>
      <c r="J441" s="39"/>
      <c r="O441" s="39"/>
      <c r="T441" s="39"/>
      <c r="Y441" s="39"/>
      <c r="AD441" s="39"/>
      <c r="AI441" s="39"/>
      <c r="AN441" s="39"/>
      <c r="AS441" s="39"/>
    </row>
    <row r="442">
      <c r="E442" s="39"/>
      <c r="J442" s="39"/>
      <c r="O442" s="39"/>
      <c r="T442" s="39"/>
      <c r="Y442" s="39"/>
      <c r="AD442" s="39"/>
      <c r="AI442" s="39"/>
      <c r="AN442" s="39"/>
      <c r="AS442" s="39"/>
    </row>
    <row r="443">
      <c r="E443" s="39"/>
      <c r="J443" s="39"/>
      <c r="O443" s="39"/>
      <c r="T443" s="39"/>
      <c r="Y443" s="39"/>
      <c r="AD443" s="39"/>
      <c r="AI443" s="39"/>
      <c r="AN443" s="39"/>
      <c r="AS443" s="39"/>
    </row>
    <row r="444">
      <c r="E444" s="39"/>
      <c r="J444" s="39"/>
      <c r="O444" s="39"/>
      <c r="T444" s="39"/>
      <c r="Y444" s="39"/>
      <c r="AD444" s="39"/>
      <c r="AI444" s="39"/>
      <c r="AN444" s="39"/>
      <c r="AS444" s="39"/>
    </row>
    <row r="445">
      <c r="E445" s="39"/>
      <c r="J445" s="39"/>
      <c r="O445" s="39"/>
      <c r="T445" s="39"/>
      <c r="Y445" s="39"/>
      <c r="AD445" s="39"/>
      <c r="AI445" s="39"/>
      <c r="AN445" s="39"/>
      <c r="AS445" s="39"/>
    </row>
    <row r="446">
      <c r="E446" s="39"/>
      <c r="J446" s="39"/>
      <c r="O446" s="39"/>
      <c r="T446" s="39"/>
      <c r="Y446" s="39"/>
      <c r="AD446" s="39"/>
      <c r="AI446" s="39"/>
      <c r="AN446" s="39"/>
      <c r="AS446" s="39"/>
    </row>
    <row r="447">
      <c r="E447" s="39"/>
      <c r="J447" s="39"/>
      <c r="O447" s="39"/>
      <c r="T447" s="39"/>
      <c r="Y447" s="39"/>
      <c r="AD447" s="39"/>
      <c r="AI447" s="39"/>
      <c r="AN447" s="39"/>
      <c r="AS447" s="39"/>
    </row>
    <row r="448">
      <c r="E448" s="39"/>
      <c r="J448" s="39"/>
      <c r="O448" s="39"/>
      <c r="T448" s="39"/>
      <c r="Y448" s="39"/>
      <c r="AD448" s="39"/>
      <c r="AI448" s="39"/>
      <c r="AN448" s="39"/>
      <c r="AS448" s="39"/>
    </row>
    <row r="449">
      <c r="E449" s="39"/>
      <c r="J449" s="39"/>
      <c r="O449" s="39"/>
      <c r="T449" s="39"/>
      <c r="Y449" s="39"/>
      <c r="AD449" s="39"/>
      <c r="AI449" s="39"/>
      <c r="AN449" s="39"/>
      <c r="AS449" s="39"/>
    </row>
    <row r="450">
      <c r="E450" s="39"/>
      <c r="J450" s="39"/>
      <c r="O450" s="39"/>
      <c r="T450" s="39"/>
      <c r="Y450" s="39"/>
      <c r="AD450" s="39"/>
      <c r="AI450" s="39"/>
      <c r="AN450" s="39"/>
      <c r="AS450" s="39"/>
    </row>
    <row r="451">
      <c r="E451" s="39"/>
      <c r="J451" s="39"/>
      <c r="O451" s="39"/>
      <c r="T451" s="39"/>
      <c r="Y451" s="39"/>
      <c r="AD451" s="39"/>
      <c r="AI451" s="39"/>
      <c r="AN451" s="39"/>
      <c r="AS451" s="39"/>
    </row>
    <row r="452">
      <c r="E452" s="39"/>
      <c r="J452" s="39"/>
      <c r="O452" s="39"/>
      <c r="T452" s="39"/>
      <c r="Y452" s="39"/>
      <c r="AD452" s="39"/>
      <c r="AI452" s="39"/>
      <c r="AN452" s="39"/>
      <c r="AS452" s="39"/>
    </row>
    <row r="453">
      <c r="E453" s="39"/>
      <c r="J453" s="39"/>
      <c r="O453" s="39"/>
      <c r="T453" s="39"/>
      <c r="Y453" s="39"/>
      <c r="AD453" s="39"/>
      <c r="AI453" s="39"/>
      <c r="AN453" s="39"/>
      <c r="AS453" s="39"/>
    </row>
    <row r="454">
      <c r="E454" s="39"/>
      <c r="J454" s="39"/>
      <c r="O454" s="39"/>
      <c r="T454" s="39"/>
      <c r="Y454" s="39"/>
      <c r="AD454" s="39"/>
      <c r="AI454" s="39"/>
      <c r="AN454" s="39"/>
      <c r="AS454" s="39"/>
    </row>
    <row r="455">
      <c r="E455" s="39"/>
      <c r="J455" s="39"/>
      <c r="O455" s="39"/>
      <c r="T455" s="39"/>
      <c r="Y455" s="39"/>
      <c r="AD455" s="39"/>
      <c r="AI455" s="39"/>
      <c r="AN455" s="39"/>
      <c r="AS455" s="39"/>
    </row>
    <row r="456">
      <c r="E456" s="39"/>
      <c r="J456" s="39"/>
      <c r="O456" s="39"/>
      <c r="T456" s="39"/>
      <c r="Y456" s="39"/>
      <c r="AD456" s="39"/>
      <c r="AI456" s="39"/>
      <c r="AN456" s="39"/>
      <c r="AS456" s="39"/>
    </row>
    <row r="457">
      <c r="E457" s="39"/>
      <c r="J457" s="39"/>
      <c r="O457" s="39"/>
      <c r="T457" s="39"/>
      <c r="Y457" s="39"/>
      <c r="AD457" s="39"/>
      <c r="AI457" s="39"/>
      <c r="AN457" s="39"/>
      <c r="AS457" s="39"/>
    </row>
    <row r="458">
      <c r="E458" s="39"/>
      <c r="J458" s="39"/>
      <c r="O458" s="39"/>
      <c r="T458" s="39"/>
      <c r="Y458" s="39"/>
      <c r="AD458" s="39"/>
      <c r="AI458" s="39"/>
      <c r="AN458" s="39"/>
      <c r="AS458" s="39"/>
    </row>
    <row r="459">
      <c r="E459" s="39"/>
      <c r="J459" s="39"/>
      <c r="O459" s="39"/>
      <c r="T459" s="39"/>
      <c r="Y459" s="39"/>
      <c r="AD459" s="39"/>
      <c r="AI459" s="39"/>
      <c r="AN459" s="39"/>
      <c r="AS459" s="39"/>
    </row>
    <row r="460">
      <c r="E460" s="39"/>
      <c r="J460" s="39"/>
      <c r="O460" s="39"/>
      <c r="T460" s="39"/>
      <c r="Y460" s="39"/>
      <c r="AD460" s="39"/>
      <c r="AI460" s="39"/>
      <c r="AN460" s="39"/>
      <c r="AS460" s="39"/>
    </row>
    <row r="461">
      <c r="E461" s="39"/>
      <c r="J461" s="39"/>
      <c r="O461" s="39"/>
      <c r="T461" s="39"/>
      <c r="Y461" s="39"/>
      <c r="AD461" s="39"/>
      <c r="AI461" s="39"/>
      <c r="AN461" s="39"/>
      <c r="AS461" s="39"/>
    </row>
    <row r="462">
      <c r="E462" s="39"/>
      <c r="J462" s="39"/>
      <c r="O462" s="39"/>
      <c r="T462" s="39"/>
      <c r="Y462" s="39"/>
      <c r="AD462" s="39"/>
      <c r="AI462" s="39"/>
      <c r="AN462" s="39"/>
      <c r="AS462" s="39"/>
    </row>
    <row r="463">
      <c r="E463" s="39"/>
      <c r="J463" s="39"/>
      <c r="O463" s="39"/>
      <c r="T463" s="39"/>
      <c r="Y463" s="39"/>
      <c r="AD463" s="39"/>
      <c r="AI463" s="39"/>
      <c r="AN463" s="39"/>
      <c r="AS463" s="39"/>
    </row>
    <row r="464">
      <c r="E464" s="39"/>
      <c r="J464" s="39"/>
      <c r="O464" s="39"/>
      <c r="T464" s="39"/>
      <c r="Y464" s="39"/>
      <c r="AD464" s="39"/>
      <c r="AI464" s="39"/>
      <c r="AN464" s="39"/>
      <c r="AS464" s="39"/>
    </row>
    <row r="465">
      <c r="E465" s="39"/>
      <c r="J465" s="39"/>
      <c r="O465" s="39"/>
      <c r="T465" s="39"/>
      <c r="Y465" s="39"/>
      <c r="AD465" s="39"/>
      <c r="AI465" s="39"/>
      <c r="AN465" s="39"/>
      <c r="AS465" s="39"/>
    </row>
    <row r="466">
      <c r="E466" s="39"/>
      <c r="J466" s="39"/>
      <c r="O466" s="39"/>
      <c r="T466" s="39"/>
      <c r="Y466" s="39"/>
      <c r="AD466" s="39"/>
      <c r="AI466" s="39"/>
      <c r="AN466" s="39"/>
      <c r="AS466" s="39"/>
    </row>
    <row r="467">
      <c r="E467" s="39"/>
      <c r="J467" s="39"/>
      <c r="O467" s="39"/>
      <c r="T467" s="39"/>
      <c r="Y467" s="39"/>
      <c r="AD467" s="39"/>
      <c r="AI467" s="39"/>
      <c r="AN467" s="39"/>
      <c r="AS467" s="39"/>
    </row>
    <row r="468">
      <c r="E468" s="39"/>
      <c r="J468" s="39"/>
      <c r="O468" s="39"/>
      <c r="T468" s="39"/>
      <c r="Y468" s="39"/>
      <c r="AD468" s="39"/>
      <c r="AI468" s="39"/>
      <c r="AN468" s="39"/>
      <c r="AS468" s="39"/>
    </row>
    <row r="469">
      <c r="E469" s="39"/>
      <c r="J469" s="39"/>
      <c r="O469" s="39"/>
      <c r="T469" s="39"/>
      <c r="Y469" s="39"/>
      <c r="AD469" s="39"/>
      <c r="AI469" s="39"/>
      <c r="AN469" s="39"/>
      <c r="AS469" s="39"/>
    </row>
    <row r="470">
      <c r="E470" s="39"/>
      <c r="J470" s="39"/>
      <c r="O470" s="39"/>
      <c r="T470" s="39"/>
      <c r="Y470" s="39"/>
      <c r="AD470" s="39"/>
      <c r="AI470" s="39"/>
      <c r="AN470" s="39"/>
      <c r="AS470" s="39"/>
    </row>
    <row r="471">
      <c r="E471" s="39"/>
      <c r="J471" s="39"/>
      <c r="O471" s="39"/>
      <c r="T471" s="39"/>
      <c r="Y471" s="39"/>
      <c r="AD471" s="39"/>
      <c r="AI471" s="39"/>
      <c r="AN471" s="39"/>
      <c r="AS471" s="39"/>
    </row>
    <row r="472">
      <c r="E472" s="39"/>
      <c r="J472" s="39"/>
      <c r="O472" s="39"/>
      <c r="T472" s="39"/>
      <c r="Y472" s="39"/>
      <c r="AD472" s="39"/>
      <c r="AI472" s="39"/>
      <c r="AN472" s="39"/>
      <c r="AS472" s="39"/>
    </row>
    <row r="473">
      <c r="E473" s="39"/>
      <c r="J473" s="39"/>
      <c r="O473" s="39"/>
      <c r="T473" s="39"/>
      <c r="Y473" s="39"/>
      <c r="AD473" s="39"/>
      <c r="AI473" s="39"/>
      <c r="AN473" s="39"/>
      <c r="AS473" s="39"/>
    </row>
    <row r="474">
      <c r="E474" s="39"/>
      <c r="J474" s="39"/>
      <c r="O474" s="39"/>
      <c r="T474" s="39"/>
      <c r="Y474" s="39"/>
      <c r="AD474" s="39"/>
      <c r="AI474" s="39"/>
      <c r="AN474" s="39"/>
      <c r="AS474" s="39"/>
    </row>
    <row r="475">
      <c r="E475" s="39"/>
      <c r="J475" s="39"/>
      <c r="O475" s="39"/>
      <c r="T475" s="39"/>
      <c r="Y475" s="39"/>
      <c r="AD475" s="39"/>
      <c r="AI475" s="39"/>
      <c r="AN475" s="39"/>
      <c r="AS475" s="39"/>
    </row>
    <row r="476">
      <c r="E476" s="39"/>
      <c r="J476" s="39"/>
      <c r="O476" s="39"/>
      <c r="T476" s="39"/>
      <c r="Y476" s="39"/>
      <c r="AD476" s="39"/>
      <c r="AI476" s="39"/>
      <c r="AN476" s="39"/>
      <c r="AS476" s="39"/>
    </row>
    <row r="477">
      <c r="E477" s="39"/>
      <c r="J477" s="39"/>
      <c r="O477" s="39"/>
      <c r="T477" s="39"/>
      <c r="Y477" s="39"/>
      <c r="AD477" s="39"/>
      <c r="AI477" s="39"/>
      <c r="AN477" s="39"/>
      <c r="AS477" s="39"/>
    </row>
    <row r="478">
      <c r="E478" s="39"/>
      <c r="J478" s="39"/>
      <c r="O478" s="39"/>
      <c r="T478" s="39"/>
      <c r="Y478" s="39"/>
      <c r="AD478" s="39"/>
      <c r="AI478" s="39"/>
      <c r="AN478" s="39"/>
      <c r="AS478" s="39"/>
    </row>
    <row r="479">
      <c r="E479" s="39"/>
      <c r="J479" s="39"/>
      <c r="O479" s="39"/>
      <c r="T479" s="39"/>
      <c r="Y479" s="39"/>
      <c r="AD479" s="39"/>
      <c r="AI479" s="39"/>
      <c r="AN479" s="39"/>
      <c r="AS479" s="39"/>
    </row>
    <row r="480">
      <c r="E480" s="39"/>
      <c r="J480" s="39"/>
      <c r="O480" s="39"/>
      <c r="T480" s="39"/>
      <c r="Y480" s="39"/>
      <c r="AD480" s="39"/>
      <c r="AI480" s="39"/>
      <c r="AN480" s="39"/>
      <c r="AS480" s="39"/>
    </row>
    <row r="481">
      <c r="E481" s="39"/>
      <c r="J481" s="39"/>
      <c r="O481" s="39"/>
      <c r="T481" s="39"/>
      <c r="Y481" s="39"/>
      <c r="AD481" s="39"/>
      <c r="AI481" s="39"/>
      <c r="AN481" s="39"/>
      <c r="AS481" s="39"/>
    </row>
    <row r="482">
      <c r="E482" s="39"/>
      <c r="J482" s="39"/>
      <c r="O482" s="39"/>
      <c r="T482" s="39"/>
      <c r="Y482" s="39"/>
      <c r="AD482" s="39"/>
      <c r="AI482" s="39"/>
      <c r="AN482" s="39"/>
      <c r="AS482" s="39"/>
    </row>
    <row r="483">
      <c r="E483" s="39"/>
      <c r="J483" s="39"/>
      <c r="O483" s="39"/>
      <c r="T483" s="39"/>
      <c r="Y483" s="39"/>
      <c r="AD483" s="39"/>
      <c r="AI483" s="39"/>
      <c r="AN483" s="39"/>
      <c r="AS483" s="39"/>
    </row>
    <row r="484">
      <c r="E484" s="39"/>
      <c r="J484" s="39"/>
      <c r="O484" s="39"/>
      <c r="T484" s="39"/>
      <c r="Y484" s="39"/>
      <c r="AD484" s="39"/>
      <c r="AI484" s="39"/>
      <c r="AN484" s="39"/>
      <c r="AS484" s="39"/>
    </row>
    <row r="485">
      <c r="E485" s="39"/>
      <c r="J485" s="39"/>
      <c r="O485" s="39"/>
      <c r="T485" s="39"/>
      <c r="Y485" s="39"/>
      <c r="AD485" s="39"/>
      <c r="AI485" s="39"/>
      <c r="AN485" s="39"/>
      <c r="AS485" s="39"/>
    </row>
    <row r="486">
      <c r="E486" s="39"/>
      <c r="J486" s="39"/>
      <c r="O486" s="39"/>
      <c r="T486" s="39"/>
      <c r="Y486" s="39"/>
      <c r="AD486" s="39"/>
      <c r="AI486" s="39"/>
      <c r="AN486" s="39"/>
      <c r="AS486" s="39"/>
    </row>
    <row r="487">
      <c r="E487" s="39"/>
      <c r="J487" s="39"/>
      <c r="O487" s="39"/>
      <c r="T487" s="39"/>
      <c r="Y487" s="39"/>
      <c r="AD487" s="39"/>
      <c r="AI487" s="39"/>
      <c r="AN487" s="39"/>
      <c r="AS487" s="39"/>
    </row>
    <row r="488">
      <c r="E488" s="39"/>
      <c r="J488" s="39"/>
      <c r="O488" s="39"/>
      <c r="T488" s="39"/>
      <c r="Y488" s="39"/>
      <c r="AD488" s="39"/>
      <c r="AI488" s="39"/>
      <c r="AN488" s="39"/>
      <c r="AS488" s="39"/>
    </row>
    <row r="489">
      <c r="E489" s="39"/>
      <c r="J489" s="39"/>
      <c r="O489" s="39"/>
      <c r="T489" s="39"/>
      <c r="Y489" s="39"/>
      <c r="AD489" s="39"/>
      <c r="AI489" s="39"/>
      <c r="AN489" s="39"/>
      <c r="AS489" s="39"/>
    </row>
    <row r="490">
      <c r="E490" s="39"/>
      <c r="J490" s="39"/>
      <c r="O490" s="39"/>
      <c r="T490" s="39"/>
      <c r="Y490" s="39"/>
      <c r="AD490" s="39"/>
      <c r="AI490" s="39"/>
      <c r="AN490" s="39"/>
      <c r="AS490" s="39"/>
    </row>
    <row r="491">
      <c r="E491" s="39"/>
      <c r="J491" s="39"/>
      <c r="O491" s="39"/>
      <c r="T491" s="39"/>
      <c r="Y491" s="39"/>
      <c r="AD491" s="39"/>
      <c r="AI491" s="39"/>
      <c r="AN491" s="39"/>
      <c r="AS491" s="39"/>
    </row>
    <row r="492">
      <c r="E492" s="39"/>
      <c r="J492" s="39"/>
      <c r="O492" s="39"/>
      <c r="T492" s="39"/>
      <c r="Y492" s="39"/>
      <c r="AD492" s="39"/>
      <c r="AI492" s="39"/>
      <c r="AN492" s="39"/>
      <c r="AS492" s="39"/>
    </row>
    <row r="493">
      <c r="E493" s="39"/>
      <c r="J493" s="39"/>
      <c r="O493" s="39"/>
      <c r="T493" s="39"/>
      <c r="Y493" s="39"/>
      <c r="AD493" s="39"/>
      <c r="AI493" s="39"/>
      <c r="AN493" s="39"/>
      <c r="AS493" s="39"/>
    </row>
    <row r="494">
      <c r="E494" s="39"/>
      <c r="J494" s="39"/>
      <c r="O494" s="39"/>
      <c r="T494" s="39"/>
      <c r="Y494" s="39"/>
      <c r="AD494" s="39"/>
      <c r="AI494" s="39"/>
      <c r="AN494" s="39"/>
      <c r="AS494" s="39"/>
    </row>
    <row r="495">
      <c r="E495" s="39"/>
      <c r="J495" s="39"/>
      <c r="O495" s="39"/>
      <c r="T495" s="39"/>
      <c r="Y495" s="39"/>
      <c r="AD495" s="39"/>
      <c r="AI495" s="39"/>
      <c r="AN495" s="39"/>
      <c r="AS495" s="39"/>
    </row>
    <row r="496">
      <c r="E496" s="39"/>
      <c r="J496" s="39"/>
      <c r="O496" s="39"/>
      <c r="T496" s="39"/>
      <c r="Y496" s="39"/>
      <c r="AD496" s="39"/>
      <c r="AI496" s="39"/>
      <c r="AN496" s="39"/>
      <c r="AS496" s="39"/>
    </row>
    <row r="497">
      <c r="E497" s="39"/>
      <c r="J497" s="39"/>
      <c r="O497" s="39"/>
      <c r="T497" s="39"/>
      <c r="Y497" s="39"/>
      <c r="AD497" s="39"/>
      <c r="AI497" s="39"/>
      <c r="AN497" s="39"/>
      <c r="AS497" s="39"/>
    </row>
    <row r="498">
      <c r="E498" s="39"/>
      <c r="J498" s="39"/>
      <c r="O498" s="39"/>
      <c r="T498" s="39"/>
      <c r="Y498" s="39"/>
      <c r="AD498" s="39"/>
      <c r="AI498" s="39"/>
      <c r="AN498" s="39"/>
      <c r="AS498" s="39"/>
    </row>
    <row r="499">
      <c r="E499" s="39"/>
      <c r="J499" s="39"/>
      <c r="O499" s="39"/>
      <c r="T499" s="39"/>
      <c r="Y499" s="39"/>
      <c r="AD499" s="39"/>
      <c r="AI499" s="39"/>
      <c r="AN499" s="39"/>
      <c r="AS499" s="39"/>
    </row>
    <row r="500">
      <c r="E500" s="39"/>
      <c r="J500" s="39"/>
      <c r="O500" s="39"/>
      <c r="T500" s="39"/>
      <c r="Y500" s="39"/>
      <c r="AD500" s="39"/>
      <c r="AI500" s="39"/>
      <c r="AN500" s="39"/>
      <c r="AS500" s="39"/>
    </row>
    <row r="501">
      <c r="E501" s="39"/>
      <c r="J501" s="39"/>
      <c r="O501" s="39"/>
      <c r="T501" s="39"/>
      <c r="Y501" s="39"/>
      <c r="AD501" s="39"/>
      <c r="AI501" s="39"/>
      <c r="AN501" s="39"/>
      <c r="AS501" s="39"/>
    </row>
    <row r="502">
      <c r="E502" s="39"/>
      <c r="J502" s="39"/>
      <c r="O502" s="39"/>
      <c r="T502" s="39"/>
      <c r="Y502" s="39"/>
      <c r="AD502" s="39"/>
      <c r="AI502" s="39"/>
      <c r="AN502" s="39"/>
      <c r="AS502" s="39"/>
    </row>
    <row r="503">
      <c r="E503" s="39"/>
      <c r="J503" s="39"/>
      <c r="O503" s="39"/>
      <c r="T503" s="39"/>
      <c r="Y503" s="39"/>
      <c r="AD503" s="39"/>
      <c r="AI503" s="39"/>
      <c r="AN503" s="39"/>
      <c r="AS503" s="39"/>
    </row>
    <row r="504">
      <c r="E504" s="39"/>
      <c r="J504" s="39"/>
      <c r="O504" s="39"/>
      <c r="T504" s="39"/>
      <c r="Y504" s="39"/>
      <c r="AD504" s="39"/>
      <c r="AI504" s="39"/>
      <c r="AN504" s="39"/>
      <c r="AS504" s="39"/>
    </row>
    <row r="505">
      <c r="E505" s="39"/>
      <c r="J505" s="39"/>
      <c r="O505" s="39"/>
      <c r="T505" s="39"/>
      <c r="Y505" s="39"/>
      <c r="AD505" s="39"/>
      <c r="AI505" s="39"/>
      <c r="AN505" s="39"/>
      <c r="AS505" s="39"/>
    </row>
    <row r="506">
      <c r="E506" s="39"/>
      <c r="J506" s="39"/>
      <c r="O506" s="39"/>
      <c r="T506" s="39"/>
      <c r="Y506" s="39"/>
      <c r="AD506" s="39"/>
      <c r="AI506" s="39"/>
      <c r="AN506" s="39"/>
      <c r="AS506" s="39"/>
    </row>
    <row r="507">
      <c r="E507" s="39"/>
      <c r="J507" s="39"/>
      <c r="O507" s="39"/>
      <c r="T507" s="39"/>
      <c r="Y507" s="39"/>
      <c r="AD507" s="39"/>
      <c r="AI507" s="39"/>
      <c r="AN507" s="39"/>
      <c r="AS507" s="39"/>
    </row>
    <row r="508">
      <c r="E508" s="39"/>
      <c r="J508" s="39"/>
      <c r="O508" s="39"/>
      <c r="T508" s="39"/>
      <c r="Y508" s="39"/>
      <c r="AD508" s="39"/>
      <c r="AI508" s="39"/>
      <c r="AN508" s="39"/>
      <c r="AS508" s="39"/>
    </row>
    <row r="509">
      <c r="E509" s="39"/>
      <c r="J509" s="39"/>
      <c r="O509" s="39"/>
      <c r="T509" s="39"/>
      <c r="Y509" s="39"/>
      <c r="AD509" s="39"/>
      <c r="AI509" s="39"/>
      <c r="AN509" s="39"/>
      <c r="AS509" s="39"/>
    </row>
    <row r="510">
      <c r="E510" s="39"/>
      <c r="J510" s="39"/>
      <c r="O510" s="39"/>
      <c r="T510" s="39"/>
      <c r="Y510" s="39"/>
      <c r="AD510" s="39"/>
      <c r="AI510" s="39"/>
      <c r="AN510" s="39"/>
      <c r="AS510" s="39"/>
    </row>
    <row r="511">
      <c r="E511" s="39"/>
      <c r="J511" s="39"/>
      <c r="O511" s="39"/>
      <c r="T511" s="39"/>
      <c r="Y511" s="39"/>
      <c r="AD511" s="39"/>
      <c r="AI511" s="39"/>
      <c r="AN511" s="39"/>
      <c r="AS511" s="39"/>
    </row>
    <row r="512">
      <c r="E512" s="39"/>
      <c r="J512" s="39"/>
      <c r="O512" s="39"/>
      <c r="T512" s="39"/>
      <c r="Y512" s="39"/>
      <c r="AD512" s="39"/>
      <c r="AI512" s="39"/>
      <c r="AN512" s="39"/>
      <c r="AS512" s="39"/>
    </row>
    <row r="513">
      <c r="E513" s="39"/>
      <c r="J513" s="39"/>
      <c r="O513" s="39"/>
      <c r="T513" s="39"/>
      <c r="Y513" s="39"/>
      <c r="AD513" s="39"/>
      <c r="AI513" s="39"/>
      <c r="AN513" s="39"/>
      <c r="AS513" s="39"/>
    </row>
    <row r="514">
      <c r="E514" s="39"/>
      <c r="J514" s="39"/>
      <c r="O514" s="39"/>
      <c r="T514" s="39"/>
      <c r="Y514" s="39"/>
      <c r="AD514" s="39"/>
      <c r="AI514" s="39"/>
      <c r="AN514" s="39"/>
      <c r="AS514" s="39"/>
    </row>
    <row r="515">
      <c r="E515" s="39"/>
      <c r="J515" s="39"/>
      <c r="O515" s="39"/>
      <c r="T515" s="39"/>
      <c r="Y515" s="39"/>
      <c r="AD515" s="39"/>
      <c r="AI515" s="39"/>
      <c r="AN515" s="39"/>
      <c r="AS515" s="39"/>
    </row>
    <row r="516">
      <c r="E516" s="39"/>
      <c r="J516" s="39"/>
      <c r="O516" s="39"/>
      <c r="T516" s="39"/>
      <c r="Y516" s="39"/>
      <c r="AD516" s="39"/>
      <c r="AI516" s="39"/>
      <c r="AN516" s="39"/>
      <c r="AS516" s="39"/>
    </row>
    <row r="517">
      <c r="E517" s="39"/>
      <c r="J517" s="39"/>
      <c r="O517" s="39"/>
      <c r="T517" s="39"/>
      <c r="Y517" s="39"/>
      <c r="AD517" s="39"/>
      <c r="AI517" s="39"/>
      <c r="AN517" s="39"/>
      <c r="AS517" s="39"/>
    </row>
    <row r="518">
      <c r="E518" s="39"/>
      <c r="J518" s="39"/>
      <c r="O518" s="39"/>
      <c r="T518" s="39"/>
      <c r="Y518" s="39"/>
      <c r="AD518" s="39"/>
      <c r="AI518" s="39"/>
      <c r="AN518" s="39"/>
      <c r="AS518" s="39"/>
    </row>
    <row r="519">
      <c r="E519" s="39"/>
      <c r="J519" s="39"/>
      <c r="O519" s="39"/>
      <c r="T519" s="39"/>
      <c r="Y519" s="39"/>
      <c r="AD519" s="39"/>
      <c r="AI519" s="39"/>
      <c r="AN519" s="39"/>
      <c r="AS519" s="39"/>
    </row>
    <row r="520">
      <c r="E520" s="39"/>
      <c r="J520" s="39"/>
      <c r="O520" s="39"/>
      <c r="T520" s="39"/>
      <c r="Y520" s="39"/>
      <c r="AD520" s="39"/>
      <c r="AI520" s="39"/>
      <c r="AN520" s="39"/>
      <c r="AS520" s="39"/>
    </row>
    <row r="521">
      <c r="E521" s="39"/>
      <c r="J521" s="39"/>
      <c r="O521" s="39"/>
      <c r="T521" s="39"/>
      <c r="Y521" s="39"/>
      <c r="AD521" s="39"/>
      <c r="AI521" s="39"/>
      <c r="AN521" s="39"/>
      <c r="AS521" s="39"/>
    </row>
    <row r="522">
      <c r="E522" s="39"/>
      <c r="J522" s="39"/>
      <c r="O522" s="39"/>
      <c r="T522" s="39"/>
      <c r="Y522" s="39"/>
      <c r="AD522" s="39"/>
      <c r="AI522" s="39"/>
      <c r="AN522" s="39"/>
      <c r="AS522" s="39"/>
    </row>
    <row r="523">
      <c r="E523" s="39"/>
      <c r="J523" s="39"/>
      <c r="O523" s="39"/>
      <c r="T523" s="39"/>
      <c r="Y523" s="39"/>
      <c r="AD523" s="39"/>
      <c r="AI523" s="39"/>
      <c r="AN523" s="39"/>
      <c r="AS523" s="39"/>
    </row>
    <row r="524">
      <c r="E524" s="39"/>
      <c r="J524" s="39"/>
      <c r="O524" s="39"/>
      <c r="T524" s="39"/>
      <c r="Y524" s="39"/>
      <c r="AD524" s="39"/>
      <c r="AI524" s="39"/>
      <c r="AN524" s="39"/>
      <c r="AS524" s="39"/>
    </row>
    <row r="525">
      <c r="E525" s="39"/>
      <c r="J525" s="39"/>
      <c r="O525" s="39"/>
      <c r="T525" s="39"/>
      <c r="Y525" s="39"/>
      <c r="AD525" s="39"/>
      <c r="AI525" s="39"/>
      <c r="AN525" s="39"/>
      <c r="AS525" s="39"/>
    </row>
    <row r="526">
      <c r="E526" s="39"/>
      <c r="J526" s="39"/>
      <c r="O526" s="39"/>
      <c r="T526" s="39"/>
      <c r="Y526" s="39"/>
      <c r="AD526" s="39"/>
      <c r="AI526" s="39"/>
      <c r="AN526" s="39"/>
      <c r="AS526" s="39"/>
    </row>
    <row r="527">
      <c r="E527" s="39"/>
      <c r="J527" s="39"/>
      <c r="O527" s="39"/>
      <c r="T527" s="39"/>
      <c r="Y527" s="39"/>
      <c r="AD527" s="39"/>
      <c r="AI527" s="39"/>
      <c r="AN527" s="39"/>
      <c r="AS527" s="39"/>
    </row>
    <row r="528">
      <c r="E528" s="39"/>
      <c r="J528" s="39"/>
      <c r="O528" s="39"/>
      <c r="T528" s="39"/>
      <c r="Y528" s="39"/>
      <c r="AD528" s="39"/>
      <c r="AI528" s="39"/>
      <c r="AN528" s="39"/>
      <c r="AS528" s="39"/>
    </row>
    <row r="529">
      <c r="E529" s="39"/>
      <c r="J529" s="39"/>
      <c r="O529" s="39"/>
      <c r="T529" s="39"/>
      <c r="Y529" s="39"/>
      <c r="AD529" s="39"/>
      <c r="AI529" s="39"/>
      <c r="AN529" s="39"/>
      <c r="AS529" s="39"/>
    </row>
    <row r="530">
      <c r="E530" s="39"/>
      <c r="J530" s="39"/>
      <c r="O530" s="39"/>
      <c r="T530" s="39"/>
      <c r="Y530" s="39"/>
      <c r="AD530" s="39"/>
      <c r="AI530" s="39"/>
      <c r="AN530" s="39"/>
      <c r="AS530" s="39"/>
    </row>
    <row r="531">
      <c r="E531" s="39"/>
      <c r="J531" s="39"/>
      <c r="O531" s="39"/>
      <c r="T531" s="39"/>
      <c r="Y531" s="39"/>
      <c r="AD531" s="39"/>
      <c r="AI531" s="39"/>
      <c r="AN531" s="39"/>
      <c r="AS531" s="39"/>
    </row>
    <row r="532">
      <c r="E532" s="39"/>
      <c r="J532" s="39"/>
      <c r="O532" s="39"/>
      <c r="T532" s="39"/>
      <c r="Y532" s="39"/>
      <c r="AD532" s="39"/>
      <c r="AI532" s="39"/>
      <c r="AN532" s="39"/>
      <c r="AS532" s="39"/>
    </row>
    <row r="533">
      <c r="E533" s="39"/>
      <c r="J533" s="39"/>
      <c r="O533" s="39"/>
      <c r="T533" s="39"/>
      <c r="Y533" s="39"/>
      <c r="AD533" s="39"/>
      <c r="AI533" s="39"/>
      <c r="AN533" s="39"/>
      <c r="AS533" s="39"/>
    </row>
    <row r="534">
      <c r="E534" s="39"/>
      <c r="J534" s="39"/>
      <c r="O534" s="39"/>
      <c r="T534" s="39"/>
      <c r="Y534" s="39"/>
      <c r="AD534" s="39"/>
      <c r="AI534" s="39"/>
      <c r="AN534" s="39"/>
      <c r="AS534" s="39"/>
    </row>
    <row r="535">
      <c r="E535" s="39"/>
      <c r="J535" s="39"/>
      <c r="O535" s="39"/>
      <c r="T535" s="39"/>
      <c r="Y535" s="39"/>
      <c r="AD535" s="39"/>
      <c r="AI535" s="39"/>
      <c r="AN535" s="39"/>
      <c r="AS535" s="39"/>
    </row>
    <row r="536">
      <c r="E536" s="39"/>
      <c r="J536" s="39"/>
      <c r="O536" s="39"/>
      <c r="T536" s="39"/>
      <c r="Y536" s="39"/>
      <c r="AD536" s="39"/>
      <c r="AI536" s="39"/>
      <c r="AN536" s="39"/>
      <c r="AS536" s="39"/>
    </row>
    <row r="537">
      <c r="E537" s="39"/>
      <c r="J537" s="39"/>
      <c r="O537" s="39"/>
      <c r="T537" s="39"/>
      <c r="Y537" s="39"/>
      <c r="AD537" s="39"/>
      <c r="AI537" s="39"/>
      <c r="AN537" s="39"/>
      <c r="AS537" s="39"/>
    </row>
    <row r="538">
      <c r="E538" s="39"/>
      <c r="J538" s="39"/>
      <c r="O538" s="39"/>
      <c r="T538" s="39"/>
      <c r="Y538" s="39"/>
      <c r="AD538" s="39"/>
      <c r="AI538" s="39"/>
      <c r="AN538" s="39"/>
      <c r="AS538" s="39"/>
    </row>
    <row r="539">
      <c r="E539" s="39"/>
      <c r="J539" s="39"/>
      <c r="O539" s="39"/>
      <c r="T539" s="39"/>
      <c r="Y539" s="39"/>
      <c r="AD539" s="39"/>
      <c r="AI539" s="39"/>
      <c r="AN539" s="39"/>
      <c r="AS539" s="39"/>
    </row>
    <row r="540">
      <c r="E540" s="39"/>
      <c r="J540" s="39"/>
      <c r="O540" s="39"/>
      <c r="T540" s="39"/>
      <c r="Y540" s="39"/>
      <c r="AD540" s="39"/>
      <c r="AI540" s="39"/>
      <c r="AN540" s="39"/>
      <c r="AS540" s="39"/>
    </row>
    <row r="541">
      <c r="E541" s="39"/>
      <c r="J541" s="39"/>
      <c r="O541" s="39"/>
      <c r="T541" s="39"/>
      <c r="Y541" s="39"/>
      <c r="AD541" s="39"/>
      <c r="AI541" s="39"/>
      <c r="AN541" s="39"/>
      <c r="AS541" s="39"/>
    </row>
    <row r="542">
      <c r="E542" s="39"/>
      <c r="J542" s="39"/>
      <c r="O542" s="39"/>
      <c r="T542" s="39"/>
      <c r="Y542" s="39"/>
      <c r="AD542" s="39"/>
      <c r="AI542" s="39"/>
      <c r="AN542" s="39"/>
      <c r="AS542" s="39"/>
    </row>
    <row r="543">
      <c r="E543" s="39"/>
      <c r="J543" s="39"/>
      <c r="O543" s="39"/>
      <c r="T543" s="39"/>
      <c r="Y543" s="39"/>
      <c r="AD543" s="39"/>
      <c r="AI543" s="39"/>
      <c r="AN543" s="39"/>
      <c r="AS543" s="39"/>
    </row>
    <row r="544">
      <c r="E544" s="39"/>
      <c r="J544" s="39"/>
      <c r="O544" s="39"/>
      <c r="T544" s="39"/>
      <c r="Y544" s="39"/>
      <c r="AD544" s="39"/>
      <c r="AI544" s="39"/>
      <c r="AN544" s="39"/>
      <c r="AS544" s="39"/>
    </row>
    <row r="545">
      <c r="E545" s="39"/>
      <c r="J545" s="39"/>
      <c r="O545" s="39"/>
      <c r="T545" s="39"/>
      <c r="Y545" s="39"/>
      <c r="AD545" s="39"/>
      <c r="AI545" s="39"/>
      <c r="AN545" s="39"/>
      <c r="AS545" s="39"/>
    </row>
    <row r="546">
      <c r="E546" s="39"/>
      <c r="J546" s="39"/>
      <c r="O546" s="39"/>
      <c r="T546" s="39"/>
      <c r="Y546" s="39"/>
      <c r="AD546" s="39"/>
      <c r="AI546" s="39"/>
      <c r="AN546" s="39"/>
      <c r="AS546" s="39"/>
    </row>
    <row r="547">
      <c r="E547" s="39"/>
      <c r="J547" s="39"/>
      <c r="O547" s="39"/>
      <c r="T547" s="39"/>
      <c r="Y547" s="39"/>
      <c r="AD547" s="39"/>
      <c r="AI547" s="39"/>
      <c r="AN547" s="39"/>
      <c r="AS547" s="39"/>
    </row>
    <row r="548">
      <c r="E548" s="39"/>
      <c r="J548" s="39"/>
      <c r="O548" s="39"/>
      <c r="T548" s="39"/>
      <c r="Y548" s="39"/>
      <c r="AD548" s="39"/>
      <c r="AI548" s="39"/>
      <c r="AN548" s="39"/>
      <c r="AS548" s="39"/>
    </row>
    <row r="549">
      <c r="E549" s="39"/>
      <c r="J549" s="39"/>
      <c r="O549" s="39"/>
      <c r="T549" s="39"/>
      <c r="Y549" s="39"/>
      <c r="AD549" s="39"/>
      <c r="AI549" s="39"/>
      <c r="AN549" s="39"/>
      <c r="AS549" s="39"/>
    </row>
    <row r="550">
      <c r="E550" s="39"/>
      <c r="J550" s="39"/>
      <c r="O550" s="39"/>
      <c r="T550" s="39"/>
      <c r="Y550" s="39"/>
      <c r="AD550" s="39"/>
      <c r="AI550" s="39"/>
      <c r="AN550" s="39"/>
      <c r="AS550" s="39"/>
    </row>
    <row r="551">
      <c r="E551" s="39"/>
      <c r="J551" s="39"/>
      <c r="O551" s="39"/>
      <c r="T551" s="39"/>
      <c r="Y551" s="39"/>
      <c r="AD551" s="39"/>
      <c r="AI551" s="39"/>
      <c r="AN551" s="39"/>
      <c r="AS551" s="39"/>
    </row>
    <row r="552">
      <c r="E552" s="39"/>
      <c r="J552" s="39"/>
      <c r="O552" s="39"/>
      <c r="T552" s="39"/>
      <c r="Y552" s="39"/>
      <c r="AD552" s="39"/>
      <c r="AI552" s="39"/>
      <c r="AN552" s="39"/>
      <c r="AS552" s="39"/>
    </row>
    <row r="553">
      <c r="E553" s="39"/>
      <c r="J553" s="39"/>
      <c r="O553" s="39"/>
      <c r="T553" s="39"/>
      <c r="Y553" s="39"/>
      <c r="AD553" s="39"/>
      <c r="AI553" s="39"/>
      <c r="AN553" s="39"/>
      <c r="AS553" s="39"/>
    </row>
    <row r="554">
      <c r="E554" s="39"/>
      <c r="J554" s="39"/>
      <c r="O554" s="39"/>
      <c r="T554" s="39"/>
      <c r="Y554" s="39"/>
      <c r="AD554" s="39"/>
      <c r="AI554" s="39"/>
      <c r="AN554" s="39"/>
      <c r="AS554" s="39"/>
    </row>
    <row r="555">
      <c r="E555" s="39"/>
      <c r="J555" s="39"/>
      <c r="O555" s="39"/>
      <c r="T555" s="39"/>
      <c r="Y555" s="39"/>
      <c r="AD555" s="39"/>
      <c r="AI555" s="39"/>
      <c r="AN555" s="39"/>
      <c r="AS555" s="39"/>
    </row>
    <row r="556">
      <c r="E556" s="39"/>
      <c r="J556" s="39"/>
      <c r="O556" s="39"/>
      <c r="T556" s="39"/>
      <c r="Y556" s="39"/>
      <c r="AD556" s="39"/>
      <c r="AI556" s="39"/>
      <c r="AN556" s="39"/>
      <c r="AS556" s="39"/>
    </row>
    <row r="557">
      <c r="E557" s="39"/>
      <c r="J557" s="39"/>
      <c r="O557" s="39"/>
      <c r="T557" s="39"/>
      <c r="Y557" s="39"/>
      <c r="AD557" s="39"/>
      <c r="AI557" s="39"/>
      <c r="AN557" s="39"/>
      <c r="AS557" s="39"/>
    </row>
    <row r="558">
      <c r="E558" s="39"/>
      <c r="J558" s="39"/>
      <c r="O558" s="39"/>
      <c r="T558" s="39"/>
      <c r="Y558" s="39"/>
      <c r="AD558" s="39"/>
      <c r="AI558" s="39"/>
      <c r="AN558" s="39"/>
      <c r="AS558" s="39"/>
    </row>
    <row r="559">
      <c r="E559" s="39"/>
      <c r="J559" s="39"/>
      <c r="O559" s="39"/>
      <c r="T559" s="39"/>
      <c r="Y559" s="39"/>
      <c r="AD559" s="39"/>
      <c r="AI559" s="39"/>
      <c r="AN559" s="39"/>
      <c r="AS559" s="39"/>
    </row>
    <row r="560">
      <c r="E560" s="39"/>
      <c r="J560" s="39"/>
      <c r="O560" s="39"/>
      <c r="T560" s="39"/>
      <c r="Y560" s="39"/>
      <c r="AD560" s="39"/>
      <c r="AI560" s="39"/>
      <c r="AN560" s="39"/>
      <c r="AS560" s="39"/>
    </row>
    <row r="561">
      <c r="E561" s="39"/>
      <c r="J561" s="39"/>
      <c r="O561" s="39"/>
      <c r="T561" s="39"/>
      <c r="Y561" s="39"/>
      <c r="AD561" s="39"/>
      <c r="AI561" s="39"/>
      <c r="AN561" s="39"/>
      <c r="AS561" s="39"/>
    </row>
    <row r="562">
      <c r="E562" s="39"/>
      <c r="J562" s="39"/>
      <c r="O562" s="39"/>
      <c r="T562" s="39"/>
      <c r="Y562" s="39"/>
      <c r="AD562" s="39"/>
      <c r="AI562" s="39"/>
      <c r="AN562" s="39"/>
      <c r="AS562" s="39"/>
    </row>
    <row r="563">
      <c r="E563" s="39"/>
      <c r="J563" s="39"/>
      <c r="O563" s="39"/>
      <c r="T563" s="39"/>
      <c r="Y563" s="39"/>
      <c r="AD563" s="39"/>
      <c r="AI563" s="39"/>
      <c r="AN563" s="39"/>
      <c r="AS563" s="39"/>
    </row>
    <row r="564">
      <c r="E564" s="39"/>
      <c r="J564" s="39"/>
      <c r="O564" s="39"/>
      <c r="T564" s="39"/>
      <c r="Y564" s="39"/>
      <c r="AD564" s="39"/>
      <c r="AI564" s="39"/>
      <c r="AN564" s="39"/>
      <c r="AS564" s="39"/>
    </row>
    <row r="565">
      <c r="E565" s="39"/>
      <c r="J565" s="39"/>
      <c r="O565" s="39"/>
      <c r="T565" s="39"/>
      <c r="Y565" s="39"/>
      <c r="AD565" s="39"/>
      <c r="AI565" s="39"/>
      <c r="AN565" s="39"/>
      <c r="AS565" s="39"/>
    </row>
    <row r="566">
      <c r="E566" s="39"/>
      <c r="J566" s="39"/>
      <c r="O566" s="39"/>
      <c r="T566" s="39"/>
      <c r="Y566" s="39"/>
      <c r="AD566" s="39"/>
      <c r="AI566" s="39"/>
      <c r="AN566" s="39"/>
      <c r="AS566" s="39"/>
    </row>
    <row r="567">
      <c r="E567" s="39"/>
      <c r="J567" s="39"/>
      <c r="O567" s="39"/>
      <c r="T567" s="39"/>
      <c r="Y567" s="39"/>
      <c r="AD567" s="39"/>
      <c r="AI567" s="39"/>
      <c r="AN567" s="39"/>
      <c r="AS567" s="39"/>
    </row>
    <row r="568">
      <c r="E568" s="39"/>
      <c r="J568" s="39"/>
      <c r="O568" s="39"/>
      <c r="T568" s="39"/>
      <c r="Y568" s="39"/>
      <c r="AD568" s="39"/>
      <c r="AI568" s="39"/>
      <c r="AN568" s="39"/>
      <c r="AS568" s="39"/>
    </row>
    <row r="569">
      <c r="E569" s="39"/>
      <c r="J569" s="39"/>
      <c r="O569" s="39"/>
      <c r="T569" s="39"/>
      <c r="Y569" s="39"/>
      <c r="AD569" s="39"/>
      <c r="AI569" s="39"/>
      <c r="AN569" s="39"/>
      <c r="AS569" s="39"/>
    </row>
    <row r="570">
      <c r="E570" s="39"/>
      <c r="J570" s="39"/>
      <c r="O570" s="39"/>
      <c r="T570" s="39"/>
      <c r="Y570" s="39"/>
      <c r="AD570" s="39"/>
      <c r="AI570" s="39"/>
      <c r="AN570" s="39"/>
      <c r="AS570" s="39"/>
    </row>
    <row r="571">
      <c r="E571" s="39"/>
      <c r="J571" s="39"/>
      <c r="O571" s="39"/>
      <c r="T571" s="39"/>
      <c r="Y571" s="39"/>
      <c r="AD571" s="39"/>
      <c r="AI571" s="39"/>
      <c r="AN571" s="39"/>
      <c r="AS571" s="39"/>
    </row>
    <row r="572">
      <c r="E572" s="39"/>
      <c r="J572" s="39"/>
      <c r="O572" s="39"/>
      <c r="T572" s="39"/>
      <c r="Y572" s="39"/>
      <c r="AD572" s="39"/>
      <c r="AI572" s="39"/>
      <c r="AN572" s="39"/>
      <c r="AS572" s="39"/>
    </row>
    <row r="573">
      <c r="E573" s="39"/>
      <c r="J573" s="39"/>
      <c r="O573" s="39"/>
      <c r="T573" s="39"/>
      <c r="Y573" s="39"/>
      <c r="AD573" s="39"/>
      <c r="AI573" s="39"/>
      <c r="AN573" s="39"/>
      <c r="AS573" s="39"/>
    </row>
    <row r="574">
      <c r="E574" s="39"/>
      <c r="J574" s="39"/>
      <c r="O574" s="39"/>
      <c r="T574" s="39"/>
      <c r="Y574" s="39"/>
      <c r="AD574" s="39"/>
      <c r="AI574" s="39"/>
      <c r="AN574" s="39"/>
      <c r="AS574" s="39"/>
    </row>
    <row r="575">
      <c r="E575" s="39"/>
      <c r="J575" s="39"/>
      <c r="O575" s="39"/>
      <c r="T575" s="39"/>
      <c r="Y575" s="39"/>
      <c r="AD575" s="39"/>
      <c r="AI575" s="39"/>
      <c r="AN575" s="39"/>
      <c r="AS575" s="39"/>
    </row>
    <row r="576">
      <c r="E576" s="39"/>
      <c r="J576" s="39"/>
      <c r="O576" s="39"/>
      <c r="T576" s="39"/>
      <c r="Y576" s="39"/>
      <c r="AD576" s="39"/>
      <c r="AI576" s="39"/>
      <c r="AN576" s="39"/>
      <c r="AS576" s="39"/>
    </row>
    <row r="577">
      <c r="E577" s="39"/>
      <c r="J577" s="39"/>
      <c r="O577" s="39"/>
      <c r="T577" s="39"/>
      <c r="Y577" s="39"/>
      <c r="AD577" s="39"/>
      <c r="AI577" s="39"/>
      <c r="AN577" s="39"/>
      <c r="AS577" s="39"/>
    </row>
    <row r="578">
      <c r="E578" s="39"/>
      <c r="J578" s="39"/>
      <c r="O578" s="39"/>
      <c r="T578" s="39"/>
      <c r="Y578" s="39"/>
      <c r="AD578" s="39"/>
      <c r="AI578" s="39"/>
      <c r="AN578" s="39"/>
      <c r="AS578" s="39"/>
    </row>
    <row r="579">
      <c r="E579" s="39"/>
      <c r="J579" s="39"/>
      <c r="O579" s="39"/>
      <c r="T579" s="39"/>
      <c r="Y579" s="39"/>
      <c r="AD579" s="39"/>
      <c r="AI579" s="39"/>
      <c r="AN579" s="39"/>
      <c r="AS579" s="39"/>
    </row>
    <row r="580">
      <c r="E580" s="39"/>
      <c r="J580" s="39"/>
      <c r="O580" s="39"/>
      <c r="T580" s="39"/>
      <c r="Y580" s="39"/>
      <c r="AD580" s="39"/>
      <c r="AI580" s="39"/>
      <c r="AN580" s="39"/>
      <c r="AS580" s="39"/>
    </row>
    <row r="581">
      <c r="E581" s="39"/>
      <c r="J581" s="39"/>
      <c r="O581" s="39"/>
      <c r="T581" s="39"/>
      <c r="Y581" s="39"/>
      <c r="AD581" s="39"/>
      <c r="AI581" s="39"/>
      <c r="AN581" s="39"/>
      <c r="AS581" s="39"/>
    </row>
    <row r="582">
      <c r="E582" s="39"/>
      <c r="J582" s="39"/>
      <c r="O582" s="39"/>
      <c r="T582" s="39"/>
      <c r="Y582" s="39"/>
      <c r="AD582" s="39"/>
      <c r="AI582" s="39"/>
      <c r="AN582" s="39"/>
      <c r="AS582" s="39"/>
    </row>
    <row r="583">
      <c r="E583" s="39"/>
      <c r="J583" s="39"/>
      <c r="O583" s="39"/>
      <c r="T583" s="39"/>
      <c r="Y583" s="39"/>
      <c r="AD583" s="39"/>
      <c r="AI583" s="39"/>
      <c r="AN583" s="39"/>
      <c r="AS583" s="39"/>
    </row>
    <row r="584">
      <c r="E584" s="39"/>
      <c r="J584" s="39"/>
      <c r="O584" s="39"/>
      <c r="T584" s="39"/>
      <c r="Y584" s="39"/>
      <c r="AD584" s="39"/>
      <c r="AI584" s="39"/>
      <c r="AN584" s="39"/>
      <c r="AS584" s="39"/>
    </row>
    <row r="585">
      <c r="E585" s="39"/>
      <c r="J585" s="39"/>
      <c r="O585" s="39"/>
      <c r="T585" s="39"/>
      <c r="Y585" s="39"/>
      <c r="AD585" s="39"/>
      <c r="AI585" s="39"/>
      <c r="AN585" s="39"/>
      <c r="AS585" s="39"/>
    </row>
    <row r="586">
      <c r="E586" s="39"/>
      <c r="J586" s="39"/>
      <c r="O586" s="39"/>
      <c r="T586" s="39"/>
      <c r="Y586" s="39"/>
      <c r="AD586" s="39"/>
      <c r="AI586" s="39"/>
      <c r="AN586" s="39"/>
      <c r="AS586" s="39"/>
    </row>
    <row r="587">
      <c r="E587" s="39"/>
      <c r="J587" s="39"/>
      <c r="O587" s="39"/>
      <c r="T587" s="39"/>
      <c r="Y587" s="39"/>
      <c r="AD587" s="39"/>
      <c r="AI587" s="39"/>
      <c r="AN587" s="39"/>
      <c r="AS587" s="39"/>
    </row>
    <row r="588">
      <c r="E588" s="39"/>
      <c r="J588" s="39"/>
      <c r="O588" s="39"/>
      <c r="T588" s="39"/>
      <c r="Y588" s="39"/>
      <c r="AD588" s="39"/>
      <c r="AI588" s="39"/>
      <c r="AN588" s="39"/>
      <c r="AS588" s="39"/>
    </row>
    <row r="589">
      <c r="E589" s="39"/>
      <c r="J589" s="39"/>
      <c r="O589" s="39"/>
      <c r="T589" s="39"/>
      <c r="Y589" s="39"/>
      <c r="AD589" s="39"/>
      <c r="AI589" s="39"/>
      <c r="AN589" s="39"/>
      <c r="AS589" s="39"/>
    </row>
    <row r="590">
      <c r="E590" s="39"/>
      <c r="J590" s="39"/>
      <c r="O590" s="39"/>
      <c r="T590" s="39"/>
      <c r="Y590" s="39"/>
      <c r="AD590" s="39"/>
      <c r="AI590" s="39"/>
      <c r="AN590" s="39"/>
      <c r="AS590" s="39"/>
    </row>
    <row r="591">
      <c r="E591" s="39"/>
      <c r="J591" s="39"/>
      <c r="O591" s="39"/>
      <c r="T591" s="39"/>
      <c r="Y591" s="39"/>
      <c r="AD591" s="39"/>
      <c r="AI591" s="39"/>
      <c r="AN591" s="39"/>
      <c r="AS591" s="39"/>
    </row>
    <row r="592">
      <c r="E592" s="39"/>
      <c r="J592" s="39"/>
      <c r="O592" s="39"/>
      <c r="T592" s="39"/>
      <c r="Y592" s="39"/>
      <c r="AD592" s="39"/>
      <c r="AI592" s="39"/>
      <c r="AN592" s="39"/>
      <c r="AS592" s="39"/>
    </row>
    <row r="593">
      <c r="E593" s="39"/>
      <c r="J593" s="39"/>
      <c r="O593" s="39"/>
      <c r="T593" s="39"/>
      <c r="Y593" s="39"/>
      <c r="AD593" s="39"/>
      <c r="AI593" s="39"/>
      <c r="AN593" s="39"/>
      <c r="AS593" s="39"/>
    </row>
    <row r="594">
      <c r="E594" s="39"/>
      <c r="J594" s="39"/>
      <c r="O594" s="39"/>
      <c r="T594" s="39"/>
      <c r="Y594" s="39"/>
      <c r="AD594" s="39"/>
      <c r="AI594" s="39"/>
      <c r="AN594" s="39"/>
      <c r="AS594" s="39"/>
    </row>
    <row r="595">
      <c r="E595" s="39"/>
      <c r="J595" s="39"/>
      <c r="O595" s="39"/>
      <c r="T595" s="39"/>
      <c r="Y595" s="39"/>
      <c r="AD595" s="39"/>
      <c r="AI595" s="39"/>
      <c r="AN595" s="39"/>
      <c r="AS595" s="39"/>
    </row>
    <row r="596">
      <c r="E596" s="39"/>
      <c r="J596" s="39"/>
      <c r="O596" s="39"/>
      <c r="T596" s="39"/>
      <c r="Y596" s="39"/>
      <c r="AD596" s="39"/>
      <c r="AI596" s="39"/>
      <c r="AN596" s="39"/>
      <c r="AS596" s="39"/>
    </row>
    <row r="597">
      <c r="E597" s="39"/>
      <c r="J597" s="39"/>
      <c r="O597" s="39"/>
      <c r="T597" s="39"/>
      <c r="Y597" s="39"/>
      <c r="AD597" s="39"/>
      <c r="AI597" s="39"/>
      <c r="AN597" s="39"/>
      <c r="AS597" s="39"/>
    </row>
    <row r="598">
      <c r="E598" s="39"/>
      <c r="J598" s="39"/>
      <c r="O598" s="39"/>
      <c r="T598" s="39"/>
      <c r="Y598" s="39"/>
      <c r="AD598" s="39"/>
      <c r="AI598" s="39"/>
      <c r="AN598" s="39"/>
      <c r="AS598" s="39"/>
    </row>
    <row r="599">
      <c r="E599" s="39"/>
      <c r="J599" s="39"/>
      <c r="O599" s="39"/>
      <c r="T599" s="39"/>
      <c r="Y599" s="39"/>
      <c r="AD599" s="39"/>
      <c r="AI599" s="39"/>
      <c r="AN599" s="39"/>
      <c r="AS599" s="39"/>
    </row>
    <row r="600">
      <c r="E600" s="39"/>
      <c r="J600" s="39"/>
      <c r="O600" s="39"/>
      <c r="T600" s="39"/>
      <c r="Y600" s="39"/>
      <c r="AD600" s="39"/>
      <c r="AI600" s="39"/>
      <c r="AN600" s="39"/>
      <c r="AS600" s="39"/>
    </row>
    <row r="601">
      <c r="E601" s="39"/>
      <c r="J601" s="39"/>
      <c r="O601" s="39"/>
      <c r="T601" s="39"/>
      <c r="Y601" s="39"/>
      <c r="AD601" s="39"/>
      <c r="AI601" s="39"/>
      <c r="AN601" s="39"/>
      <c r="AS601" s="39"/>
    </row>
    <row r="602">
      <c r="E602" s="39"/>
      <c r="J602" s="39"/>
      <c r="O602" s="39"/>
      <c r="T602" s="39"/>
      <c r="Y602" s="39"/>
      <c r="AD602" s="39"/>
      <c r="AI602" s="39"/>
      <c r="AN602" s="39"/>
      <c r="AS602" s="39"/>
    </row>
    <row r="603">
      <c r="E603" s="39"/>
      <c r="J603" s="39"/>
      <c r="O603" s="39"/>
      <c r="T603" s="39"/>
      <c r="Y603" s="39"/>
      <c r="AD603" s="39"/>
      <c r="AI603" s="39"/>
      <c r="AN603" s="39"/>
      <c r="AS603" s="39"/>
    </row>
    <row r="604">
      <c r="E604" s="39"/>
      <c r="J604" s="39"/>
      <c r="O604" s="39"/>
      <c r="T604" s="39"/>
      <c r="Y604" s="39"/>
      <c r="AD604" s="39"/>
      <c r="AI604" s="39"/>
      <c r="AN604" s="39"/>
      <c r="AS604" s="39"/>
    </row>
    <row r="605">
      <c r="E605" s="39"/>
      <c r="J605" s="39"/>
      <c r="O605" s="39"/>
      <c r="T605" s="39"/>
      <c r="Y605" s="39"/>
      <c r="AD605" s="39"/>
      <c r="AI605" s="39"/>
      <c r="AN605" s="39"/>
      <c r="AS605" s="39"/>
    </row>
    <row r="606">
      <c r="E606" s="39"/>
      <c r="J606" s="39"/>
      <c r="O606" s="39"/>
      <c r="T606" s="39"/>
      <c r="Y606" s="39"/>
      <c r="AD606" s="39"/>
      <c r="AI606" s="39"/>
      <c r="AN606" s="39"/>
      <c r="AS606" s="39"/>
    </row>
    <row r="607">
      <c r="E607" s="39"/>
      <c r="J607" s="39"/>
      <c r="O607" s="39"/>
      <c r="T607" s="39"/>
      <c r="Y607" s="39"/>
      <c r="AD607" s="39"/>
      <c r="AI607" s="39"/>
      <c r="AN607" s="39"/>
      <c r="AS607" s="39"/>
    </row>
    <row r="608">
      <c r="E608" s="39"/>
      <c r="J608" s="39"/>
      <c r="O608" s="39"/>
      <c r="T608" s="39"/>
      <c r="Y608" s="39"/>
      <c r="AD608" s="39"/>
      <c r="AI608" s="39"/>
      <c r="AN608" s="39"/>
      <c r="AS608" s="39"/>
    </row>
    <row r="609">
      <c r="E609" s="39"/>
      <c r="J609" s="39"/>
      <c r="O609" s="39"/>
      <c r="T609" s="39"/>
      <c r="Y609" s="39"/>
      <c r="AD609" s="39"/>
      <c r="AI609" s="39"/>
      <c r="AN609" s="39"/>
      <c r="AS609" s="39"/>
    </row>
    <row r="610">
      <c r="E610" s="39"/>
      <c r="J610" s="39"/>
      <c r="O610" s="39"/>
      <c r="T610" s="39"/>
      <c r="Y610" s="39"/>
      <c r="AD610" s="39"/>
      <c r="AI610" s="39"/>
      <c r="AN610" s="39"/>
      <c r="AS610" s="39"/>
    </row>
    <row r="611">
      <c r="E611" s="39"/>
      <c r="J611" s="39"/>
      <c r="O611" s="39"/>
      <c r="T611" s="39"/>
      <c r="Y611" s="39"/>
      <c r="AD611" s="39"/>
      <c r="AI611" s="39"/>
      <c r="AN611" s="39"/>
      <c r="AS611" s="39"/>
    </row>
    <row r="612">
      <c r="E612" s="39"/>
      <c r="J612" s="39"/>
      <c r="O612" s="39"/>
      <c r="T612" s="39"/>
      <c r="Y612" s="39"/>
      <c r="AD612" s="39"/>
      <c r="AI612" s="39"/>
      <c r="AN612" s="39"/>
      <c r="AS612" s="39"/>
    </row>
    <row r="613">
      <c r="E613" s="39"/>
      <c r="J613" s="39"/>
      <c r="O613" s="39"/>
      <c r="T613" s="39"/>
      <c r="Y613" s="39"/>
      <c r="AD613" s="39"/>
      <c r="AI613" s="39"/>
      <c r="AN613" s="39"/>
      <c r="AS613" s="39"/>
    </row>
    <row r="614">
      <c r="E614" s="39"/>
      <c r="J614" s="39"/>
      <c r="O614" s="39"/>
      <c r="T614" s="39"/>
      <c r="Y614" s="39"/>
      <c r="AD614" s="39"/>
      <c r="AI614" s="39"/>
      <c r="AN614" s="39"/>
      <c r="AS614" s="39"/>
    </row>
    <row r="615">
      <c r="E615" s="39"/>
      <c r="J615" s="39"/>
      <c r="O615" s="39"/>
      <c r="T615" s="39"/>
      <c r="Y615" s="39"/>
      <c r="AD615" s="39"/>
      <c r="AI615" s="39"/>
      <c r="AN615" s="39"/>
      <c r="AS615" s="39"/>
    </row>
    <row r="616">
      <c r="E616" s="39"/>
      <c r="J616" s="39"/>
      <c r="O616" s="39"/>
      <c r="T616" s="39"/>
      <c r="Y616" s="39"/>
      <c r="AD616" s="39"/>
      <c r="AI616" s="39"/>
      <c r="AN616" s="39"/>
      <c r="AS616" s="39"/>
    </row>
    <row r="617">
      <c r="E617" s="39"/>
      <c r="J617" s="39"/>
      <c r="O617" s="39"/>
      <c r="T617" s="39"/>
      <c r="Y617" s="39"/>
      <c r="AD617" s="39"/>
      <c r="AI617" s="39"/>
      <c r="AN617" s="39"/>
      <c r="AS617" s="39"/>
    </row>
    <row r="618">
      <c r="E618" s="39"/>
      <c r="J618" s="39"/>
      <c r="O618" s="39"/>
      <c r="T618" s="39"/>
      <c r="Y618" s="39"/>
      <c r="AD618" s="39"/>
      <c r="AI618" s="39"/>
      <c r="AN618" s="39"/>
      <c r="AS618" s="39"/>
    </row>
    <row r="619">
      <c r="E619" s="39"/>
      <c r="J619" s="39"/>
      <c r="O619" s="39"/>
      <c r="T619" s="39"/>
      <c r="Y619" s="39"/>
      <c r="AD619" s="39"/>
      <c r="AI619" s="39"/>
      <c r="AN619" s="39"/>
      <c r="AS619" s="39"/>
    </row>
    <row r="620">
      <c r="E620" s="39"/>
      <c r="J620" s="39"/>
      <c r="O620" s="39"/>
      <c r="T620" s="39"/>
      <c r="Y620" s="39"/>
      <c r="AD620" s="39"/>
      <c r="AI620" s="39"/>
      <c r="AN620" s="39"/>
      <c r="AS620" s="39"/>
    </row>
    <row r="621">
      <c r="E621" s="39"/>
      <c r="J621" s="39"/>
      <c r="O621" s="39"/>
      <c r="T621" s="39"/>
      <c r="Y621" s="39"/>
      <c r="AD621" s="39"/>
      <c r="AI621" s="39"/>
      <c r="AN621" s="39"/>
      <c r="AS621" s="39"/>
    </row>
    <row r="622">
      <c r="E622" s="39"/>
      <c r="J622" s="39"/>
      <c r="O622" s="39"/>
      <c r="T622" s="39"/>
      <c r="Y622" s="39"/>
      <c r="AD622" s="39"/>
      <c r="AI622" s="39"/>
      <c r="AN622" s="39"/>
      <c r="AS622" s="39"/>
    </row>
    <row r="623">
      <c r="E623" s="39"/>
      <c r="J623" s="39"/>
      <c r="O623" s="39"/>
      <c r="T623" s="39"/>
      <c r="Y623" s="39"/>
      <c r="AD623" s="39"/>
      <c r="AI623" s="39"/>
      <c r="AN623" s="39"/>
      <c r="AS623" s="39"/>
    </row>
    <row r="624">
      <c r="E624" s="39"/>
      <c r="J624" s="39"/>
      <c r="O624" s="39"/>
      <c r="T624" s="39"/>
      <c r="Y624" s="39"/>
      <c r="AD624" s="39"/>
      <c r="AI624" s="39"/>
      <c r="AN624" s="39"/>
      <c r="AS624" s="39"/>
    </row>
    <row r="625">
      <c r="E625" s="39"/>
      <c r="J625" s="39"/>
      <c r="O625" s="39"/>
      <c r="T625" s="39"/>
      <c r="Y625" s="39"/>
      <c r="AD625" s="39"/>
      <c r="AI625" s="39"/>
      <c r="AN625" s="39"/>
      <c r="AS625" s="39"/>
    </row>
    <row r="626">
      <c r="E626" s="39"/>
      <c r="J626" s="39"/>
      <c r="O626" s="39"/>
      <c r="T626" s="39"/>
      <c r="Y626" s="39"/>
      <c r="AD626" s="39"/>
      <c r="AI626" s="39"/>
      <c r="AN626" s="39"/>
      <c r="AS626" s="39"/>
    </row>
    <row r="627">
      <c r="E627" s="39"/>
      <c r="J627" s="39"/>
      <c r="O627" s="39"/>
      <c r="T627" s="39"/>
      <c r="Y627" s="39"/>
      <c r="AD627" s="39"/>
      <c r="AI627" s="39"/>
      <c r="AN627" s="39"/>
      <c r="AS627" s="39"/>
    </row>
    <row r="628">
      <c r="E628" s="39"/>
      <c r="J628" s="39"/>
      <c r="O628" s="39"/>
      <c r="T628" s="39"/>
      <c r="Y628" s="39"/>
      <c r="AD628" s="39"/>
      <c r="AI628" s="39"/>
      <c r="AN628" s="39"/>
      <c r="AS628" s="39"/>
    </row>
    <row r="629">
      <c r="E629" s="39"/>
      <c r="J629" s="39"/>
      <c r="O629" s="39"/>
      <c r="T629" s="39"/>
      <c r="Y629" s="39"/>
      <c r="AD629" s="39"/>
      <c r="AI629" s="39"/>
      <c r="AN629" s="39"/>
      <c r="AS629" s="39"/>
    </row>
    <row r="630">
      <c r="E630" s="39"/>
      <c r="J630" s="39"/>
      <c r="O630" s="39"/>
      <c r="T630" s="39"/>
      <c r="Y630" s="39"/>
      <c r="AD630" s="39"/>
      <c r="AI630" s="39"/>
      <c r="AN630" s="39"/>
      <c r="AS630" s="39"/>
    </row>
    <row r="631">
      <c r="E631" s="39"/>
      <c r="J631" s="39"/>
      <c r="O631" s="39"/>
      <c r="T631" s="39"/>
      <c r="Y631" s="39"/>
      <c r="AD631" s="39"/>
      <c r="AI631" s="39"/>
      <c r="AN631" s="39"/>
      <c r="AS631" s="39"/>
    </row>
    <row r="632">
      <c r="E632" s="39"/>
      <c r="J632" s="39"/>
      <c r="O632" s="39"/>
      <c r="T632" s="39"/>
      <c r="Y632" s="39"/>
      <c r="AD632" s="39"/>
      <c r="AI632" s="39"/>
      <c r="AN632" s="39"/>
      <c r="AS632" s="39"/>
    </row>
    <row r="633">
      <c r="E633" s="39"/>
      <c r="J633" s="39"/>
      <c r="O633" s="39"/>
      <c r="T633" s="39"/>
      <c r="Y633" s="39"/>
      <c r="AD633" s="39"/>
      <c r="AI633" s="39"/>
      <c r="AN633" s="39"/>
      <c r="AS633" s="39"/>
    </row>
    <row r="634">
      <c r="E634" s="39"/>
      <c r="J634" s="39"/>
      <c r="O634" s="39"/>
      <c r="T634" s="39"/>
      <c r="Y634" s="39"/>
      <c r="AD634" s="39"/>
      <c r="AI634" s="39"/>
      <c r="AN634" s="39"/>
      <c r="AS634" s="39"/>
    </row>
    <row r="635">
      <c r="E635" s="39"/>
      <c r="J635" s="39"/>
      <c r="O635" s="39"/>
      <c r="T635" s="39"/>
      <c r="Y635" s="39"/>
      <c r="AD635" s="39"/>
      <c r="AI635" s="39"/>
      <c r="AN635" s="39"/>
      <c r="AS635" s="39"/>
    </row>
    <row r="636">
      <c r="E636" s="39"/>
      <c r="J636" s="39"/>
      <c r="O636" s="39"/>
      <c r="T636" s="39"/>
      <c r="Y636" s="39"/>
      <c r="AD636" s="39"/>
      <c r="AI636" s="39"/>
      <c r="AN636" s="39"/>
      <c r="AS636" s="39"/>
    </row>
    <row r="637">
      <c r="E637" s="39"/>
      <c r="J637" s="39"/>
      <c r="O637" s="39"/>
      <c r="T637" s="39"/>
      <c r="Y637" s="39"/>
      <c r="AD637" s="39"/>
      <c r="AI637" s="39"/>
      <c r="AN637" s="39"/>
      <c r="AS637" s="39"/>
    </row>
    <row r="638">
      <c r="E638" s="39"/>
      <c r="J638" s="39"/>
      <c r="O638" s="39"/>
      <c r="T638" s="39"/>
      <c r="Y638" s="39"/>
      <c r="AD638" s="39"/>
      <c r="AI638" s="39"/>
      <c r="AN638" s="39"/>
      <c r="AS638" s="39"/>
    </row>
    <row r="639">
      <c r="E639" s="39"/>
      <c r="J639" s="39"/>
      <c r="O639" s="39"/>
      <c r="T639" s="39"/>
      <c r="Y639" s="39"/>
      <c r="AD639" s="39"/>
      <c r="AI639" s="39"/>
      <c r="AN639" s="39"/>
      <c r="AS639" s="39"/>
    </row>
    <row r="640">
      <c r="E640" s="39"/>
      <c r="J640" s="39"/>
      <c r="O640" s="39"/>
      <c r="T640" s="39"/>
      <c r="Y640" s="39"/>
      <c r="AD640" s="39"/>
      <c r="AI640" s="39"/>
      <c r="AN640" s="39"/>
      <c r="AS640" s="39"/>
    </row>
    <row r="641">
      <c r="E641" s="39"/>
      <c r="J641" s="39"/>
      <c r="O641" s="39"/>
      <c r="T641" s="39"/>
      <c r="Y641" s="39"/>
      <c r="AD641" s="39"/>
      <c r="AI641" s="39"/>
      <c r="AN641" s="39"/>
      <c r="AS641" s="39"/>
    </row>
    <row r="642">
      <c r="E642" s="39"/>
      <c r="J642" s="39"/>
      <c r="O642" s="39"/>
      <c r="T642" s="39"/>
      <c r="Y642" s="39"/>
      <c r="AD642" s="39"/>
      <c r="AI642" s="39"/>
      <c r="AN642" s="39"/>
      <c r="AS642" s="39"/>
    </row>
    <row r="643">
      <c r="E643" s="39"/>
      <c r="J643" s="39"/>
      <c r="O643" s="39"/>
      <c r="T643" s="39"/>
      <c r="Y643" s="39"/>
      <c r="AD643" s="39"/>
      <c r="AI643" s="39"/>
      <c r="AN643" s="39"/>
      <c r="AS643" s="39"/>
    </row>
    <row r="644">
      <c r="E644" s="39"/>
      <c r="J644" s="39"/>
      <c r="O644" s="39"/>
      <c r="T644" s="39"/>
      <c r="Y644" s="39"/>
      <c r="AD644" s="39"/>
      <c r="AI644" s="39"/>
      <c r="AN644" s="39"/>
      <c r="AS644" s="39"/>
    </row>
    <row r="645">
      <c r="E645" s="39"/>
      <c r="J645" s="39"/>
      <c r="O645" s="39"/>
      <c r="T645" s="39"/>
      <c r="Y645" s="39"/>
      <c r="AD645" s="39"/>
      <c r="AI645" s="39"/>
      <c r="AN645" s="39"/>
      <c r="AS645" s="39"/>
    </row>
    <row r="646">
      <c r="E646" s="39"/>
      <c r="J646" s="39"/>
      <c r="O646" s="39"/>
      <c r="T646" s="39"/>
      <c r="Y646" s="39"/>
      <c r="AD646" s="39"/>
      <c r="AI646" s="39"/>
      <c r="AN646" s="39"/>
      <c r="AS646" s="39"/>
    </row>
    <row r="647">
      <c r="E647" s="39"/>
      <c r="J647" s="39"/>
      <c r="O647" s="39"/>
      <c r="T647" s="39"/>
      <c r="Y647" s="39"/>
      <c r="AD647" s="39"/>
      <c r="AI647" s="39"/>
      <c r="AN647" s="39"/>
      <c r="AS647" s="39"/>
    </row>
    <row r="648">
      <c r="E648" s="39"/>
      <c r="J648" s="39"/>
      <c r="O648" s="39"/>
      <c r="T648" s="39"/>
      <c r="Y648" s="39"/>
      <c r="AD648" s="39"/>
      <c r="AI648" s="39"/>
      <c r="AN648" s="39"/>
      <c r="AS648" s="39"/>
    </row>
    <row r="649">
      <c r="E649" s="39"/>
      <c r="J649" s="39"/>
      <c r="O649" s="39"/>
      <c r="T649" s="39"/>
      <c r="Y649" s="39"/>
      <c r="AD649" s="39"/>
      <c r="AI649" s="39"/>
      <c r="AN649" s="39"/>
      <c r="AS649" s="39"/>
    </row>
    <row r="650">
      <c r="E650" s="39"/>
      <c r="J650" s="39"/>
      <c r="O650" s="39"/>
      <c r="T650" s="39"/>
      <c r="Y650" s="39"/>
      <c r="AD650" s="39"/>
      <c r="AI650" s="39"/>
      <c r="AN650" s="39"/>
      <c r="AS650" s="39"/>
    </row>
    <row r="651">
      <c r="E651" s="39"/>
      <c r="J651" s="39"/>
      <c r="O651" s="39"/>
      <c r="T651" s="39"/>
      <c r="Y651" s="39"/>
      <c r="AD651" s="39"/>
      <c r="AI651" s="39"/>
      <c r="AN651" s="39"/>
      <c r="AS651" s="39"/>
    </row>
    <row r="652">
      <c r="E652" s="39"/>
      <c r="J652" s="39"/>
      <c r="O652" s="39"/>
      <c r="T652" s="39"/>
      <c r="Y652" s="39"/>
      <c r="AD652" s="39"/>
      <c r="AI652" s="39"/>
      <c r="AN652" s="39"/>
      <c r="AS652" s="39"/>
    </row>
    <row r="653">
      <c r="E653" s="39"/>
      <c r="J653" s="39"/>
      <c r="O653" s="39"/>
      <c r="T653" s="39"/>
      <c r="Y653" s="39"/>
      <c r="AD653" s="39"/>
      <c r="AI653" s="39"/>
      <c r="AN653" s="39"/>
      <c r="AS653" s="39"/>
    </row>
    <row r="654">
      <c r="E654" s="39"/>
      <c r="J654" s="39"/>
      <c r="O654" s="39"/>
      <c r="T654" s="39"/>
      <c r="Y654" s="39"/>
      <c r="AD654" s="39"/>
      <c r="AI654" s="39"/>
      <c r="AN654" s="39"/>
      <c r="AS654" s="39"/>
    </row>
    <row r="655">
      <c r="E655" s="39"/>
      <c r="J655" s="39"/>
      <c r="O655" s="39"/>
      <c r="T655" s="39"/>
      <c r="Y655" s="39"/>
      <c r="AD655" s="39"/>
      <c r="AI655" s="39"/>
      <c r="AN655" s="39"/>
      <c r="AS655" s="39"/>
    </row>
    <row r="656">
      <c r="E656" s="39"/>
      <c r="J656" s="39"/>
      <c r="O656" s="39"/>
      <c r="T656" s="39"/>
      <c r="Y656" s="39"/>
      <c r="AD656" s="39"/>
      <c r="AI656" s="39"/>
      <c r="AN656" s="39"/>
      <c r="AS656" s="39"/>
    </row>
    <row r="657">
      <c r="E657" s="39"/>
      <c r="J657" s="39"/>
      <c r="O657" s="39"/>
      <c r="T657" s="39"/>
      <c r="Y657" s="39"/>
      <c r="AD657" s="39"/>
      <c r="AI657" s="39"/>
      <c r="AN657" s="39"/>
      <c r="AS657" s="39"/>
    </row>
    <row r="658">
      <c r="E658" s="39"/>
      <c r="J658" s="39"/>
      <c r="O658" s="39"/>
      <c r="T658" s="39"/>
      <c r="Y658" s="39"/>
      <c r="AD658" s="39"/>
      <c r="AI658" s="39"/>
      <c r="AN658" s="39"/>
      <c r="AS658" s="39"/>
    </row>
    <row r="659">
      <c r="E659" s="39"/>
      <c r="J659" s="39"/>
      <c r="O659" s="39"/>
      <c r="T659" s="39"/>
      <c r="Y659" s="39"/>
      <c r="AD659" s="39"/>
      <c r="AI659" s="39"/>
      <c r="AN659" s="39"/>
      <c r="AS659" s="39"/>
    </row>
    <row r="660">
      <c r="E660" s="39"/>
      <c r="J660" s="39"/>
      <c r="O660" s="39"/>
      <c r="T660" s="39"/>
      <c r="Y660" s="39"/>
      <c r="AD660" s="39"/>
      <c r="AI660" s="39"/>
      <c r="AN660" s="39"/>
      <c r="AS660" s="39"/>
    </row>
    <row r="661">
      <c r="E661" s="39"/>
      <c r="J661" s="39"/>
      <c r="O661" s="39"/>
      <c r="T661" s="39"/>
      <c r="Y661" s="39"/>
      <c r="AD661" s="39"/>
      <c r="AI661" s="39"/>
      <c r="AN661" s="39"/>
      <c r="AS661" s="39"/>
    </row>
    <row r="662">
      <c r="E662" s="39"/>
      <c r="J662" s="39"/>
      <c r="O662" s="39"/>
      <c r="T662" s="39"/>
      <c r="Y662" s="39"/>
      <c r="AD662" s="39"/>
      <c r="AI662" s="39"/>
      <c r="AN662" s="39"/>
      <c r="AS662" s="39"/>
    </row>
    <row r="663">
      <c r="E663" s="39"/>
      <c r="J663" s="39"/>
      <c r="O663" s="39"/>
      <c r="T663" s="39"/>
      <c r="Y663" s="39"/>
      <c r="AD663" s="39"/>
      <c r="AI663" s="39"/>
      <c r="AN663" s="39"/>
      <c r="AS663" s="39"/>
    </row>
    <row r="664">
      <c r="E664" s="39"/>
      <c r="J664" s="39"/>
      <c r="O664" s="39"/>
      <c r="T664" s="39"/>
      <c r="Y664" s="39"/>
      <c r="AD664" s="39"/>
      <c r="AI664" s="39"/>
      <c r="AN664" s="39"/>
      <c r="AS664" s="39"/>
    </row>
    <row r="665">
      <c r="E665" s="39"/>
      <c r="J665" s="39"/>
      <c r="O665" s="39"/>
      <c r="T665" s="39"/>
      <c r="Y665" s="39"/>
      <c r="AD665" s="39"/>
      <c r="AI665" s="39"/>
      <c r="AN665" s="39"/>
      <c r="AS665" s="39"/>
    </row>
    <row r="666">
      <c r="E666" s="39"/>
      <c r="J666" s="39"/>
      <c r="O666" s="39"/>
      <c r="T666" s="39"/>
      <c r="Y666" s="39"/>
      <c r="AD666" s="39"/>
      <c r="AI666" s="39"/>
      <c r="AN666" s="39"/>
      <c r="AS666" s="39"/>
    </row>
    <row r="667">
      <c r="E667" s="39"/>
      <c r="J667" s="39"/>
      <c r="O667" s="39"/>
      <c r="T667" s="39"/>
      <c r="Y667" s="39"/>
      <c r="AD667" s="39"/>
      <c r="AI667" s="39"/>
      <c r="AN667" s="39"/>
      <c r="AS667" s="39"/>
    </row>
    <row r="668">
      <c r="E668" s="39"/>
      <c r="J668" s="39"/>
      <c r="O668" s="39"/>
      <c r="T668" s="39"/>
      <c r="Y668" s="39"/>
      <c r="AD668" s="39"/>
      <c r="AI668" s="39"/>
      <c r="AN668" s="39"/>
      <c r="AS668" s="39"/>
    </row>
    <row r="669">
      <c r="E669" s="39"/>
      <c r="J669" s="39"/>
      <c r="O669" s="39"/>
      <c r="T669" s="39"/>
      <c r="Y669" s="39"/>
      <c r="AD669" s="39"/>
      <c r="AI669" s="39"/>
      <c r="AN669" s="39"/>
      <c r="AS669" s="39"/>
    </row>
    <row r="670">
      <c r="E670" s="39"/>
      <c r="J670" s="39"/>
      <c r="O670" s="39"/>
      <c r="T670" s="39"/>
      <c r="Y670" s="39"/>
      <c r="AD670" s="39"/>
      <c r="AI670" s="39"/>
      <c r="AN670" s="39"/>
      <c r="AS670" s="39"/>
    </row>
    <row r="671">
      <c r="E671" s="39"/>
      <c r="J671" s="39"/>
      <c r="O671" s="39"/>
      <c r="T671" s="39"/>
      <c r="Y671" s="39"/>
      <c r="AD671" s="39"/>
      <c r="AI671" s="39"/>
      <c r="AN671" s="39"/>
      <c r="AS671" s="39"/>
    </row>
    <row r="672">
      <c r="E672" s="39"/>
      <c r="J672" s="39"/>
      <c r="O672" s="39"/>
      <c r="T672" s="39"/>
      <c r="Y672" s="39"/>
      <c r="AD672" s="39"/>
      <c r="AI672" s="39"/>
      <c r="AN672" s="39"/>
      <c r="AS672" s="39"/>
    </row>
    <row r="673">
      <c r="E673" s="39"/>
      <c r="J673" s="39"/>
      <c r="O673" s="39"/>
      <c r="T673" s="39"/>
      <c r="Y673" s="39"/>
      <c r="AD673" s="39"/>
      <c r="AI673" s="39"/>
      <c r="AN673" s="39"/>
      <c r="AS673" s="39"/>
    </row>
    <row r="674">
      <c r="E674" s="39"/>
      <c r="J674" s="39"/>
      <c r="O674" s="39"/>
      <c r="T674" s="39"/>
      <c r="Y674" s="39"/>
      <c r="AD674" s="39"/>
      <c r="AI674" s="39"/>
      <c r="AN674" s="39"/>
      <c r="AS674" s="39"/>
    </row>
    <row r="675">
      <c r="E675" s="39"/>
      <c r="J675" s="39"/>
      <c r="O675" s="39"/>
      <c r="T675" s="39"/>
      <c r="Y675" s="39"/>
      <c r="AD675" s="39"/>
      <c r="AI675" s="39"/>
      <c r="AN675" s="39"/>
      <c r="AS675" s="39"/>
    </row>
    <row r="676">
      <c r="E676" s="39"/>
      <c r="J676" s="39"/>
      <c r="O676" s="39"/>
      <c r="T676" s="39"/>
      <c r="Y676" s="39"/>
      <c r="AD676" s="39"/>
      <c r="AI676" s="39"/>
      <c r="AN676" s="39"/>
      <c r="AS676" s="39"/>
    </row>
    <row r="677">
      <c r="E677" s="39"/>
      <c r="J677" s="39"/>
      <c r="O677" s="39"/>
      <c r="T677" s="39"/>
      <c r="Y677" s="39"/>
      <c r="AD677" s="39"/>
      <c r="AI677" s="39"/>
      <c r="AN677" s="39"/>
      <c r="AS677" s="39"/>
    </row>
    <row r="678">
      <c r="E678" s="39"/>
      <c r="J678" s="39"/>
      <c r="O678" s="39"/>
      <c r="T678" s="39"/>
      <c r="Y678" s="39"/>
      <c r="AD678" s="39"/>
      <c r="AI678" s="39"/>
      <c r="AN678" s="39"/>
      <c r="AS678" s="39"/>
    </row>
    <row r="679">
      <c r="E679" s="39"/>
      <c r="J679" s="39"/>
      <c r="O679" s="39"/>
      <c r="T679" s="39"/>
      <c r="Y679" s="39"/>
      <c r="AD679" s="39"/>
      <c r="AI679" s="39"/>
      <c r="AN679" s="39"/>
      <c r="AS679" s="39"/>
    </row>
    <row r="680">
      <c r="E680" s="39"/>
      <c r="J680" s="39"/>
      <c r="O680" s="39"/>
      <c r="T680" s="39"/>
      <c r="Y680" s="39"/>
      <c r="AD680" s="39"/>
      <c r="AI680" s="39"/>
      <c r="AN680" s="39"/>
      <c r="AS680" s="39"/>
    </row>
    <row r="681">
      <c r="E681" s="39"/>
      <c r="J681" s="39"/>
      <c r="O681" s="39"/>
      <c r="T681" s="39"/>
      <c r="Y681" s="39"/>
      <c r="AD681" s="39"/>
      <c r="AI681" s="39"/>
      <c r="AN681" s="39"/>
      <c r="AS681" s="39"/>
    </row>
    <row r="682">
      <c r="E682" s="39"/>
      <c r="J682" s="39"/>
      <c r="O682" s="39"/>
      <c r="T682" s="39"/>
      <c r="Y682" s="39"/>
      <c r="AD682" s="39"/>
      <c r="AI682" s="39"/>
      <c r="AN682" s="39"/>
      <c r="AS682" s="39"/>
    </row>
    <row r="683">
      <c r="E683" s="39"/>
      <c r="J683" s="39"/>
      <c r="O683" s="39"/>
      <c r="T683" s="39"/>
      <c r="Y683" s="39"/>
      <c r="AD683" s="39"/>
      <c r="AI683" s="39"/>
      <c r="AN683" s="39"/>
      <c r="AS683" s="39"/>
    </row>
    <row r="684">
      <c r="E684" s="39"/>
      <c r="J684" s="39"/>
      <c r="O684" s="39"/>
      <c r="T684" s="39"/>
      <c r="Y684" s="39"/>
      <c r="AD684" s="39"/>
      <c r="AI684" s="39"/>
      <c r="AN684" s="39"/>
      <c r="AS684" s="39"/>
    </row>
    <row r="685">
      <c r="E685" s="39"/>
      <c r="J685" s="39"/>
      <c r="O685" s="39"/>
      <c r="T685" s="39"/>
      <c r="Y685" s="39"/>
      <c r="AD685" s="39"/>
      <c r="AI685" s="39"/>
      <c r="AN685" s="39"/>
      <c r="AS685" s="39"/>
    </row>
    <row r="686">
      <c r="E686" s="39"/>
      <c r="J686" s="39"/>
      <c r="O686" s="39"/>
      <c r="T686" s="39"/>
      <c r="Y686" s="39"/>
      <c r="AD686" s="39"/>
      <c r="AI686" s="39"/>
      <c r="AN686" s="39"/>
      <c r="AS686" s="39"/>
    </row>
    <row r="687">
      <c r="E687" s="39"/>
      <c r="J687" s="39"/>
      <c r="O687" s="39"/>
      <c r="T687" s="39"/>
      <c r="Y687" s="39"/>
      <c r="AD687" s="39"/>
      <c r="AI687" s="39"/>
      <c r="AN687" s="39"/>
      <c r="AS687" s="39"/>
    </row>
    <row r="688">
      <c r="E688" s="39"/>
      <c r="J688" s="39"/>
      <c r="O688" s="39"/>
      <c r="T688" s="39"/>
      <c r="Y688" s="39"/>
      <c r="AD688" s="39"/>
      <c r="AI688" s="39"/>
      <c r="AN688" s="39"/>
      <c r="AS688" s="39"/>
    </row>
    <row r="689">
      <c r="E689" s="39"/>
      <c r="J689" s="39"/>
      <c r="O689" s="39"/>
      <c r="T689" s="39"/>
      <c r="Y689" s="39"/>
      <c r="AD689" s="39"/>
      <c r="AI689" s="39"/>
      <c r="AN689" s="39"/>
      <c r="AS689" s="39"/>
    </row>
    <row r="690">
      <c r="E690" s="39"/>
      <c r="J690" s="39"/>
      <c r="O690" s="39"/>
      <c r="T690" s="39"/>
      <c r="Y690" s="39"/>
      <c r="AD690" s="39"/>
      <c r="AI690" s="39"/>
      <c r="AN690" s="39"/>
      <c r="AS690" s="39"/>
    </row>
    <row r="691">
      <c r="E691" s="39"/>
      <c r="J691" s="39"/>
      <c r="O691" s="39"/>
      <c r="T691" s="39"/>
      <c r="Y691" s="39"/>
      <c r="AD691" s="39"/>
      <c r="AI691" s="39"/>
      <c r="AN691" s="39"/>
      <c r="AS691" s="39"/>
    </row>
    <row r="692">
      <c r="E692" s="39"/>
      <c r="J692" s="39"/>
      <c r="O692" s="39"/>
      <c r="T692" s="39"/>
      <c r="Y692" s="39"/>
      <c r="AD692" s="39"/>
      <c r="AI692" s="39"/>
      <c r="AN692" s="39"/>
      <c r="AS692" s="39"/>
    </row>
    <row r="693">
      <c r="E693" s="39"/>
      <c r="J693" s="39"/>
      <c r="O693" s="39"/>
      <c r="T693" s="39"/>
      <c r="Y693" s="39"/>
      <c r="AD693" s="39"/>
      <c r="AI693" s="39"/>
      <c r="AN693" s="39"/>
      <c r="AS693" s="39"/>
    </row>
    <row r="694">
      <c r="E694" s="39"/>
      <c r="J694" s="39"/>
      <c r="O694" s="39"/>
      <c r="T694" s="39"/>
      <c r="Y694" s="39"/>
      <c r="AD694" s="39"/>
      <c r="AI694" s="39"/>
      <c r="AN694" s="39"/>
      <c r="AS694" s="39"/>
    </row>
    <row r="695">
      <c r="E695" s="39"/>
      <c r="J695" s="39"/>
      <c r="O695" s="39"/>
      <c r="T695" s="39"/>
      <c r="Y695" s="39"/>
      <c r="AD695" s="39"/>
      <c r="AI695" s="39"/>
      <c r="AN695" s="39"/>
      <c r="AS695" s="39"/>
    </row>
    <row r="696">
      <c r="E696" s="39"/>
      <c r="J696" s="39"/>
      <c r="O696" s="39"/>
      <c r="T696" s="39"/>
      <c r="Y696" s="39"/>
      <c r="AD696" s="39"/>
      <c r="AI696" s="39"/>
      <c r="AN696" s="39"/>
      <c r="AS696" s="39"/>
    </row>
    <row r="697">
      <c r="E697" s="39"/>
      <c r="J697" s="39"/>
      <c r="O697" s="39"/>
      <c r="T697" s="39"/>
      <c r="Y697" s="39"/>
      <c r="AD697" s="39"/>
      <c r="AI697" s="39"/>
      <c r="AN697" s="39"/>
      <c r="AS697" s="39"/>
    </row>
    <row r="698">
      <c r="E698" s="39"/>
      <c r="J698" s="39"/>
      <c r="O698" s="39"/>
      <c r="T698" s="39"/>
      <c r="Y698" s="39"/>
      <c r="AD698" s="39"/>
      <c r="AI698" s="39"/>
      <c r="AN698" s="39"/>
      <c r="AS698" s="39"/>
    </row>
    <row r="699">
      <c r="E699" s="39"/>
      <c r="J699" s="39"/>
      <c r="O699" s="39"/>
      <c r="T699" s="39"/>
      <c r="Y699" s="39"/>
      <c r="AD699" s="39"/>
      <c r="AI699" s="39"/>
      <c r="AN699" s="39"/>
      <c r="AS699" s="39"/>
    </row>
    <row r="700">
      <c r="E700" s="39"/>
      <c r="J700" s="39"/>
      <c r="O700" s="39"/>
      <c r="T700" s="39"/>
      <c r="Y700" s="39"/>
      <c r="AD700" s="39"/>
      <c r="AI700" s="39"/>
      <c r="AN700" s="39"/>
      <c r="AS700" s="39"/>
    </row>
    <row r="701">
      <c r="E701" s="39"/>
      <c r="J701" s="39"/>
      <c r="O701" s="39"/>
      <c r="T701" s="39"/>
      <c r="Y701" s="39"/>
      <c r="AD701" s="39"/>
      <c r="AI701" s="39"/>
      <c r="AN701" s="39"/>
      <c r="AS701" s="39"/>
    </row>
    <row r="702">
      <c r="E702" s="39"/>
      <c r="J702" s="39"/>
      <c r="O702" s="39"/>
      <c r="T702" s="39"/>
      <c r="Y702" s="39"/>
      <c r="AD702" s="39"/>
      <c r="AI702" s="39"/>
      <c r="AN702" s="39"/>
      <c r="AS702" s="39"/>
    </row>
    <row r="703">
      <c r="E703" s="39"/>
      <c r="J703" s="39"/>
      <c r="O703" s="39"/>
      <c r="T703" s="39"/>
      <c r="Y703" s="39"/>
      <c r="AD703" s="39"/>
      <c r="AI703" s="39"/>
      <c r="AN703" s="39"/>
      <c r="AS703" s="39"/>
    </row>
    <row r="704">
      <c r="E704" s="39"/>
      <c r="J704" s="39"/>
      <c r="O704" s="39"/>
      <c r="T704" s="39"/>
      <c r="Y704" s="39"/>
      <c r="AD704" s="39"/>
      <c r="AI704" s="39"/>
      <c r="AN704" s="39"/>
      <c r="AS704" s="39"/>
    </row>
    <row r="705">
      <c r="E705" s="39"/>
      <c r="J705" s="39"/>
      <c r="O705" s="39"/>
      <c r="T705" s="39"/>
      <c r="Y705" s="39"/>
      <c r="AD705" s="39"/>
      <c r="AI705" s="39"/>
      <c r="AN705" s="39"/>
      <c r="AS705" s="39"/>
    </row>
    <row r="706">
      <c r="E706" s="39"/>
      <c r="J706" s="39"/>
      <c r="O706" s="39"/>
      <c r="T706" s="39"/>
      <c r="Y706" s="39"/>
      <c r="AD706" s="39"/>
      <c r="AI706" s="39"/>
      <c r="AN706" s="39"/>
      <c r="AS706" s="39"/>
    </row>
    <row r="707">
      <c r="E707" s="39"/>
      <c r="J707" s="39"/>
      <c r="O707" s="39"/>
      <c r="T707" s="39"/>
      <c r="Y707" s="39"/>
      <c r="AD707" s="39"/>
      <c r="AI707" s="39"/>
      <c r="AN707" s="39"/>
      <c r="AS707" s="39"/>
    </row>
    <row r="708">
      <c r="E708" s="39"/>
      <c r="J708" s="39"/>
      <c r="O708" s="39"/>
      <c r="T708" s="39"/>
      <c r="Y708" s="39"/>
      <c r="AD708" s="39"/>
      <c r="AI708" s="39"/>
      <c r="AN708" s="39"/>
      <c r="AS708" s="39"/>
    </row>
    <row r="709">
      <c r="E709" s="39"/>
      <c r="J709" s="39"/>
      <c r="O709" s="39"/>
      <c r="T709" s="39"/>
      <c r="Y709" s="39"/>
      <c r="AD709" s="39"/>
      <c r="AI709" s="39"/>
      <c r="AN709" s="39"/>
      <c r="AS709" s="39"/>
    </row>
    <row r="710">
      <c r="E710" s="39"/>
      <c r="J710" s="39"/>
      <c r="O710" s="39"/>
      <c r="T710" s="39"/>
      <c r="Y710" s="39"/>
      <c r="AD710" s="39"/>
      <c r="AI710" s="39"/>
      <c r="AN710" s="39"/>
      <c r="AS710" s="39"/>
    </row>
    <row r="711">
      <c r="E711" s="39"/>
      <c r="J711" s="39"/>
      <c r="O711" s="39"/>
      <c r="T711" s="39"/>
      <c r="Y711" s="39"/>
      <c r="AD711" s="39"/>
      <c r="AI711" s="39"/>
      <c r="AN711" s="39"/>
      <c r="AS711" s="39"/>
    </row>
    <row r="712">
      <c r="E712" s="39"/>
      <c r="J712" s="39"/>
      <c r="O712" s="39"/>
      <c r="T712" s="39"/>
      <c r="Y712" s="39"/>
      <c r="AD712" s="39"/>
      <c r="AI712" s="39"/>
      <c r="AN712" s="39"/>
      <c r="AS712" s="39"/>
    </row>
    <row r="713">
      <c r="E713" s="39"/>
      <c r="J713" s="39"/>
      <c r="O713" s="39"/>
      <c r="T713" s="39"/>
      <c r="Y713" s="39"/>
      <c r="AD713" s="39"/>
      <c r="AI713" s="39"/>
      <c r="AN713" s="39"/>
      <c r="AS713" s="39"/>
    </row>
    <row r="714">
      <c r="E714" s="39"/>
      <c r="J714" s="39"/>
      <c r="O714" s="39"/>
      <c r="T714" s="39"/>
      <c r="Y714" s="39"/>
      <c r="AD714" s="39"/>
      <c r="AI714" s="39"/>
      <c r="AN714" s="39"/>
      <c r="AS714" s="39"/>
    </row>
    <row r="715">
      <c r="E715" s="39"/>
      <c r="J715" s="39"/>
      <c r="O715" s="39"/>
      <c r="T715" s="39"/>
      <c r="Y715" s="39"/>
      <c r="AD715" s="39"/>
      <c r="AI715" s="39"/>
      <c r="AN715" s="39"/>
      <c r="AS715" s="39"/>
    </row>
    <row r="716">
      <c r="E716" s="39"/>
      <c r="J716" s="39"/>
      <c r="O716" s="39"/>
      <c r="T716" s="39"/>
      <c r="Y716" s="39"/>
      <c r="AD716" s="39"/>
      <c r="AI716" s="39"/>
      <c r="AN716" s="39"/>
      <c r="AS716" s="39"/>
    </row>
    <row r="717">
      <c r="E717" s="39"/>
      <c r="J717" s="39"/>
      <c r="O717" s="39"/>
      <c r="T717" s="39"/>
      <c r="Y717" s="39"/>
      <c r="AD717" s="39"/>
      <c r="AI717" s="39"/>
      <c r="AN717" s="39"/>
      <c r="AS717" s="39"/>
    </row>
    <row r="718">
      <c r="E718" s="39"/>
      <c r="J718" s="39"/>
      <c r="O718" s="39"/>
      <c r="T718" s="39"/>
      <c r="Y718" s="39"/>
      <c r="AD718" s="39"/>
      <c r="AI718" s="39"/>
      <c r="AN718" s="39"/>
      <c r="AS718" s="39"/>
    </row>
    <row r="719">
      <c r="E719" s="39"/>
      <c r="J719" s="39"/>
      <c r="O719" s="39"/>
      <c r="T719" s="39"/>
      <c r="Y719" s="39"/>
      <c r="AD719" s="39"/>
      <c r="AI719" s="39"/>
      <c r="AN719" s="39"/>
      <c r="AS719" s="39"/>
    </row>
    <row r="720">
      <c r="E720" s="39"/>
      <c r="J720" s="39"/>
      <c r="O720" s="39"/>
      <c r="T720" s="39"/>
      <c r="Y720" s="39"/>
      <c r="AD720" s="39"/>
      <c r="AI720" s="39"/>
      <c r="AN720" s="39"/>
      <c r="AS720" s="39"/>
    </row>
    <row r="721">
      <c r="E721" s="39"/>
      <c r="J721" s="39"/>
      <c r="O721" s="39"/>
      <c r="T721" s="39"/>
      <c r="Y721" s="39"/>
      <c r="AD721" s="39"/>
      <c r="AI721" s="39"/>
      <c r="AN721" s="39"/>
      <c r="AS721" s="39"/>
    </row>
    <row r="722">
      <c r="E722" s="39"/>
      <c r="J722" s="39"/>
      <c r="O722" s="39"/>
      <c r="T722" s="39"/>
      <c r="Y722" s="39"/>
      <c r="AD722" s="39"/>
      <c r="AI722" s="39"/>
      <c r="AN722" s="39"/>
      <c r="AS722" s="39"/>
    </row>
    <row r="723">
      <c r="E723" s="39"/>
      <c r="J723" s="39"/>
      <c r="O723" s="39"/>
      <c r="T723" s="39"/>
      <c r="Y723" s="39"/>
      <c r="AD723" s="39"/>
      <c r="AI723" s="39"/>
      <c r="AN723" s="39"/>
      <c r="AS723" s="39"/>
    </row>
    <row r="724">
      <c r="E724" s="39"/>
      <c r="J724" s="39"/>
      <c r="O724" s="39"/>
      <c r="T724" s="39"/>
      <c r="Y724" s="39"/>
      <c r="AD724" s="39"/>
      <c r="AI724" s="39"/>
      <c r="AN724" s="39"/>
      <c r="AS724" s="39"/>
    </row>
    <row r="725">
      <c r="E725" s="39"/>
      <c r="J725" s="39"/>
      <c r="O725" s="39"/>
      <c r="T725" s="39"/>
      <c r="Y725" s="39"/>
      <c r="AD725" s="39"/>
      <c r="AI725" s="39"/>
      <c r="AN725" s="39"/>
      <c r="AS725" s="39"/>
    </row>
    <row r="726">
      <c r="E726" s="39"/>
      <c r="J726" s="39"/>
      <c r="O726" s="39"/>
      <c r="T726" s="39"/>
      <c r="Y726" s="39"/>
      <c r="AD726" s="39"/>
      <c r="AI726" s="39"/>
      <c r="AN726" s="39"/>
      <c r="AS726" s="39"/>
    </row>
    <row r="727">
      <c r="E727" s="39"/>
      <c r="J727" s="39"/>
      <c r="O727" s="39"/>
      <c r="T727" s="39"/>
      <c r="Y727" s="39"/>
      <c r="AD727" s="39"/>
      <c r="AI727" s="39"/>
      <c r="AN727" s="39"/>
      <c r="AS727" s="39"/>
    </row>
    <row r="728">
      <c r="E728" s="39"/>
      <c r="J728" s="39"/>
      <c r="O728" s="39"/>
      <c r="T728" s="39"/>
      <c r="Y728" s="39"/>
      <c r="AD728" s="39"/>
      <c r="AI728" s="39"/>
      <c r="AN728" s="39"/>
      <c r="AS728" s="39"/>
    </row>
    <row r="729">
      <c r="E729" s="39"/>
      <c r="J729" s="39"/>
      <c r="O729" s="39"/>
      <c r="T729" s="39"/>
      <c r="Y729" s="39"/>
      <c r="AD729" s="39"/>
      <c r="AI729" s="39"/>
      <c r="AN729" s="39"/>
      <c r="AS729" s="39"/>
    </row>
    <row r="730">
      <c r="E730" s="39"/>
      <c r="J730" s="39"/>
      <c r="O730" s="39"/>
      <c r="T730" s="39"/>
      <c r="Y730" s="39"/>
      <c r="AD730" s="39"/>
      <c r="AI730" s="39"/>
      <c r="AN730" s="39"/>
      <c r="AS730" s="39"/>
    </row>
    <row r="731">
      <c r="E731" s="39"/>
      <c r="J731" s="39"/>
      <c r="O731" s="39"/>
      <c r="T731" s="39"/>
      <c r="Y731" s="39"/>
      <c r="AD731" s="39"/>
      <c r="AI731" s="39"/>
      <c r="AN731" s="39"/>
      <c r="AS731" s="39"/>
    </row>
    <row r="732">
      <c r="E732" s="39"/>
      <c r="J732" s="39"/>
      <c r="O732" s="39"/>
      <c r="T732" s="39"/>
      <c r="Y732" s="39"/>
      <c r="AD732" s="39"/>
      <c r="AI732" s="39"/>
      <c r="AN732" s="39"/>
      <c r="AS732" s="39"/>
    </row>
    <row r="733">
      <c r="E733" s="39"/>
      <c r="J733" s="39"/>
      <c r="O733" s="39"/>
      <c r="T733" s="39"/>
      <c r="Y733" s="39"/>
      <c r="AD733" s="39"/>
      <c r="AI733" s="39"/>
      <c r="AN733" s="39"/>
      <c r="AS733" s="39"/>
    </row>
    <row r="734">
      <c r="E734" s="39"/>
      <c r="J734" s="39"/>
      <c r="O734" s="39"/>
      <c r="T734" s="39"/>
      <c r="Y734" s="39"/>
      <c r="AD734" s="39"/>
      <c r="AI734" s="39"/>
      <c r="AN734" s="39"/>
      <c r="AS734" s="39"/>
    </row>
    <row r="735">
      <c r="E735" s="39"/>
      <c r="J735" s="39"/>
      <c r="O735" s="39"/>
      <c r="T735" s="39"/>
      <c r="Y735" s="39"/>
      <c r="AD735" s="39"/>
      <c r="AI735" s="39"/>
      <c r="AN735" s="39"/>
      <c r="AS735" s="39"/>
    </row>
    <row r="736">
      <c r="E736" s="39"/>
      <c r="J736" s="39"/>
      <c r="O736" s="39"/>
      <c r="T736" s="39"/>
      <c r="Y736" s="39"/>
      <c r="AD736" s="39"/>
      <c r="AI736" s="39"/>
      <c r="AN736" s="39"/>
      <c r="AS736" s="39"/>
    </row>
    <row r="737">
      <c r="E737" s="39"/>
      <c r="J737" s="39"/>
      <c r="O737" s="39"/>
      <c r="T737" s="39"/>
      <c r="Y737" s="39"/>
      <c r="AD737" s="39"/>
      <c r="AI737" s="39"/>
      <c r="AN737" s="39"/>
      <c r="AS737" s="39"/>
    </row>
    <row r="738">
      <c r="E738" s="39"/>
      <c r="J738" s="39"/>
      <c r="O738" s="39"/>
      <c r="T738" s="39"/>
      <c r="Y738" s="39"/>
      <c r="AD738" s="39"/>
      <c r="AI738" s="39"/>
      <c r="AN738" s="39"/>
      <c r="AS738" s="39"/>
    </row>
    <row r="739">
      <c r="E739" s="39"/>
      <c r="J739" s="39"/>
      <c r="O739" s="39"/>
      <c r="T739" s="39"/>
      <c r="Y739" s="39"/>
      <c r="AD739" s="39"/>
      <c r="AI739" s="39"/>
      <c r="AN739" s="39"/>
      <c r="AS739" s="39"/>
    </row>
    <row r="740">
      <c r="E740" s="39"/>
      <c r="J740" s="39"/>
      <c r="O740" s="39"/>
      <c r="T740" s="39"/>
      <c r="Y740" s="39"/>
      <c r="AD740" s="39"/>
      <c r="AI740" s="39"/>
      <c r="AN740" s="39"/>
      <c r="AS740" s="39"/>
    </row>
    <row r="741">
      <c r="E741" s="39"/>
      <c r="J741" s="39"/>
      <c r="O741" s="39"/>
      <c r="T741" s="39"/>
      <c r="Y741" s="39"/>
      <c r="AD741" s="39"/>
      <c r="AI741" s="39"/>
      <c r="AN741" s="39"/>
      <c r="AS741" s="39"/>
    </row>
    <row r="742">
      <c r="E742" s="39"/>
      <c r="J742" s="39"/>
      <c r="O742" s="39"/>
      <c r="T742" s="39"/>
      <c r="Y742" s="39"/>
      <c r="AD742" s="39"/>
      <c r="AI742" s="39"/>
      <c r="AN742" s="39"/>
      <c r="AS742" s="39"/>
    </row>
    <row r="743">
      <c r="E743" s="39"/>
      <c r="J743" s="39"/>
      <c r="O743" s="39"/>
      <c r="T743" s="39"/>
      <c r="Y743" s="39"/>
      <c r="AD743" s="39"/>
      <c r="AI743" s="39"/>
      <c r="AN743" s="39"/>
      <c r="AS743" s="39"/>
    </row>
    <row r="744">
      <c r="E744" s="39"/>
      <c r="J744" s="39"/>
      <c r="O744" s="39"/>
      <c r="T744" s="39"/>
      <c r="Y744" s="39"/>
      <c r="AD744" s="39"/>
      <c r="AI744" s="39"/>
      <c r="AN744" s="39"/>
      <c r="AS744" s="39"/>
    </row>
    <row r="745">
      <c r="E745" s="39"/>
      <c r="J745" s="39"/>
      <c r="O745" s="39"/>
      <c r="T745" s="39"/>
      <c r="Y745" s="39"/>
      <c r="AD745" s="39"/>
      <c r="AI745" s="39"/>
      <c r="AN745" s="39"/>
      <c r="AS745" s="39"/>
    </row>
    <row r="746">
      <c r="E746" s="39"/>
      <c r="J746" s="39"/>
      <c r="O746" s="39"/>
      <c r="T746" s="39"/>
      <c r="Y746" s="39"/>
      <c r="AD746" s="39"/>
      <c r="AI746" s="39"/>
      <c r="AN746" s="39"/>
      <c r="AS746" s="39"/>
    </row>
    <row r="747">
      <c r="E747" s="39"/>
      <c r="J747" s="39"/>
      <c r="O747" s="39"/>
      <c r="T747" s="39"/>
      <c r="Y747" s="39"/>
      <c r="AD747" s="39"/>
      <c r="AI747" s="39"/>
      <c r="AN747" s="39"/>
      <c r="AS747" s="39"/>
    </row>
    <row r="748">
      <c r="E748" s="39"/>
      <c r="J748" s="39"/>
      <c r="O748" s="39"/>
      <c r="T748" s="39"/>
      <c r="Y748" s="39"/>
      <c r="AD748" s="39"/>
      <c r="AI748" s="39"/>
      <c r="AN748" s="39"/>
      <c r="AS748" s="39"/>
    </row>
    <row r="749">
      <c r="E749" s="39"/>
      <c r="J749" s="39"/>
      <c r="O749" s="39"/>
      <c r="T749" s="39"/>
      <c r="Y749" s="39"/>
      <c r="AD749" s="39"/>
      <c r="AI749" s="39"/>
      <c r="AN749" s="39"/>
      <c r="AS749" s="39"/>
    </row>
    <row r="750">
      <c r="E750" s="39"/>
      <c r="J750" s="39"/>
      <c r="O750" s="39"/>
      <c r="T750" s="39"/>
      <c r="Y750" s="39"/>
      <c r="AD750" s="39"/>
      <c r="AI750" s="39"/>
      <c r="AN750" s="39"/>
      <c r="AS750" s="39"/>
    </row>
    <row r="751">
      <c r="E751" s="39"/>
      <c r="J751" s="39"/>
      <c r="O751" s="39"/>
      <c r="T751" s="39"/>
      <c r="Y751" s="39"/>
      <c r="AD751" s="39"/>
      <c r="AI751" s="39"/>
      <c r="AN751" s="39"/>
      <c r="AS751" s="39"/>
    </row>
    <row r="752">
      <c r="E752" s="39"/>
      <c r="J752" s="39"/>
      <c r="O752" s="39"/>
      <c r="T752" s="39"/>
      <c r="Y752" s="39"/>
      <c r="AD752" s="39"/>
      <c r="AI752" s="39"/>
      <c r="AN752" s="39"/>
      <c r="AS752" s="39"/>
    </row>
    <row r="753">
      <c r="E753" s="39"/>
      <c r="J753" s="39"/>
      <c r="O753" s="39"/>
      <c r="T753" s="39"/>
      <c r="Y753" s="39"/>
      <c r="AD753" s="39"/>
      <c r="AI753" s="39"/>
      <c r="AN753" s="39"/>
      <c r="AS753" s="39"/>
    </row>
    <row r="754">
      <c r="E754" s="39"/>
      <c r="J754" s="39"/>
      <c r="O754" s="39"/>
      <c r="T754" s="39"/>
      <c r="Y754" s="39"/>
      <c r="AD754" s="39"/>
      <c r="AI754" s="39"/>
      <c r="AN754" s="39"/>
      <c r="AS754" s="39"/>
    </row>
    <row r="755">
      <c r="E755" s="39"/>
      <c r="J755" s="39"/>
      <c r="O755" s="39"/>
      <c r="T755" s="39"/>
      <c r="Y755" s="39"/>
      <c r="AD755" s="39"/>
      <c r="AI755" s="39"/>
      <c r="AN755" s="39"/>
      <c r="AS755" s="39"/>
    </row>
    <row r="756">
      <c r="E756" s="39"/>
      <c r="J756" s="39"/>
      <c r="O756" s="39"/>
      <c r="T756" s="39"/>
      <c r="Y756" s="39"/>
      <c r="AD756" s="39"/>
      <c r="AI756" s="39"/>
      <c r="AN756" s="39"/>
      <c r="AS756" s="39"/>
    </row>
    <row r="757">
      <c r="E757" s="39"/>
      <c r="J757" s="39"/>
      <c r="O757" s="39"/>
      <c r="T757" s="39"/>
      <c r="Y757" s="39"/>
      <c r="AD757" s="39"/>
      <c r="AI757" s="39"/>
      <c r="AN757" s="39"/>
      <c r="AS757" s="39"/>
    </row>
    <row r="758">
      <c r="E758" s="39"/>
      <c r="J758" s="39"/>
      <c r="O758" s="39"/>
      <c r="T758" s="39"/>
      <c r="Y758" s="39"/>
      <c r="AD758" s="39"/>
      <c r="AI758" s="39"/>
      <c r="AN758" s="39"/>
      <c r="AS758" s="39"/>
    </row>
    <row r="759">
      <c r="E759" s="39"/>
      <c r="J759" s="39"/>
      <c r="O759" s="39"/>
      <c r="T759" s="39"/>
      <c r="Y759" s="39"/>
      <c r="AD759" s="39"/>
      <c r="AI759" s="39"/>
      <c r="AN759" s="39"/>
      <c r="AS759" s="39"/>
    </row>
    <row r="760">
      <c r="E760" s="39"/>
      <c r="J760" s="39"/>
      <c r="O760" s="39"/>
      <c r="T760" s="39"/>
      <c r="Y760" s="39"/>
      <c r="AD760" s="39"/>
      <c r="AI760" s="39"/>
      <c r="AN760" s="39"/>
      <c r="AS760" s="39"/>
    </row>
    <row r="761">
      <c r="E761" s="39"/>
      <c r="J761" s="39"/>
      <c r="O761" s="39"/>
      <c r="T761" s="39"/>
      <c r="Y761" s="39"/>
      <c r="AD761" s="39"/>
      <c r="AI761" s="39"/>
      <c r="AN761" s="39"/>
      <c r="AS761" s="39"/>
    </row>
    <row r="762">
      <c r="E762" s="39"/>
      <c r="J762" s="39"/>
      <c r="O762" s="39"/>
      <c r="T762" s="39"/>
      <c r="Y762" s="39"/>
      <c r="AD762" s="39"/>
      <c r="AI762" s="39"/>
      <c r="AN762" s="39"/>
      <c r="AS762" s="39"/>
    </row>
    <row r="763">
      <c r="E763" s="39"/>
      <c r="J763" s="39"/>
      <c r="O763" s="39"/>
      <c r="T763" s="39"/>
      <c r="Y763" s="39"/>
      <c r="AD763" s="39"/>
      <c r="AI763" s="39"/>
      <c r="AN763" s="39"/>
      <c r="AS763" s="39"/>
    </row>
    <row r="764">
      <c r="E764" s="39"/>
      <c r="J764" s="39"/>
      <c r="O764" s="39"/>
      <c r="T764" s="39"/>
      <c r="Y764" s="39"/>
      <c r="AD764" s="39"/>
      <c r="AI764" s="39"/>
      <c r="AN764" s="39"/>
      <c r="AS764" s="39"/>
    </row>
    <row r="765">
      <c r="E765" s="39"/>
      <c r="J765" s="39"/>
      <c r="O765" s="39"/>
      <c r="T765" s="39"/>
      <c r="Y765" s="39"/>
      <c r="AD765" s="39"/>
      <c r="AI765" s="39"/>
      <c r="AN765" s="39"/>
      <c r="AS765" s="39"/>
    </row>
    <row r="766">
      <c r="E766" s="39"/>
      <c r="J766" s="39"/>
      <c r="O766" s="39"/>
      <c r="T766" s="39"/>
      <c r="Y766" s="39"/>
      <c r="AD766" s="39"/>
      <c r="AI766" s="39"/>
      <c r="AN766" s="39"/>
      <c r="AS766" s="39"/>
    </row>
    <row r="767">
      <c r="E767" s="39"/>
      <c r="J767" s="39"/>
      <c r="O767" s="39"/>
      <c r="T767" s="39"/>
      <c r="Y767" s="39"/>
      <c r="AD767" s="39"/>
      <c r="AI767" s="39"/>
      <c r="AN767" s="39"/>
      <c r="AS767" s="39"/>
    </row>
    <row r="768">
      <c r="E768" s="39"/>
      <c r="J768" s="39"/>
      <c r="O768" s="39"/>
      <c r="T768" s="39"/>
      <c r="Y768" s="39"/>
      <c r="AD768" s="39"/>
      <c r="AI768" s="39"/>
      <c r="AN768" s="39"/>
      <c r="AS768" s="39"/>
    </row>
    <row r="769">
      <c r="E769" s="39"/>
      <c r="J769" s="39"/>
      <c r="O769" s="39"/>
      <c r="T769" s="39"/>
      <c r="Y769" s="39"/>
      <c r="AD769" s="39"/>
      <c r="AI769" s="39"/>
      <c r="AN769" s="39"/>
      <c r="AS769" s="39"/>
    </row>
    <row r="770">
      <c r="E770" s="39"/>
      <c r="J770" s="39"/>
      <c r="O770" s="39"/>
      <c r="T770" s="39"/>
      <c r="Y770" s="39"/>
      <c r="AD770" s="39"/>
      <c r="AI770" s="39"/>
      <c r="AN770" s="39"/>
      <c r="AS770" s="39"/>
    </row>
    <row r="771">
      <c r="E771" s="39"/>
      <c r="J771" s="39"/>
      <c r="O771" s="39"/>
      <c r="T771" s="39"/>
      <c r="Y771" s="39"/>
      <c r="AD771" s="39"/>
      <c r="AI771" s="39"/>
      <c r="AN771" s="39"/>
      <c r="AS771" s="39"/>
    </row>
    <row r="772">
      <c r="E772" s="39"/>
      <c r="J772" s="39"/>
      <c r="O772" s="39"/>
      <c r="T772" s="39"/>
      <c r="Y772" s="39"/>
      <c r="AD772" s="39"/>
      <c r="AI772" s="39"/>
      <c r="AN772" s="39"/>
      <c r="AS772" s="39"/>
    </row>
    <row r="773">
      <c r="E773" s="39"/>
      <c r="J773" s="39"/>
      <c r="O773" s="39"/>
      <c r="T773" s="39"/>
      <c r="Y773" s="39"/>
      <c r="AD773" s="39"/>
      <c r="AI773" s="39"/>
      <c r="AN773" s="39"/>
      <c r="AS773" s="39"/>
    </row>
    <row r="774">
      <c r="E774" s="39"/>
      <c r="J774" s="39"/>
      <c r="O774" s="39"/>
      <c r="T774" s="39"/>
      <c r="Y774" s="39"/>
      <c r="AD774" s="39"/>
      <c r="AI774" s="39"/>
      <c r="AN774" s="39"/>
      <c r="AS774" s="39"/>
    </row>
    <row r="775">
      <c r="E775" s="39"/>
      <c r="J775" s="39"/>
      <c r="O775" s="39"/>
      <c r="T775" s="39"/>
      <c r="Y775" s="39"/>
      <c r="AD775" s="39"/>
      <c r="AI775" s="39"/>
      <c r="AN775" s="39"/>
      <c r="AS775" s="39"/>
    </row>
    <row r="776">
      <c r="E776" s="39"/>
      <c r="J776" s="39"/>
      <c r="O776" s="39"/>
      <c r="T776" s="39"/>
      <c r="Y776" s="39"/>
      <c r="AD776" s="39"/>
      <c r="AI776" s="39"/>
      <c r="AN776" s="39"/>
      <c r="AS776" s="39"/>
    </row>
    <row r="777">
      <c r="E777" s="39"/>
      <c r="J777" s="39"/>
      <c r="O777" s="39"/>
      <c r="T777" s="39"/>
      <c r="Y777" s="39"/>
      <c r="AD777" s="39"/>
      <c r="AI777" s="39"/>
      <c r="AN777" s="39"/>
      <c r="AS777" s="39"/>
    </row>
    <row r="778">
      <c r="E778" s="39"/>
      <c r="J778" s="39"/>
      <c r="O778" s="39"/>
      <c r="T778" s="39"/>
      <c r="Y778" s="39"/>
      <c r="AD778" s="39"/>
      <c r="AI778" s="39"/>
      <c r="AN778" s="39"/>
      <c r="AS778" s="39"/>
    </row>
    <row r="779">
      <c r="E779" s="39"/>
      <c r="J779" s="39"/>
      <c r="O779" s="39"/>
      <c r="T779" s="39"/>
      <c r="Y779" s="39"/>
      <c r="AD779" s="39"/>
      <c r="AI779" s="39"/>
      <c r="AN779" s="39"/>
      <c r="AS779" s="39"/>
    </row>
    <row r="780">
      <c r="E780" s="39"/>
      <c r="J780" s="39"/>
      <c r="O780" s="39"/>
      <c r="T780" s="39"/>
      <c r="Y780" s="39"/>
      <c r="AD780" s="39"/>
      <c r="AI780" s="39"/>
      <c r="AN780" s="39"/>
      <c r="AS780" s="39"/>
    </row>
    <row r="781">
      <c r="E781" s="39"/>
      <c r="J781" s="39"/>
      <c r="O781" s="39"/>
      <c r="T781" s="39"/>
      <c r="Y781" s="39"/>
      <c r="AD781" s="39"/>
      <c r="AI781" s="39"/>
      <c r="AN781" s="39"/>
      <c r="AS781" s="39"/>
    </row>
    <row r="782">
      <c r="E782" s="39"/>
      <c r="J782" s="39"/>
      <c r="O782" s="39"/>
      <c r="T782" s="39"/>
      <c r="Y782" s="39"/>
      <c r="AD782" s="39"/>
      <c r="AI782" s="39"/>
      <c r="AN782" s="39"/>
      <c r="AS782" s="39"/>
    </row>
    <row r="783">
      <c r="E783" s="39"/>
      <c r="J783" s="39"/>
      <c r="O783" s="39"/>
      <c r="T783" s="39"/>
      <c r="Y783" s="39"/>
      <c r="AD783" s="39"/>
      <c r="AI783" s="39"/>
      <c r="AN783" s="39"/>
      <c r="AS783" s="39"/>
    </row>
    <row r="784">
      <c r="E784" s="39"/>
      <c r="J784" s="39"/>
      <c r="O784" s="39"/>
      <c r="T784" s="39"/>
      <c r="Y784" s="39"/>
      <c r="AD784" s="39"/>
      <c r="AI784" s="39"/>
      <c r="AN784" s="39"/>
      <c r="AS784" s="39"/>
    </row>
    <row r="785">
      <c r="E785" s="39"/>
      <c r="J785" s="39"/>
      <c r="O785" s="39"/>
      <c r="T785" s="39"/>
      <c r="Y785" s="39"/>
      <c r="AD785" s="39"/>
      <c r="AI785" s="39"/>
      <c r="AN785" s="39"/>
      <c r="AS785" s="39"/>
    </row>
    <row r="786">
      <c r="E786" s="39"/>
      <c r="J786" s="39"/>
      <c r="O786" s="39"/>
      <c r="T786" s="39"/>
      <c r="Y786" s="39"/>
      <c r="AD786" s="39"/>
      <c r="AI786" s="39"/>
      <c r="AN786" s="39"/>
      <c r="AS786" s="39"/>
    </row>
    <row r="787">
      <c r="E787" s="39"/>
      <c r="J787" s="39"/>
      <c r="O787" s="39"/>
      <c r="T787" s="39"/>
      <c r="Y787" s="39"/>
      <c r="AD787" s="39"/>
      <c r="AI787" s="39"/>
      <c r="AN787" s="39"/>
      <c r="AS787" s="39"/>
    </row>
    <row r="788">
      <c r="E788" s="39"/>
      <c r="J788" s="39"/>
      <c r="O788" s="39"/>
      <c r="T788" s="39"/>
      <c r="Y788" s="39"/>
      <c r="AD788" s="39"/>
      <c r="AI788" s="39"/>
      <c r="AN788" s="39"/>
      <c r="AS788" s="39"/>
    </row>
    <row r="789">
      <c r="E789" s="39"/>
      <c r="J789" s="39"/>
      <c r="O789" s="39"/>
      <c r="T789" s="39"/>
      <c r="Y789" s="39"/>
      <c r="AD789" s="39"/>
      <c r="AI789" s="39"/>
      <c r="AN789" s="39"/>
      <c r="AS789" s="39"/>
    </row>
    <row r="790">
      <c r="E790" s="39"/>
      <c r="J790" s="39"/>
      <c r="O790" s="39"/>
      <c r="T790" s="39"/>
      <c r="Y790" s="39"/>
      <c r="AD790" s="39"/>
      <c r="AI790" s="39"/>
      <c r="AN790" s="39"/>
      <c r="AS790" s="39"/>
    </row>
    <row r="791">
      <c r="E791" s="39"/>
      <c r="J791" s="39"/>
      <c r="O791" s="39"/>
      <c r="T791" s="39"/>
      <c r="Y791" s="39"/>
      <c r="AD791" s="39"/>
      <c r="AI791" s="39"/>
      <c r="AN791" s="39"/>
      <c r="AS791" s="39"/>
    </row>
    <row r="792">
      <c r="E792" s="39"/>
      <c r="J792" s="39"/>
      <c r="O792" s="39"/>
      <c r="T792" s="39"/>
      <c r="Y792" s="39"/>
      <c r="AD792" s="39"/>
      <c r="AI792" s="39"/>
      <c r="AN792" s="39"/>
      <c r="AS792" s="39"/>
    </row>
    <row r="793">
      <c r="E793" s="39"/>
      <c r="J793" s="39"/>
      <c r="O793" s="39"/>
      <c r="T793" s="39"/>
      <c r="Y793" s="39"/>
      <c r="AD793" s="39"/>
      <c r="AI793" s="39"/>
      <c r="AN793" s="39"/>
      <c r="AS793" s="39"/>
    </row>
    <row r="794">
      <c r="E794" s="39"/>
      <c r="J794" s="39"/>
      <c r="O794" s="39"/>
      <c r="T794" s="39"/>
      <c r="Y794" s="39"/>
      <c r="AD794" s="39"/>
      <c r="AI794" s="39"/>
      <c r="AN794" s="39"/>
      <c r="AS794" s="39"/>
    </row>
    <row r="795">
      <c r="E795" s="39"/>
      <c r="J795" s="39"/>
      <c r="O795" s="39"/>
      <c r="T795" s="39"/>
      <c r="Y795" s="39"/>
      <c r="AD795" s="39"/>
      <c r="AI795" s="39"/>
      <c r="AN795" s="39"/>
      <c r="AS795" s="39"/>
    </row>
    <row r="796">
      <c r="E796" s="39"/>
      <c r="J796" s="39"/>
      <c r="O796" s="39"/>
      <c r="T796" s="39"/>
      <c r="Y796" s="39"/>
      <c r="AD796" s="39"/>
      <c r="AI796" s="39"/>
      <c r="AN796" s="39"/>
      <c r="AS796" s="39"/>
    </row>
    <row r="797">
      <c r="E797" s="39"/>
      <c r="J797" s="39"/>
      <c r="O797" s="39"/>
      <c r="T797" s="39"/>
      <c r="Y797" s="39"/>
      <c r="AD797" s="39"/>
      <c r="AI797" s="39"/>
      <c r="AN797" s="39"/>
      <c r="AS797" s="39"/>
    </row>
    <row r="798">
      <c r="E798" s="39"/>
      <c r="J798" s="39"/>
      <c r="O798" s="39"/>
      <c r="T798" s="39"/>
      <c r="Y798" s="39"/>
      <c r="AD798" s="39"/>
      <c r="AI798" s="39"/>
      <c r="AN798" s="39"/>
      <c r="AS798" s="39"/>
    </row>
    <row r="799">
      <c r="E799" s="39"/>
      <c r="J799" s="39"/>
      <c r="O799" s="39"/>
      <c r="T799" s="39"/>
      <c r="Y799" s="39"/>
      <c r="AD799" s="39"/>
      <c r="AI799" s="39"/>
      <c r="AN799" s="39"/>
      <c r="AS799" s="39"/>
    </row>
    <row r="800">
      <c r="E800" s="39"/>
      <c r="J800" s="39"/>
      <c r="O800" s="39"/>
      <c r="T800" s="39"/>
      <c r="Y800" s="39"/>
      <c r="AD800" s="39"/>
      <c r="AI800" s="39"/>
      <c r="AN800" s="39"/>
      <c r="AS800" s="39"/>
    </row>
    <row r="801">
      <c r="E801" s="39"/>
      <c r="J801" s="39"/>
      <c r="O801" s="39"/>
      <c r="T801" s="39"/>
      <c r="Y801" s="39"/>
      <c r="AD801" s="39"/>
      <c r="AI801" s="39"/>
      <c r="AN801" s="39"/>
      <c r="AS801" s="39"/>
    </row>
    <row r="802">
      <c r="E802" s="39"/>
      <c r="J802" s="39"/>
      <c r="O802" s="39"/>
      <c r="T802" s="39"/>
      <c r="Y802" s="39"/>
      <c r="AD802" s="39"/>
      <c r="AI802" s="39"/>
      <c r="AN802" s="39"/>
      <c r="AS802" s="39"/>
    </row>
    <row r="803">
      <c r="E803" s="39"/>
      <c r="J803" s="39"/>
      <c r="O803" s="39"/>
      <c r="T803" s="39"/>
      <c r="Y803" s="39"/>
      <c r="AD803" s="39"/>
      <c r="AI803" s="39"/>
      <c r="AN803" s="39"/>
      <c r="AS803" s="39"/>
    </row>
    <row r="804">
      <c r="E804" s="39"/>
      <c r="J804" s="39"/>
      <c r="O804" s="39"/>
      <c r="T804" s="39"/>
      <c r="Y804" s="39"/>
      <c r="AD804" s="39"/>
      <c r="AI804" s="39"/>
      <c r="AN804" s="39"/>
      <c r="AS804" s="39"/>
    </row>
    <row r="805">
      <c r="E805" s="39"/>
      <c r="J805" s="39"/>
      <c r="O805" s="39"/>
      <c r="T805" s="39"/>
      <c r="Y805" s="39"/>
      <c r="AD805" s="39"/>
      <c r="AI805" s="39"/>
      <c r="AN805" s="39"/>
      <c r="AS805" s="39"/>
    </row>
    <row r="806">
      <c r="E806" s="39"/>
      <c r="J806" s="39"/>
      <c r="O806" s="39"/>
      <c r="T806" s="39"/>
      <c r="Y806" s="39"/>
      <c r="AD806" s="39"/>
      <c r="AI806" s="39"/>
      <c r="AN806" s="39"/>
      <c r="AS806" s="39"/>
    </row>
    <row r="807">
      <c r="E807" s="39"/>
      <c r="J807" s="39"/>
      <c r="O807" s="39"/>
      <c r="T807" s="39"/>
      <c r="Y807" s="39"/>
      <c r="AD807" s="39"/>
      <c r="AI807" s="39"/>
      <c r="AN807" s="39"/>
      <c r="AS807" s="39"/>
    </row>
    <row r="808">
      <c r="E808" s="39"/>
      <c r="J808" s="39"/>
      <c r="O808" s="39"/>
      <c r="T808" s="39"/>
      <c r="Y808" s="39"/>
      <c r="AD808" s="39"/>
      <c r="AI808" s="39"/>
      <c r="AN808" s="39"/>
      <c r="AS808" s="39"/>
    </row>
    <row r="809">
      <c r="E809" s="39"/>
      <c r="J809" s="39"/>
      <c r="O809" s="39"/>
      <c r="T809" s="39"/>
      <c r="Y809" s="39"/>
      <c r="AD809" s="39"/>
      <c r="AI809" s="39"/>
      <c r="AN809" s="39"/>
      <c r="AS809" s="39"/>
    </row>
    <row r="810">
      <c r="E810" s="39"/>
      <c r="J810" s="39"/>
      <c r="O810" s="39"/>
      <c r="T810" s="39"/>
      <c r="Y810" s="39"/>
      <c r="AD810" s="39"/>
      <c r="AI810" s="39"/>
      <c r="AN810" s="39"/>
      <c r="AS810" s="39"/>
    </row>
    <row r="811">
      <c r="E811" s="39"/>
      <c r="J811" s="39"/>
      <c r="O811" s="39"/>
      <c r="T811" s="39"/>
      <c r="Y811" s="39"/>
      <c r="AD811" s="39"/>
      <c r="AI811" s="39"/>
      <c r="AN811" s="39"/>
      <c r="AS811" s="39"/>
    </row>
    <row r="812">
      <c r="E812" s="39"/>
      <c r="J812" s="39"/>
      <c r="O812" s="39"/>
      <c r="T812" s="39"/>
      <c r="Y812" s="39"/>
      <c r="AD812" s="39"/>
      <c r="AI812" s="39"/>
      <c r="AN812" s="39"/>
      <c r="AS812" s="39"/>
    </row>
    <row r="813">
      <c r="E813" s="39"/>
      <c r="J813" s="39"/>
      <c r="O813" s="39"/>
      <c r="T813" s="39"/>
      <c r="Y813" s="39"/>
      <c r="AD813" s="39"/>
      <c r="AI813" s="39"/>
      <c r="AN813" s="39"/>
      <c r="AS813" s="39"/>
    </row>
    <row r="814">
      <c r="E814" s="39"/>
      <c r="J814" s="39"/>
      <c r="O814" s="39"/>
      <c r="T814" s="39"/>
      <c r="Y814" s="39"/>
      <c r="AD814" s="39"/>
      <c r="AI814" s="39"/>
      <c r="AN814" s="39"/>
      <c r="AS814" s="39"/>
    </row>
    <row r="815">
      <c r="E815" s="39"/>
      <c r="J815" s="39"/>
      <c r="O815" s="39"/>
      <c r="T815" s="39"/>
      <c r="Y815" s="39"/>
      <c r="AD815" s="39"/>
      <c r="AI815" s="39"/>
      <c r="AN815" s="39"/>
      <c r="AS815" s="39"/>
    </row>
    <row r="816">
      <c r="E816" s="39"/>
      <c r="J816" s="39"/>
      <c r="O816" s="39"/>
      <c r="T816" s="39"/>
      <c r="Y816" s="39"/>
      <c r="AD816" s="39"/>
      <c r="AI816" s="39"/>
      <c r="AN816" s="39"/>
      <c r="AS816" s="39"/>
    </row>
    <row r="817">
      <c r="E817" s="39"/>
      <c r="J817" s="39"/>
      <c r="O817" s="39"/>
      <c r="T817" s="39"/>
      <c r="Y817" s="39"/>
      <c r="AD817" s="39"/>
      <c r="AI817" s="39"/>
      <c r="AN817" s="39"/>
      <c r="AS817" s="39"/>
    </row>
    <row r="818">
      <c r="E818" s="39"/>
      <c r="J818" s="39"/>
      <c r="O818" s="39"/>
      <c r="T818" s="39"/>
      <c r="Y818" s="39"/>
      <c r="AD818" s="39"/>
      <c r="AI818" s="39"/>
      <c r="AN818" s="39"/>
      <c r="AS818" s="39"/>
    </row>
    <row r="819">
      <c r="E819" s="39"/>
      <c r="J819" s="39"/>
      <c r="O819" s="39"/>
      <c r="T819" s="39"/>
      <c r="Y819" s="39"/>
      <c r="AD819" s="39"/>
      <c r="AI819" s="39"/>
      <c r="AN819" s="39"/>
      <c r="AS819" s="39"/>
    </row>
    <row r="820">
      <c r="E820" s="39"/>
      <c r="J820" s="39"/>
      <c r="O820" s="39"/>
      <c r="T820" s="39"/>
      <c r="Y820" s="39"/>
      <c r="AD820" s="39"/>
      <c r="AI820" s="39"/>
      <c r="AN820" s="39"/>
      <c r="AS820" s="39"/>
    </row>
    <row r="821">
      <c r="E821" s="39"/>
      <c r="J821" s="39"/>
      <c r="O821" s="39"/>
      <c r="T821" s="39"/>
      <c r="Y821" s="39"/>
      <c r="AD821" s="39"/>
      <c r="AI821" s="39"/>
      <c r="AN821" s="39"/>
      <c r="AS821" s="39"/>
    </row>
    <row r="822">
      <c r="E822" s="39"/>
      <c r="J822" s="39"/>
      <c r="O822" s="39"/>
      <c r="T822" s="39"/>
      <c r="Y822" s="39"/>
      <c r="AD822" s="39"/>
      <c r="AI822" s="39"/>
      <c r="AN822" s="39"/>
      <c r="AS822" s="39"/>
    </row>
    <row r="823">
      <c r="E823" s="39"/>
      <c r="J823" s="39"/>
      <c r="O823" s="39"/>
      <c r="T823" s="39"/>
      <c r="Y823" s="39"/>
      <c r="AD823" s="39"/>
      <c r="AI823" s="39"/>
      <c r="AN823" s="39"/>
      <c r="AS823" s="39"/>
    </row>
    <row r="824">
      <c r="E824" s="39"/>
      <c r="J824" s="39"/>
      <c r="O824" s="39"/>
      <c r="T824" s="39"/>
      <c r="Y824" s="39"/>
      <c r="AD824" s="39"/>
      <c r="AI824" s="39"/>
      <c r="AN824" s="39"/>
      <c r="AS824" s="39"/>
    </row>
    <row r="825">
      <c r="E825" s="39"/>
      <c r="J825" s="39"/>
      <c r="O825" s="39"/>
      <c r="T825" s="39"/>
      <c r="Y825" s="39"/>
      <c r="AD825" s="39"/>
      <c r="AI825" s="39"/>
      <c r="AN825" s="39"/>
      <c r="AS825" s="39"/>
    </row>
    <row r="826">
      <c r="E826" s="39"/>
      <c r="J826" s="39"/>
      <c r="O826" s="39"/>
      <c r="T826" s="39"/>
      <c r="Y826" s="39"/>
      <c r="AD826" s="39"/>
      <c r="AI826" s="39"/>
      <c r="AN826" s="39"/>
      <c r="AS826" s="39"/>
    </row>
    <row r="827">
      <c r="E827" s="39"/>
      <c r="J827" s="39"/>
      <c r="O827" s="39"/>
      <c r="T827" s="39"/>
      <c r="Y827" s="39"/>
      <c r="AD827" s="39"/>
      <c r="AI827" s="39"/>
      <c r="AN827" s="39"/>
      <c r="AS827" s="39"/>
    </row>
    <row r="828">
      <c r="E828" s="39"/>
      <c r="J828" s="39"/>
      <c r="O828" s="39"/>
      <c r="T828" s="39"/>
      <c r="Y828" s="39"/>
      <c r="AD828" s="39"/>
      <c r="AI828" s="39"/>
      <c r="AN828" s="39"/>
      <c r="AS828" s="39"/>
    </row>
    <row r="829">
      <c r="E829" s="39"/>
      <c r="J829" s="39"/>
      <c r="O829" s="39"/>
      <c r="T829" s="39"/>
      <c r="Y829" s="39"/>
      <c r="AD829" s="39"/>
      <c r="AI829" s="39"/>
      <c r="AN829" s="39"/>
      <c r="AS829" s="39"/>
    </row>
    <row r="830">
      <c r="E830" s="39"/>
      <c r="J830" s="39"/>
      <c r="O830" s="39"/>
      <c r="T830" s="39"/>
      <c r="Y830" s="39"/>
      <c r="AD830" s="39"/>
      <c r="AI830" s="39"/>
      <c r="AN830" s="39"/>
      <c r="AS830" s="39"/>
    </row>
    <row r="831">
      <c r="E831" s="39"/>
      <c r="J831" s="39"/>
      <c r="O831" s="39"/>
      <c r="T831" s="39"/>
      <c r="Y831" s="39"/>
      <c r="AD831" s="39"/>
      <c r="AI831" s="39"/>
      <c r="AN831" s="39"/>
      <c r="AS831" s="39"/>
    </row>
    <row r="832">
      <c r="E832" s="39"/>
      <c r="J832" s="39"/>
      <c r="O832" s="39"/>
      <c r="T832" s="39"/>
      <c r="Y832" s="39"/>
      <c r="AD832" s="39"/>
      <c r="AI832" s="39"/>
      <c r="AN832" s="39"/>
      <c r="AS832" s="39"/>
    </row>
    <row r="833">
      <c r="E833" s="39"/>
      <c r="J833" s="39"/>
      <c r="O833" s="39"/>
      <c r="T833" s="39"/>
      <c r="Y833" s="39"/>
      <c r="AD833" s="39"/>
      <c r="AI833" s="39"/>
      <c r="AN833" s="39"/>
      <c r="AS833" s="39"/>
    </row>
    <row r="834">
      <c r="E834" s="39"/>
      <c r="J834" s="39"/>
      <c r="O834" s="39"/>
      <c r="T834" s="39"/>
      <c r="Y834" s="39"/>
      <c r="AD834" s="39"/>
      <c r="AI834" s="39"/>
      <c r="AN834" s="39"/>
      <c r="AS834" s="39"/>
    </row>
    <row r="835">
      <c r="E835" s="39"/>
      <c r="J835" s="39"/>
      <c r="O835" s="39"/>
      <c r="T835" s="39"/>
      <c r="Y835" s="39"/>
      <c r="AD835" s="39"/>
      <c r="AI835" s="39"/>
      <c r="AN835" s="39"/>
      <c r="AS835" s="39"/>
    </row>
    <row r="836">
      <c r="E836" s="39"/>
      <c r="J836" s="39"/>
      <c r="O836" s="39"/>
      <c r="T836" s="39"/>
      <c r="Y836" s="39"/>
      <c r="AD836" s="39"/>
      <c r="AI836" s="39"/>
      <c r="AN836" s="39"/>
      <c r="AS836" s="39"/>
    </row>
    <row r="837">
      <c r="E837" s="39"/>
      <c r="J837" s="39"/>
      <c r="O837" s="39"/>
      <c r="T837" s="39"/>
      <c r="Y837" s="39"/>
      <c r="AD837" s="39"/>
      <c r="AI837" s="39"/>
      <c r="AN837" s="39"/>
      <c r="AS837" s="39"/>
    </row>
    <row r="838">
      <c r="E838" s="39"/>
      <c r="J838" s="39"/>
      <c r="O838" s="39"/>
      <c r="T838" s="39"/>
      <c r="Y838" s="39"/>
      <c r="AD838" s="39"/>
      <c r="AI838" s="39"/>
      <c r="AN838" s="39"/>
      <c r="AS838" s="39"/>
    </row>
    <row r="839">
      <c r="E839" s="39"/>
      <c r="J839" s="39"/>
      <c r="O839" s="39"/>
      <c r="T839" s="39"/>
      <c r="Y839" s="39"/>
      <c r="AD839" s="39"/>
      <c r="AI839" s="39"/>
      <c r="AN839" s="39"/>
      <c r="AS839" s="39"/>
    </row>
    <row r="840">
      <c r="E840" s="39"/>
      <c r="J840" s="39"/>
      <c r="O840" s="39"/>
      <c r="T840" s="39"/>
      <c r="Y840" s="39"/>
      <c r="AD840" s="39"/>
      <c r="AI840" s="39"/>
      <c r="AN840" s="39"/>
      <c r="AS840" s="39"/>
    </row>
    <row r="841">
      <c r="E841" s="39"/>
      <c r="J841" s="39"/>
      <c r="O841" s="39"/>
      <c r="T841" s="39"/>
      <c r="Y841" s="39"/>
      <c r="AD841" s="39"/>
      <c r="AI841" s="39"/>
      <c r="AN841" s="39"/>
      <c r="AS841" s="39"/>
    </row>
    <row r="842">
      <c r="E842" s="39"/>
      <c r="J842" s="39"/>
      <c r="O842" s="39"/>
      <c r="T842" s="39"/>
      <c r="Y842" s="39"/>
      <c r="AD842" s="39"/>
      <c r="AI842" s="39"/>
      <c r="AN842" s="39"/>
      <c r="AS842" s="39"/>
    </row>
    <row r="843">
      <c r="E843" s="39"/>
      <c r="J843" s="39"/>
      <c r="O843" s="39"/>
      <c r="T843" s="39"/>
      <c r="Y843" s="39"/>
      <c r="AD843" s="39"/>
      <c r="AI843" s="39"/>
      <c r="AN843" s="39"/>
      <c r="AS843" s="39"/>
    </row>
    <row r="844">
      <c r="E844" s="39"/>
      <c r="J844" s="39"/>
      <c r="O844" s="39"/>
      <c r="T844" s="39"/>
      <c r="Y844" s="39"/>
      <c r="AD844" s="39"/>
      <c r="AI844" s="39"/>
      <c r="AN844" s="39"/>
      <c r="AS844" s="39"/>
    </row>
    <row r="845">
      <c r="E845" s="39"/>
      <c r="J845" s="39"/>
      <c r="O845" s="39"/>
      <c r="T845" s="39"/>
      <c r="Y845" s="39"/>
      <c r="AD845" s="39"/>
      <c r="AI845" s="39"/>
      <c r="AN845" s="39"/>
      <c r="AS845" s="39"/>
    </row>
    <row r="846">
      <c r="E846" s="39"/>
      <c r="J846" s="39"/>
      <c r="O846" s="39"/>
      <c r="T846" s="39"/>
      <c r="Y846" s="39"/>
      <c r="AD846" s="39"/>
      <c r="AI846" s="39"/>
      <c r="AN846" s="39"/>
      <c r="AS846" s="39"/>
    </row>
    <row r="847">
      <c r="E847" s="39"/>
      <c r="J847" s="39"/>
      <c r="O847" s="39"/>
      <c r="T847" s="39"/>
      <c r="Y847" s="39"/>
      <c r="AD847" s="39"/>
      <c r="AI847" s="39"/>
      <c r="AN847" s="39"/>
      <c r="AS847" s="39"/>
    </row>
    <row r="848">
      <c r="E848" s="39"/>
      <c r="J848" s="39"/>
      <c r="O848" s="39"/>
      <c r="T848" s="39"/>
      <c r="Y848" s="39"/>
      <c r="AD848" s="39"/>
      <c r="AI848" s="39"/>
      <c r="AN848" s="39"/>
      <c r="AS848" s="39"/>
    </row>
    <row r="849">
      <c r="E849" s="39"/>
      <c r="J849" s="39"/>
      <c r="O849" s="39"/>
      <c r="T849" s="39"/>
      <c r="Y849" s="39"/>
      <c r="AD849" s="39"/>
      <c r="AI849" s="39"/>
      <c r="AN849" s="39"/>
      <c r="AS849" s="39"/>
    </row>
    <row r="850">
      <c r="E850" s="39"/>
      <c r="J850" s="39"/>
      <c r="O850" s="39"/>
      <c r="T850" s="39"/>
      <c r="Y850" s="39"/>
      <c r="AD850" s="39"/>
      <c r="AI850" s="39"/>
      <c r="AN850" s="39"/>
      <c r="AS850" s="39"/>
    </row>
    <row r="851">
      <c r="E851" s="39"/>
      <c r="J851" s="39"/>
      <c r="O851" s="39"/>
      <c r="T851" s="39"/>
      <c r="Y851" s="39"/>
      <c r="AD851" s="39"/>
      <c r="AI851" s="39"/>
      <c r="AN851" s="39"/>
      <c r="AS851" s="39"/>
    </row>
    <row r="852">
      <c r="E852" s="39"/>
      <c r="J852" s="39"/>
      <c r="O852" s="39"/>
      <c r="T852" s="39"/>
      <c r="Y852" s="39"/>
      <c r="AD852" s="39"/>
      <c r="AI852" s="39"/>
      <c r="AN852" s="39"/>
      <c r="AS852" s="39"/>
    </row>
    <row r="853">
      <c r="E853" s="39"/>
      <c r="J853" s="39"/>
      <c r="O853" s="39"/>
      <c r="T853" s="39"/>
      <c r="Y853" s="39"/>
      <c r="AD853" s="39"/>
      <c r="AI853" s="39"/>
      <c r="AN853" s="39"/>
      <c r="AS853" s="39"/>
    </row>
    <row r="854">
      <c r="E854" s="39"/>
      <c r="J854" s="39"/>
      <c r="O854" s="39"/>
      <c r="T854" s="39"/>
      <c r="Y854" s="39"/>
      <c r="AD854" s="39"/>
      <c r="AI854" s="39"/>
      <c r="AN854" s="39"/>
      <c r="AS854" s="39"/>
    </row>
    <row r="855">
      <c r="E855" s="39"/>
      <c r="J855" s="39"/>
      <c r="O855" s="39"/>
      <c r="T855" s="39"/>
      <c r="Y855" s="39"/>
      <c r="AD855" s="39"/>
      <c r="AI855" s="39"/>
      <c r="AN855" s="39"/>
      <c r="AS855" s="39"/>
    </row>
    <row r="856">
      <c r="E856" s="39"/>
      <c r="J856" s="39"/>
      <c r="O856" s="39"/>
      <c r="T856" s="39"/>
      <c r="Y856" s="39"/>
      <c r="AD856" s="39"/>
      <c r="AI856" s="39"/>
      <c r="AN856" s="39"/>
      <c r="AS856" s="39"/>
    </row>
    <row r="857">
      <c r="E857" s="39"/>
      <c r="J857" s="39"/>
      <c r="O857" s="39"/>
      <c r="T857" s="39"/>
      <c r="Y857" s="39"/>
      <c r="AD857" s="39"/>
      <c r="AI857" s="39"/>
      <c r="AN857" s="39"/>
      <c r="AS857" s="39"/>
    </row>
    <row r="858">
      <c r="E858" s="39"/>
      <c r="J858" s="39"/>
      <c r="O858" s="39"/>
      <c r="T858" s="39"/>
      <c r="Y858" s="39"/>
      <c r="AD858" s="39"/>
      <c r="AI858" s="39"/>
      <c r="AN858" s="39"/>
      <c r="AS858" s="39"/>
    </row>
    <row r="859">
      <c r="E859" s="39"/>
      <c r="J859" s="39"/>
      <c r="O859" s="39"/>
      <c r="T859" s="39"/>
      <c r="Y859" s="39"/>
      <c r="AD859" s="39"/>
      <c r="AI859" s="39"/>
      <c r="AN859" s="39"/>
      <c r="AS859" s="39"/>
    </row>
    <row r="860">
      <c r="E860" s="39"/>
      <c r="J860" s="39"/>
      <c r="O860" s="39"/>
      <c r="T860" s="39"/>
      <c r="Y860" s="39"/>
      <c r="AD860" s="39"/>
      <c r="AI860" s="39"/>
      <c r="AN860" s="39"/>
      <c r="AS860" s="39"/>
    </row>
    <row r="861">
      <c r="E861" s="39"/>
      <c r="J861" s="39"/>
      <c r="O861" s="39"/>
      <c r="T861" s="39"/>
      <c r="Y861" s="39"/>
      <c r="AD861" s="39"/>
      <c r="AI861" s="39"/>
      <c r="AN861" s="39"/>
      <c r="AS861" s="39"/>
    </row>
    <row r="862">
      <c r="E862" s="39"/>
      <c r="J862" s="39"/>
      <c r="O862" s="39"/>
      <c r="T862" s="39"/>
      <c r="Y862" s="39"/>
      <c r="AD862" s="39"/>
      <c r="AI862" s="39"/>
      <c r="AN862" s="39"/>
      <c r="AS862" s="39"/>
    </row>
    <row r="863">
      <c r="E863" s="39"/>
      <c r="J863" s="39"/>
      <c r="O863" s="39"/>
      <c r="T863" s="39"/>
      <c r="Y863" s="39"/>
      <c r="AD863" s="39"/>
      <c r="AI863" s="39"/>
      <c r="AN863" s="39"/>
      <c r="AS863" s="39"/>
    </row>
    <row r="864">
      <c r="E864" s="39"/>
      <c r="J864" s="39"/>
      <c r="O864" s="39"/>
      <c r="T864" s="39"/>
      <c r="Y864" s="39"/>
      <c r="AD864" s="39"/>
      <c r="AI864" s="39"/>
      <c r="AN864" s="39"/>
      <c r="AS864" s="39"/>
    </row>
    <row r="865">
      <c r="E865" s="39"/>
      <c r="J865" s="39"/>
      <c r="O865" s="39"/>
      <c r="T865" s="39"/>
      <c r="Y865" s="39"/>
      <c r="AD865" s="39"/>
      <c r="AI865" s="39"/>
      <c r="AN865" s="39"/>
      <c r="AS865" s="39"/>
    </row>
    <row r="866">
      <c r="E866" s="39"/>
      <c r="J866" s="39"/>
      <c r="O866" s="39"/>
      <c r="T866" s="39"/>
      <c r="Y866" s="39"/>
      <c r="AD866" s="39"/>
      <c r="AI866" s="39"/>
      <c r="AN866" s="39"/>
      <c r="AS866" s="39"/>
    </row>
    <row r="867">
      <c r="E867" s="39"/>
      <c r="J867" s="39"/>
      <c r="O867" s="39"/>
      <c r="T867" s="39"/>
      <c r="Y867" s="39"/>
      <c r="AD867" s="39"/>
      <c r="AI867" s="39"/>
      <c r="AN867" s="39"/>
      <c r="AS867" s="39"/>
    </row>
    <row r="868">
      <c r="E868" s="39"/>
      <c r="J868" s="39"/>
      <c r="O868" s="39"/>
      <c r="T868" s="39"/>
      <c r="Y868" s="39"/>
      <c r="AD868" s="39"/>
      <c r="AI868" s="39"/>
      <c r="AN868" s="39"/>
      <c r="AS868" s="39"/>
    </row>
    <row r="869">
      <c r="E869" s="39"/>
      <c r="J869" s="39"/>
      <c r="O869" s="39"/>
      <c r="T869" s="39"/>
      <c r="Y869" s="39"/>
      <c r="AD869" s="39"/>
      <c r="AI869" s="39"/>
      <c r="AN869" s="39"/>
      <c r="AS869" s="39"/>
    </row>
    <row r="870">
      <c r="E870" s="39"/>
      <c r="J870" s="39"/>
      <c r="O870" s="39"/>
      <c r="T870" s="39"/>
      <c r="Y870" s="39"/>
      <c r="AD870" s="39"/>
      <c r="AI870" s="39"/>
      <c r="AN870" s="39"/>
      <c r="AS870" s="39"/>
    </row>
    <row r="871">
      <c r="E871" s="39"/>
      <c r="J871" s="39"/>
      <c r="O871" s="39"/>
      <c r="T871" s="39"/>
      <c r="Y871" s="39"/>
      <c r="AD871" s="39"/>
      <c r="AI871" s="39"/>
      <c r="AN871" s="39"/>
      <c r="AS871" s="39"/>
    </row>
    <row r="872">
      <c r="E872" s="39"/>
      <c r="J872" s="39"/>
      <c r="O872" s="39"/>
      <c r="T872" s="39"/>
      <c r="Y872" s="39"/>
      <c r="AD872" s="39"/>
      <c r="AI872" s="39"/>
      <c r="AN872" s="39"/>
      <c r="AS872" s="39"/>
    </row>
    <row r="873">
      <c r="E873" s="39"/>
      <c r="J873" s="39"/>
      <c r="O873" s="39"/>
      <c r="T873" s="39"/>
      <c r="Y873" s="39"/>
      <c r="AD873" s="39"/>
      <c r="AI873" s="39"/>
      <c r="AN873" s="39"/>
      <c r="AS873" s="39"/>
    </row>
    <row r="874">
      <c r="E874" s="39"/>
      <c r="J874" s="39"/>
      <c r="O874" s="39"/>
      <c r="T874" s="39"/>
      <c r="Y874" s="39"/>
      <c r="AD874" s="39"/>
      <c r="AI874" s="39"/>
      <c r="AN874" s="39"/>
      <c r="AS874" s="39"/>
    </row>
    <row r="875">
      <c r="E875" s="39"/>
      <c r="J875" s="39"/>
      <c r="O875" s="39"/>
      <c r="T875" s="39"/>
      <c r="Y875" s="39"/>
      <c r="AD875" s="39"/>
      <c r="AI875" s="39"/>
      <c r="AN875" s="39"/>
      <c r="AS875" s="39"/>
    </row>
    <row r="876">
      <c r="E876" s="39"/>
      <c r="J876" s="39"/>
      <c r="O876" s="39"/>
      <c r="T876" s="39"/>
      <c r="Y876" s="39"/>
      <c r="AD876" s="39"/>
      <c r="AI876" s="39"/>
      <c r="AN876" s="39"/>
      <c r="AS876" s="39"/>
    </row>
    <row r="877">
      <c r="E877" s="39"/>
      <c r="J877" s="39"/>
      <c r="O877" s="39"/>
      <c r="T877" s="39"/>
      <c r="Y877" s="39"/>
      <c r="AD877" s="39"/>
      <c r="AI877" s="39"/>
      <c r="AN877" s="39"/>
      <c r="AS877" s="39"/>
    </row>
    <row r="878">
      <c r="E878" s="39"/>
      <c r="J878" s="39"/>
      <c r="O878" s="39"/>
      <c r="T878" s="39"/>
      <c r="Y878" s="39"/>
      <c r="AD878" s="39"/>
      <c r="AI878" s="39"/>
      <c r="AN878" s="39"/>
      <c r="AS878" s="39"/>
    </row>
    <row r="879">
      <c r="E879" s="39"/>
      <c r="J879" s="39"/>
      <c r="O879" s="39"/>
      <c r="T879" s="39"/>
      <c r="Y879" s="39"/>
      <c r="AD879" s="39"/>
      <c r="AI879" s="39"/>
      <c r="AN879" s="39"/>
      <c r="AS879" s="39"/>
    </row>
    <row r="880">
      <c r="E880" s="39"/>
      <c r="J880" s="39"/>
      <c r="O880" s="39"/>
      <c r="T880" s="39"/>
      <c r="Y880" s="39"/>
      <c r="AD880" s="39"/>
      <c r="AI880" s="39"/>
      <c r="AN880" s="39"/>
      <c r="AS880" s="39"/>
    </row>
    <row r="881">
      <c r="E881" s="39"/>
      <c r="J881" s="39"/>
      <c r="O881" s="39"/>
      <c r="T881" s="39"/>
      <c r="Y881" s="39"/>
      <c r="AD881" s="39"/>
      <c r="AI881" s="39"/>
      <c r="AN881" s="39"/>
      <c r="AS881" s="39"/>
    </row>
    <row r="882">
      <c r="E882" s="39"/>
      <c r="J882" s="39"/>
      <c r="O882" s="39"/>
      <c r="T882" s="39"/>
      <c r="Y882" s="39"/>
      <c r="AD882" s="39"/>
      <c r="AI882" s="39"/>
      <c r="AN882" s="39"/>
      <c r="AS882" s="39"/>
    </row>
    <row r="883">
      <c r="E883" s="39"/>
      <c r="J883" s="39"/>
      <c r="O883" s="39"/>
      <c r="T883" s="39"/>
      <c r="Y883" s="39"/>
      <c r="AD883" s="39"/>
      <c r="AI883" s="39"/>
      <c r="AN883" s="39"/>
      <c r="AS883" s="39"/>
    </row>
    <row r="884">
      <c r="E884" s="39"/>
      <c r="J884" s="39"/>
      <c r="O884" s="39"/>
      <c r="T884" s="39"/>
      <c r="Y884" s="39"/>
      <c r="AD884" s="39"/>
      <c r="AI884" s="39"/>
      <c r="AN884" s="39"/>
      <c r="AS884" s="39"/>
    </row>
    <row r="885">
      <c r="E885" s="39"/>
      <c r="J885" s="39"/>
      <c r="O885" s="39"/>
      <c r="T885" s="39"/>
      <c r="Y885" s="39"/>
      <c r="AD885" s="39"/>
      <c r="AI885" s="39"/>
      <c r="AN885" s="39"/>
      <c r="AS885" s="39"/>
    </row>
    <row r="886">
      <c r="E886" s="39"/>
      <c r="J886" s="39"/>
      <c r="O886" s="39"/>
      <c r="T886" s="39"/>
      <c r="Y886" s="39"/>
      <c r="AD886" s="39"/>
      <c r="AI886" s="39"/>
      <c r="AN886" s="39"/>
      <c r="AS886" s="39"/>
    </row>
    <row r="887">
      <c r="E887" s="39"/>
      <c r="J887" s="39"/>
      <c r="O887" s="39"/>
      <c r="T887" s="39"/>
      <c r="Y887" s="39"/>
      <c r="AD887" s="39"/>
      <c r="AI887" s="39"/>
      <c r="AN887" s="39"/>
      <c r="AS887" s="39"/>
    </row>
    <row r="888">
      <c r="E888" s="39"/>
      <c r="J888" s="39"/>
      <c r="O888" s="39"/>
      <c r="T888" s="39"/>
      <c r="Y888" s="39"/>
      <c r="AD888" s="39"/>
      <c r="AI888" s="39"/>
      <c r="AN888" s="39"/>
      <c r="AS888" s="39"/>
    </row>
    <row r="889">
      <c r="E889" s="39"/>
      <c r="J889" s="39"/>
      <c r="O889" s="39"/>
      <c r="T889" s="39"/>
      <c r="Y889" s="39"/>
      <c r="AD889" s="39"/>
      <c r="AI889" s="39"/>
      <c r="AN889" s="39"/>
      <c r="AS889" s="39"/>
    </row>
    <row r="890">
      <c r="E890" s="39"/>
      <c r="J890" s="39"/>
      <c r="O890" s="39"/>
      <c r="T890" s="39"/>
      <c r="Y890" s="39"/>
      <c r="AD890" s="39"/>
      <c r="AI890" s="39"/>
      <c r="AN890" s="39"/>
      <c r="AS890" s="39"/>
    </row>
    <row r="891">
      <c r="E891" s="39"/>
      <c r="J891" s="39"/>
      <c r="O891" s="39"/>
      <c r="T891" s="39"/>
      <c r="Y891" s="39"/>
      <c r="AD891" s="39"/>
      <c r="AI891" s="39"/>
      <c r="AN891" s="39"/>
      <c r="AS891" s="39"/>
    </row>
    <row r="892">
      <c r="E892" s="39"/>
      <c r="J892" s="39"/>
      <c r="O892" s="39"/>
      <c r="T892" s="39"/>
      <c r="Y892" s="39"/>
      <c r="AD892" s="39"/>
      <c r="AI892" s="39"/>
      <c r="AN892" s="39"/>
      <c r="AS892" s="39"/>
    </row>
    <row r="893">
      <c r="E893" s="39"/>
      <c r="J893" s="39"/>
      <c r="O893" s="39"/>
      <c r="T893" s="39"/>
      <c r="Y893" s="39"/>
      <c r="AD893" s="39"/>
      <c r="AI893" s="39"/>
      <c r="AN893" s="39"/>
      <c r="AS893" s="39"/>
    </row>
    <row r="894">
      <c r="E894" s="39"/>
      <c r="J894" s="39"/>
      <c r="O894" s="39"/>
      <c r="T894" s="39"/>
      <c r="Y894" s="39"/>
      <c r="AD894" s="39"/>
      <c r="AI894" s="39"/>
      <c r="AN894" s="39"/>
      <c r="AS894" s="39"/>
    </row>
    <row r="895">
      <c r="E895" s="39"/>
      <c r="J895" s="39"/>
      <c r="O895" s="39"/>
      <c r="T895" s="39"/>
      <c r="Y895" s="39"/>
      <c r="AD895" s="39"/>
      <c r="AI895" s="39"/>
      <c r="AN895" s="39"/>
      <c r="AS895" s="39"/>
    </row>
    <row r="896">
      <c r="E896" s="39"/>
      <c r="J896" s="39"/>
      <c r="O896" s="39"/>
      <c r="T896" s="39"/>
      <c r="Y896" s="39"/>
      <c r="AD896" s="39"/>
      <c r="AI896" s="39"/>
      <c r="AN896" s="39"/>
      <c r="AS896" s="39"/>
    </row>
    <row r="897">
      <c r="E897" s="39"/>
      <c r="J897" s="39"/>
      <c r="O897" s="39"/>
      <c r="T897" s="39"/>
      <c r="Y897" s="39"/>
      <c r="AD897" s="39"/>
      <c r="AI897" s="39"/>
      <c r="AN897" s="39"/>
      <c r="AS897" s="39"/>
    </row>
    <row r="898">
      <c r="E898" s="39"/>
      <c r="J898" s="39"/>
      <c r="O898" s="39"/>
      <c r="T898" s="39"/>
      <c r="Y898" s="39"/>
      <c r="AD898" s="39"/>
      <c r="AI898" s="39"/>
      <c r="AN898" s="39"/>
      <c r="AS898" s="39"/>
    </row>
    <row r="899">
      <c r="E899" s="39"/>
      <c r="J899" s="39"/>
      <c r="O899" s="39"/>
      <c r="T899" s="39"/>
      <c r="Y899" s="39"/>
      <c r="AD899" s="39"/>
      <c r="AI899" s="39"/>
      <c r="AN899" s="39"/>
      <c r="AS899" s="39"/>
    </row>
    <row r="900">
      <c r="E900" s="39"/>
      <c r="J900" s="39"/>
      <c r="O900" s="39"/>
      <c r="T900" s="39"/>
      <c r="Y900" s="39"/>
      <c r="AD900" s="39"/>
      <c r="AI900" s="39"/>
      <c r="AN900" s="39"/>
      <c r="AS900" s="39"/>
    </row>
    <row r="901">
      <c r="E901" s="39"/>
      <c r="J901" s="39"/>
      <c r="O901" s="39"/>
      <c r="T901" s="39"/>
      <c r="Y901" s="39"/>
      <c r="AD901" s="39"/>
      <c r="AI901" s="39"/>
      <c r="AN901" s="39"/>
      <c r="AS901" s="39"/>
    </row>
    <row r="902">
      <c r="E902" s="39"/>
      <c r="J902" s="39"/>
      <c r="O902" s="39"/>
      <c r="T902" s="39"/>
      <c r="Y902" s="39"/>
      <c r="AD902" s="39"/>
      <c r="AI902" s="39"/>
      <c r="AN902" s="39"/>
      <c r="AS902" s="39"/>
    </row>
    <row r="903">
      <c r="E903" s="39"/>
      <c r="J903" s="39"/>
      <c r="O903" s="39"/>
      <c r="T903" s="39"/>
      <c r="Y903" s="39"/>
      <c r="AD903" s="39"/>
      <c r="AI903" s="39"/>
      <c r="AN903" s="39"/>
      <c r="AS903" s="39"/>
    </row>
    <row r="904">
      <c r="E904" s="39"/>
      <c r="J904" s="39"/>
      <c r="O904" s="39"/>
      <c r="T904" s="39"/>
      <c r="Y904" s="39"/>
      <c r="AD904" s="39"/>
      <c r="AI904" s="39"/>
      <c r="AN904" s="39"/>
      <c r="AS904" s="39"/>
    </row>
    <row r="905">
      <c r="E905" s="39"/>
      <c r="J905" s="39"/>
      <c r="O905" s="39"/>
      <c r="T905" s="39"/>
      <c r="Y905" s="39"/>
      <c r="AD905" s="39"/>
      <c r="AI905" s="39"/>
      <c r="AN905" s="39"/>
      <c r="AS905" s="39"/>
    </row>
    <row r="906">
      <c r="E906" s="39"/>
      <c r="J906" s="39"/>
      <c r="O906" s="39"/>
      <c r="T906" s="39"/>
      <c r="Y906" s="39"/>
      <c r="AD906" s="39"/>
      <c r="AI906" s="39"/>
      <c r="AN906" s="39"/>
      <c r="AS906" s="39"/>
    </row>
    <row r="907">
      <c r="E907" s="39"/>
      <c r="J907" s="39"/>
      <c r="O907" s="39"/>
      <c r="T907" s="39"/>
      <c r="Y907" s="39"/>
      <c r="AD907" s="39"/>
      <c r="AI907" s="39"/>
      <c r="AN907" s="39"/>
      <c r="AS907" s="39"/>
    </row>
    <row r="908">
      <c r="E908" s="39"/>
      <c r="J908" s="39"/>
      <c r="O908" s="39"/>
      <c r="T908" s="39"/>
      <c r="Y908" s="39"/>
      <c r="AD908" s="39"/>
      <c r="AI908" s="39"/>
      <c r="AN908" s="39"/>
      <c r="AS908" s="39"/>
    </row>
    <row r="909">
      <c r="E909" s="39"/>
      <c r="J909" s="39"/>
      <c r="O909" s="39"/>
      <c r="T909" s="39"/>
      <c r="Y909" s="39"/>
      <c r="AD909" s="39"/>
      <c r="AI909" s="39"/>
      <c r="AN909" s="39"/>
      <c r="AS909" s="39"/>
    </row>
    <row r="910">
      <c r="E910" s="39"/>
      <c r="J910" s="39"/>
      <c r="O910" s="39"/>
      <c r="T910" s="39"/>
      <c r="Y910" s="39"/>
      <c r="AD910" s="39"/>
      <c r="AI910" s="39"/>
      <c r="AN910" s="39"/>
      <c r="AS910" s="39"/>
    </row>
    <row r="911">
      <c r="E911" s="39"/>
      <c r="J911" s="39"/>
      <c r="O911" s="39"/>
      <c r="T911" s="39"/>
      <c r="Y911" s="39"/>
      <c r="AD911" s="39"/>
      <c r="AI911" s="39"/>
      <c r="AN911" s="39"/>
      <c r="AS911" s="39"/>
    </row>
    <row r="912">
      <c r="E912" s="39"/>
      <c r="J912" s="39"/>
      <c r="O912" s="39"/>
      <c r="T912" s="39"/>
      <c r="Y912" s="39"/>
      <c r="AD912" s="39"/>
      <c r="AI912" s="39"/>
      <c r="AN912" s="39"/>
      <c r="AS912" s="39"/>
    </row>
    <row r="913">
      <c r="E913" s="39"/>
      <c r="J913" s="39"/>
      <c r="O913" s="39"/>
      <c r="T913" s="39"/>
      <c r="Y913" s="39"/>
      <c r="AD913" s="39"/>
      <c r="AI913" s="39"/>
      <c r="AN913" s="39"/>
      <c r="AS913" s="39"/>
    </row>
    <row r="914">
      <c r="E914" s="39"/>
      <c r="J914" s="39"/>
      <c r="O914" s="39"/>
      <c r="T914" s="39"/>
      <c r="Y914" s="39"/>
      <c r="AD914" s="39"/>
      <c r="AI914" s="39"/>
      <c r="AN914" s="39"/>
      <c r="AS914" s="39"/>
    </row>
    <row r="915">
      <c r="E915" s="39"/>
      <c r="J915" s="39"/>
      <c r="O915" s="39"/>
      <c r="T915" s="39"/>
      <c r="Y915" s="39"/>
      <c r="AD915" s="39"/>
      <c r="AI915" s="39"/>
      <c r="AN915" s="39"/>
      <c r="AS915" s="39"/>
    </row>
    <row r="916">
      <c r="E916" s="39"/>
      <c r="J916" s="39"/>
      <c r="O916" s="39"/>
      <c r="T916" s="39"/>
      <c r="Y916" s="39"/>
      <c r="AD916" s="39"/>
      <c r="AI916" s="39"/>
      <c r="AN916" s="39"/>
      <c r="AS916" s="39"/>
    </row>
    <row r="917">
      <c r="E917" s="39"/>
      <c r="J917" s="39"/>
      <c r="O917" s="39"/>
      <c r="T917" s="39"/>
      <c r="Y917" s="39"/>
      <c r="AD917" s="39"/>
      <c r="AI917" s="39"/>
      <c r="AN917" s="39"/>
      <c r="AS917" s="39"/>
    </row>
    <row r="918">
      <c r="E918" s="39"/>
      <c r="J918" s="39"/>
      <c r="O918" s="39"/>
      <c r="T918" s="39"/>
      <c r="Y918" s="39"/>
      <c r="AD918" s="39"/>
      <c r="AI918" s="39"/>
      <c r="AN918" s="39"/>
      <c r="AS918" s="39"/>
    </row>
    <row r="919">
      <c r="E919" s="39"/>
      <c r="J919" s="39"/>
      <c r="O919" s="39"/>
      <c r="T919" s="39"/>
      <c r="Y919" s="39"/>
      <c r="AD919" s="39"/>
      <c r="AI919" s="39"/>
      <c r="AN919" s="39"/>
      <c r="AS919" s="39"/>
    </row>
    <row r="920">
      <c r="E920" s="39"/>
      <c r="J920" s="39"/>
      <c r="O920" s="39"/>
      <c r="T920" s="39"/>
      <c r="Y920" s="39"/>
      <c r="AD920" s="39"/>
      <c r="AI920" s="39"/>
      <c r="AN920" s="39"/>
      <c r="AS920" s="39"/>
    </row>
    <row r="921">
      <c r="E921" s="39"/>
      <c r="J921" s="39"/>
      <c r="O921" s="39"/>
      <c r="T921" s="39"/>
      <c r="Y921" s="39"/>
      <c r="AD921" s="39"/>
      <c r="AI921" s="39"/>
      <c r="AN921" s="39"/>
      <c r="AS921" s="39"/>
    </row>
    <row r="922">
      <c r="E922" s="39"/>
      <c r="J922" s="39"/>
      <c r="O922" s="39"/>
      <c r="T922" s="39"/>
      <c r="Y922" s="39"/>
      <c r="AD922" s="39"/>
      <c r="AI922" s="39"/>
      <c r="AN922" s="39"/>
      <c r="AS922" s="39"/>
    </row>
    <row r="923">
      <c r="E923" s="39"/>
      <c r="J923" s="39"/>
      <c r="O923" s="39"/>
      <c r="T923" s="39"/>
      <c r="Y923" s="39"/>
      <c r="AD923" s="39"/>
      <c r="AI923" s="39"/>
      <c r="AN923" s="39"/>
      <c r="AS923" s="39"/>
    </row>
    <row r="924">
      <c r="E924" s="39"/>
      <c r="J924" s="39"/>
      <c r="O924" s="39"/>
      <c r="T924" s="39"/>
      <c r="Y924" s="39"/>
      <c r="AD924" s="39"/>
      <c r="AI924" s="39"/>
      <c r="AN924" s="39"/>
      <c r="AS924" s="39"/>
    </row>
    <row r="925">
      <c r="E925" s="39"/>
      <c r="J925" s="39"/>
      <c r="O925" s="39"/>
      <c r="T925" s="39"/>
      <c r="Y925" s="39"/>
      <c r="AD925" s="39"/>
      <c r="AI925" s="39"/>
      <c r="AN925" s="39"/>
      <c r="AS925" s="39"/>
    </row>
    <row r="926">
      <c r="E926" s="39"/>
      <c r="J926" s="39"/>
      <c r="O926" s="39"/>
      <c r="T926" s="39"/>
      <c r="Y926" s="39"/>
      <c r="AD926" s="39"/>
      <c r="AI926" s="39"/>
      <c r="AN926" s="39"/>
      <c r="AS926" s="39"/>
    </row>
    <row r="927">
      <c r="E927" s="39"/>
      <c r="J927" s="39"/>
      <c r="O927" s="39"/>
      <c r="T927" s="39"/>
      <c r="Y927" s="39"/>
      <c r="AD927" s="39"/>
      <c r="AI927" s="39"/>
      <c r="AN927" s="39"/>
      <c r="AS927" s="39"/>
    </row>
    <row r="928">
      <c r="E928" s="39"/>
      <c r="J928" s="39"/>
      <c r="O928" s="39"/>
      <c r="T928" s="39"/>
      <c r="Y928" s="39"/>
      <c r="AD928" s="39"/>
      <c r="AI928" s="39"/>
      <c r="AN928" s="39"/>
      <c r="AS928" s="39"/>
    </row>
    <row r="929">
      <c r="E929" s="39"/>
      <c r="J929" s="39"/>
      <c r="O929" s="39"/>
      <c r="T929" s="39"/>
      <c r="Y929" s="39"/>
      <c r="AD929" s="39"/>
      <c r="AI929" s="39"/>
      <c r="AN929" s="39"/>
      <c r="AS929" s="39"/>
    </row>
    <row r="930">
      <c r="E930" s="39"/>
      <c r="J930" s="39"/>
      <c r="O930" s="39"/>
      <c r="T930" s="39"/>
      <c r="Y930" s="39"/>
      <c r="AD930" s="39"/>
      <c r="AI930" s="39"/>
      <c r="AN930" s="39"/>
      <c r="AS930" s="39"/>
    </row>
    <row r="931">
      <c r="E931" s="39"/>
      <c r="J931" s="39"/>
      <c r="O931" s="39"/>
      <c r="T931" s="39"/>
      <c r="Y931" s="39"/>
      <c r="AD931" s="39"/>
      <c r="AI931" s="39"/>
      <c r="AN931" s="39"/>
      <c r="AS931" s="39"/>
    </row>
    <row r="932">
      <c r="E932" s="39"/>
      <c r="J932" s="39"/>
      <c r="O932" s="39"/>
      <c r="T932" s="39"/>
      <c r="Y932" s="39"/>
      <c r="AD932" s="39"/>
      <c r="AI932" s="39"/>
      <c r="AN932" s="39"/>
      <c r="AS932" s="39"/>
    </row>
    <row r="933">
      <c r="E933" s="39"/>
      <c r="J933" s="39"/>
      <c r="O933" s="39"/>
      <c r="T933" s="39"/>
      <c r="Y933" s="39"/>
      <c r="AD933" s="39"/>
      <c r="AI933" s="39"/>
      <c r="AN933" s="39"/>
      <c r="AS933" s="39"/>
    </row>
    <row r="934">
      <c r="E934" s="39"/>
      <c r="J934" s="39"/>
      <c r="O934" s="39"/>
      <c r="T934" s="39"/>
      <c r="Y934" s="39"/>
      <c r="AD934" s="39"/>
      <c r="AI934" s="39"/>
      <c r="AN934" s="39"/>
      <c r="AS934" s="39"/>
    </row>
    <row r="935">
      <c r="E935" s="39"/>
      <c r="J935" s="39"/>
      <c r="O935" s="39"/>
      <c r="T935" s="39"/>
      <c r="Y935" s="39"/>
      <c r="AD935" s="39"/>
      <c r="AI935" s="39"/>
      <c r="AN935" s="39"/>
      <c r="AS935" s="39"/>
    </row>
    <row r="936">
      <c r="E936" s="39"/>
      <c r="J936" s="39"/>
      <c r="O936" s="39"/>
      <c r="T936" s="39"/>
      <c r="Y936" s="39"/>
      <c r="AD936" s="39"/>
      <c r="AI936" s="39"/>
      <c r="AN936" s="39"/>
      <c r="AS936" s="39"/>
    </row>
    <row r="937">
      <c r="E937" s="39"/>
      <c r="J937" s="39"/>
      <c r="O937" s="39"/>
      <c r="T937" s="39"/>
      <c r="Y937" s="39"/>
      <c r="AD937" s="39"/>
      <c r="AI937" s="39"/>
      <c r="AN937" s="39"/>
      <c r="AS937" s="39"/>
    </row>
    <row r="938">
      <c r="E938" s="39"/>
      <c r="J938" s="39"/>
      <c r="O938" s="39"/>
      <c r="T938" s="39"/>
      <c r="Y938" s="39"/>
      <c r="AD938" s="39"/>
      <c r="AI938" s="39"/>
      <c r="AN938" s="39"/>
      <c r="AS938" s="39"/>
    </row>
    <row r="939">
      <c r="E939" s="39"/>
      <c r="J939" s="39"/>
      <c r="O939" s="39"/>
      <c r="T939" s="39"/>
      <c r="Y939" s="39"/>
      <c r="AD939" s="39"/>
      <c r="AI939" s="39"/>
      <c r="AN939" s="39"/>
      <c r="AS939" s="39"/>
    </row>
    <row r="940">
      <c r="E940" s="39"/>
      <c r="J940" s="39"/>
      <c r="O940" s="39"/>
      <c r="T940" s="39"/>
      <c r="Y940" s="39"/>
      <c r="AD940" s="39"/>
      <c r="AI940" s="39"/>
      <c r="AN940" s="39"/>
      <c r="AS940" s="39"/>
    </row>
    <row r="941">
      <c r="E941" s="39"/>
      <c r="J941" s="39"/>
      <c r="O941" s="39"/>
      <c r="T941" s="39"/>
      <c r="Y941" s="39"/>
      <c r="AD941" s="39"/>
      <c r="AI941" s="39"/>
      <c r="AN941" s="39"/>
      <c r="AS941" s="39"/>
    </row>
    <row r="942">
      <c r="E942" s="39"/>
      <c r="J942" s="39"/>
      <c r="O942" s="39"/>
      <c r="T942" s="39"/>
      <c r="Y942" s="39"/>
      <c r="AD942" s="39"/>
      <c r="AI942" s="39"/>
      <c r="AN942" s="39"/>
      <c r="AS942" s="39"/>
    </row>
    <row r="943">
      <c r="E943" s="39"/>
      <c r="J943" s="39"/>
      <c r="O943" s="39"/>
      <c r="T943" s="39"/>
      <c r="Y943" s="39"/>
      <c r="AD943" s="39"/>
      <c r="AI943" s="39"/>
      <c r="AN943" s="39"/>
      <c r="AS943" s="39"/>
    </row>
    <row r="944">
      <c r="E944" s="39"/>
      <c r="J944" s="39"/>
      <c r="O944" s="39"/>
      <c r="T944" s="39"/>
      <c r="Y944" s="39"/>
      <c r="AD944" s="39"/>
      <c r="AI944" s="39"/>
      <c r="AN944" s="39"/>
      <c r="AS944" s="39"/>
    </row>
    <row r="945">
      <c r="E945" s="39"/>
      <c r="J945" s="39"/>
      <c r="O945" s="39"/>
      <c r="T945" s="39"/>
      <c r="Y945" s="39"/>
      <c r="AD945" s="39"/>
      <c r="AI945" s="39"/>
      <c r="AN945" s="39"/>
      <c r="AS945" s="39"/>
    </row>
    <row r="946">
      <c r="E946" s="39"/>
      <c r="J946" s="39"/>
      <c r="O946" s="39"/>
      <c r="T946" s="39"/>
      <c r="Y946" s="39"/>
      <c r="AD946" s="39"/>
      <c r="AI946" s="39"/>
      <c r="AN946" s="39"/>
      <c r="AS946" s="39"/>
    </row>
    <row r="947">
      <c r="E947" s="39"/>
      <c r="J947" s="39"/>
      <c r="O947" s="39"/>
      <c r="T947" s="39"/>
      <c r="Y947" s="39"/>
      <c r="AD947" s="39"/>
      <c r="AI947" s="39"/>
      <c r="AN947" s="39"/>
      <c r="AS947" s="39"/>
    </row>
    <row r="948">
      <c r="E948" s="39"/>
      <c r="J948" s="39"/>
      <c r="O948" s="39"/>
      <c r="T948" s="39"/>
      <c r="Y948" s="39"/>
      <c r="AD948" s="39"/>
      <c r="AI948" s="39"/>
      <c r="AN948" s="39"/>
      <c r="AS948" s="39"/>
    </row>
    <row r="949">
      <c r="E949" s="39"/>
      <c r="J949" s="39"/>
      <c r="O949" s="39"/>
      <c r="T949" s="39"/>
      <c r="Y949" s="39"/>
      <c r="AD949" s="39"/>
      <c r="AI949" s="39"/>
      <c r="AN949" s="39"/>
      <c r="AS949" s="39"/>
    </row>
    <row r="950">
      <c r="E950" s="39"/>
      <c r="J950" s="39"/>
      <c r="O950" s="39"/>
      <c r="T950" s="39"/>
      <c r="Y950" s="39"/>
      <c r="AD950" s="39"/>
      <c r="AI950" s="39"/>
      <c r="AN950" s="39"/>
      <c r="AS950" s="39"/>
    </row>
    <row r="951">
      <c r="E951" s="39"/>
      <c r="J951" s="39"/>
      <c r="O951" s="39"/>
      <c r="T951" s="39"/>
      <c r="Y951" s="39"/>
      <c r="AD951" s="39"/>
      <c r="AI951" s="39"/>
      <c r="AN951" s="39"/>
      <c r="AS951" s="39"/>
    </row>
    <row r="952">
      <c r="E952" s="39"/>
      <c r="J952" s="39"/>
      <c r="O952" s="39"/>
      <c r="T952" s="39"/>
      <c r="Y952" s="39"/>
      <c r="AD952" s="39"/>
      <c r="AI952" s="39"/>
      <c r="AN952" s="39"/>
      <c r="AS952" s="39"/>
    </row>
    <row r="953">
      <c r="E953" s="39"/>
      <c r="J953" s="39"/>
      <c r="O953" s="39"/>
      <c r="T953" s="39"/>
      <c r="Y953" s="39"/>
      <c r="AD953" s="39"/>
      <c r="AI953" s="39"/>
      <c r="AN953" s="39"/>
      <c r="AS953" s="39"/>
    </row>
    <row r="954">
      <c r="E954" s="39"/>
      <c r="J954" s="39"/>
      <c r="O954" s="39"/>
      <c r="T954" s="39"/>
      <c r="Y954" s="39"/>
      <c r="AD954" s="39"/>
      <c r="AI954" s="39"/>
      <c r="AN954" s="39"/>
      <c r="AS954" s="39"/>
    </row>
    <row r="955">
      <c r="E955" s="39"/>
      <c r="J955" s="39"/>
      <c r="O955" s="39"/>
      <c r="T955" s="39"/>
      <c r="Y955" s="39"/>
      <c r="AD955" s="39"/>
      <c r="AI955" s="39"/>
      <c r="AN955" s="39"/>
      <c r="AS955" s="39"/>
    </row>
    <row r="956">
      <c r="E956" s="39"/>
      <c r="J956" s="39"/>
      <c r="O956" s="39"/>
      <c r="T956" s="39"/>
      <c r="Y956" s="39"/>
      <c r="AD956" s="39"/>
      <c r="AI956" s="39"/>
      <c r="AN956" s="39"/>
      <c r="AS956" s="39"/>
    </row>
    <row r="957">
      <c r="E957" s="39"/>
      <c r="J957" s="39"/>
      <c r="O957" s="39"/>
      <c r="T957" s="39"/>
      <c r="Y957" s="39"/>
      <c r="AD957" s="39"/>
      <c r="AI957" s="39"/>
      <c r="AN957" s="39"/>
      <c r="AS957" s="39"/>
    </row>
    <row r="958">
      <c r="E958" s="39"/>
      <c r="J958" s="39"/>
      <c r="O958" s="39"/>
      <c r="T958" s="39"/>
      <c r="Y958" s="39"/>
      <c r="AD958" s="39"/>
      <c r="AI958" s="39"/>
      <c r="AN958" s="39"/>
      <c r="AS958" s="39"/>
    </row>
    <row r="959">
      <c r="E959" s="39"/>
      <c r="J959" s="39"/>
      <c r="O959" s="39"/>
      <c r="T959" s="39"/>
      <c r="Y959" s="39"/>
      <c r="AD959" s="39"/>
      <c r="AI959" s="39"/>
      <c r="AN959" s="39"/>
      <c r="AS959" s="39"/>
    </row>
    <row r="960">
      <c r="E960" s="39"/>
      <c r="J960" s="39"/>
      <c r="O960" s="39"/>
      <c r="T960" s="39"/>
      <c r="Y960" s="39"/>
      <c r="AD960" s="39"/>
      <c r="AI960" s="39"/>
      <c r="AN960" s="39"/>
      <c r="AS960" s="39"/>
    </row>
    <row r="961">
      <c r="E961" s="39"/>
      <c r="J961" s="39"/>
      <c r="O961" s="39"/>
      <c r="T961" s="39"/>
      <c r="Y961" s="39"/>
      <c r="AD961" s="39"/>
      <c r="AI961" s="39"/>
      <c r="AN961" s="39"/>
      <c r="AS961" s="39"/>
    </row>
    <row r="962">
      <c r="E962" s="39"/>
      <c r="J962" s="39"/>
      <c r="O962" s="39"/>
      <c r="T962" s="39"/>
      <c r="Y962" s="39"/>
      <c r="AD962" s="39"/>
      <c r="AI962" s="39"/>
      <c r="AN962" s="39"/>
      <c r="AS962" s="39"/>
    </row>
    <row r="963">
      <c r="E963" s="39"/>
      <c r="J963" s="39"/>
      <c r="O963" s="39"/>
      <c r="T963" s="39"/>
      <c r="Y963" s="39"/>
      <c r="AD963" s="39"/>
      <c r="AI963" s="39"/>
      <c r="AN963" s="39"/>
      <c r="AS963" s="39"/>
    </row>
    <row r="964">
      <c r="E964" s="39"/>
      <c r="J964" s="39"/>
      <c r="O964" s="39"/>
      <c r="T964" s="39"/>
      <c r="Y964" s="39"/>
      <c r="AD964" s="39"/>
      <c r="AI964" s="39"/>
      <c r="AN964" s="39"/>
      <c r="AS964" s="39"/>
    </row>
    <row r="965">
      <c r="E965" s="39"/>
      <c r="J965" s="39"/>
      <c r="O965" s="39"/>
      <c r="T965" s="39"/>
      <c r="Y965" s="39"/>
      <c r="AD965" s="39"/>
      <c r="AI965" s="39"/>
      <c r="AN965" s="39"/>
      <c r="AS965" s="39"/>
    </row>
    <row r="966">
      <c r="E966" s="39"/>
      <c r="J966" s="39"/>
      <c r="O966" s="39"/>
      <c r="T966" s="39"/>
      <c r="Y966" s="39"/>
      <c r="AD966" s="39"/>
      <c r="AI966" s="39"/>
      <c r="AN966" s="39"/>
      <c r="AS966" s="39"/>
    </row>
    <row r="967">
      <c r="E967" s="39"/>
      <c r="J967" s="39"/>
      <c r="O967" s="39"/>
      <c r="T967" s="39"/>
      <c r="Y967" s="39"/>
      <c r="AD967" s="39"/>
      <c r="AI967" s="39"/>
      <c r="AN967" s="39"/>
      <c r="AS967" s="39"/>
    </row>
    <row r="968">
      <c r="E968" s="39"/>
      <c r="J968" s="39"/>
      <c r="O968" s="39"/>
      <c r="T968" s="39"/>
      <c r="Y968" s="39"/>
      <c r="AD968" s="39"/>
      <c r="AI968" s="39"/>
      <c r="AN968" s="39"/>
      <c r="AS968" s="39"/>
    </row>
    <row r="969">
      <c r="E969" s="39"/>
      <c r="J969" s="39"/>
      <c r="O969" s="39"/>
      <c r="T969" s="39"/>
      <c r="Y969" s="39"/>
      <c r="AD969" s="39"/>
      <c r="AI969" s="39"/>
      <c r="AN969" s="39"/>
      <c r="AS969" s="39"/>
    </row>
    <row r="970">
      <c r="E970" s="39"/>
      <c r="J970" s="39"/>
      <c r="O970" s="39"/>
      <c r="T970" s="39"/>
      <c r="Y970" s="39"/>
      <c r="AD970" s="39"/>
      <c r="AI970" s="39"/>
      <c r="AN970" s="39"/>
      <c r="AS970" s="39"/>
    </row>
    <row r="971">
      <c r="E971" s="39"/>
      <c r="J971" s="39"/>
      <c r="O971" s="39"/>
      <c r="T971" s="39"/>
      <c r="Y971" s="39"/>
      <c r="AD971" s="39"/>
      <c r="AI971" s="39"/>
      <c r="AN971" s="39"/>
      <c r="AS971" s="39"/>
    </row>
    <row r="972">
      <c r="E972" s="39"/>
      <c r="J972" s="39"/>
      <c r="O972" s="39"/>
      <c r="T972" s="39"/>
      <c r="Y972" s="39"/>
      <c r="AD972" s="39"/>
      <c r="AI972" s="39"/>
      <c r="AN972" s="39"/>
      <c r="AS972" s="39"/>
    </row>
    <row r="973">
      <c r="E973" s="39"/>
      <c r="J973" s="39"/>
      <c r="O973" s="39"/>
      <c r="T973" s="39"/>
      <c r="Y973" s="39"/>
      <c r="AD973" s="39"/>
      <c r="AI973" s="39"/>
      <c r="AN973" s="39"/>
      <c r="AS973" s="39"/>
    </row>
    <row r="974">
      <c r="E974" s="39"/>
      <c r="J974" s="39"/>
      <c r="O974" s="39"/>
      <c r="T974" s="39"/>
      <c r="Y974" s="39"/>
      <c r="AD974" s="39"/>
      <c r="AI974" s="39"/>
      <c r="AN974" s="39"/>
      <c r="AS974" s="39"/>
    </row>
    <row r="975">
      <c r="E975" s="39"/>
      <c r="J975" s="39"/>
      <c r="O975" s="39"/>
      <c r="T975" s="39"/>
      <c r="Y975" s="39"/>
      <c r="AD975" s="39"/>
      <c r="AI975" s="39"/>
      <c r="AN975" s="39"/>
      <c r="AS975" s="39"/>
    </row>
    <row r="976">
      <c r="E976" s="39"/>
      <c r="J976" s="39"/>
      <c r="O976" s="39"/>
      <c r="T976" s="39"/>
      <c r="Y976" s="39"/>
      <c r="AD976" s="39"/>
      <c r="AI976" s="39"/>
      <c r="AN976" s="39"/>
      <c r="AS976" s="39"/>
    </row>
    <row r="977">
      <c r="E977" s="39"/>
      <c r="J977" s="39"/>
      <c r="O977" s="39"/>
      <c r="T977" s="39"/>
      <c r="Y977" s="39"/>
      <c r="AD977" s="39"/>
      <c r="AI977" s="39"/>
      <c r="AN977" s="39"/>
      <c r="AS977" s="39"/>
    </row>
    <row r="978">
      <c r="E978" s="39"/>
      <c r="J978" s="39"/>
      <c r="O978" s="39"/>
      <c r="T978" s="39"/>
      <c r="Y978" s="39"/>
      <c r="AD978" s="39"/>
      <c r="AI978" s="39"/>
      <c r="AN978" s="39"/>
      <c r="AS978" s="39"/>
    </row>
    <row r="979">
      <c r="E979" s="39"/>
      <c r="J979" s="39"/>
      <c r="O979" s="39"/>
      <c r="T979" s="39"/>
      <c r="Y979" s="39"/>
      <c r="AD979" s="39"/>
      <c r="AI979" s="39"/>
      <c r="AN979" s="39"/>
      <c r="AS979" s="39"/>
    </row>
    <row r="980">
      <c r="E980" s="39"/>
      <c r="J980" s="39"/>
      <c r="O980" s="39"/>
      <c r="T980" s="39"/>
      <c r="Y980" s="39"/>
      <c r="AD980" s="39"/>
      <c r="AI980" s="39"/>
      <c r="AN980" s="39"/>
      <c r="AS980" s="39"/>
    </row>
    <row r="981">
      <c r="E981" s="39"/>
      <c r="J981" s="39"/>
      <c r="O981" s="39"/>
      <c r="T981" s="39"/>
      <c r="Y981" s="39"/>
      <c r="AD981" s="39"/>
      <c r="AI981" s="39"/>
      <c r="AN981" s="39"/>
      <c r="AS981" s="39"/>
    </row>
    <row r="982">
      <c r="E982" s="39"/>
      <c r="J982" s="39"/>
      <c r="O982" s="39"/>
      <c r="T982" s="39"/>
      <c r="Y982" s="39"/>
      <c r="AD982" s="39"/>
      <c r="AI982" s="39"/>
      <c r="AN982" s="39"/>
      <c r="AS982" s="39"/>
    </row>
    <row r="983">
      <c r="E983" s="39"/>
      <c r="J983" s="39"/>
      <c r="O983" s="39"/>
      <c r="T983" s="39"/>
      <c r="Y983" s="39"/>
      <c r="AD983" s="39"/>
      <c r="AI983" s="39"/>
      <c r="AN983" s="39"/>
      <c r="AS983" s="39"/>
    </row>
    <row r="984">
      <c r="E984" s="39"/>
      <c r="J984" s="39"/>
      <c r="O984" s="39"/>
      <c r="T984" s="39"/>
      <c r="Y984" s="39"/>
      <c r="AD984" s="39"/>
      <c r="AI984" s="39"/>
      <c r="AN984" s="39"/>
      <c r="AS984" s="39"/>
    </row>
    <row r="985">
      <c r="E985" s="39"/>
      <c r="J985" s="39"/>
      <c r="O985" s="39"/>
      <c r="T985" s="39"/>
      <c r="Y985" s="39"/>
      <c r="AD985" s="39"/>
      <c r="AI985" s="39"/>
      <c r="AN985" s="39"/>
      <c r="AS985" s="39"/>
    </row>
    <row r="986">
      <c r="E986" s="39"/>
      <c r="J986" s="39"/>
      <c r="O986" s="39"/>
      <c r="T986" s="39"/>
      <c r="Y986" s="39"/>
      <c r="AD986" s="39"/>
      <c r="AI986" s="39"/>
      <c r="AN986" s="39"/>
      <c r="AS986" s="39"/>
    </row>
    <row r="987">
      <c r="E987" s="39"/>
      <c r="J987" s="39"/>
      <c r="O987" s="39"/>
      <c r="T987" s="39"/>
      <c r="Y987" s="39"/>
      <c r="AD987" s="39"/>
      <c r="AI987" s="39"/>
      <c r="AN987" s="39"/>
      <c r="AS987" s="39"/>
    </row>
    <row r="988">
      <c r="E988" s="39"/>
      <c r="J988" s="39"/>
      <c r="O988" s="39"/>
      <c r="T988" s="39"/>
      <c r="Y988" s="39"/>
      <c r="AD988" s="39"/>
      <c r="AI988" s="39"/>
      <c r="AN988" s="39"/>
      <c r="AS988" s="39"/>
    </row>
    <row r="989">
      <c r="E989" s="39"/>
      <c r="J989" s="39"/>
      <c r="O989" s="39"/>
      <c r="T989" s="39"/>
      <c r="Y989" s="39"/>
      <c r="AD989" s="39"/>
      <c r="AI989" s="39"/>
      <c r="AN989" s="39"/>
      <c r="AS989" s="39"/>
    </row>
    <row r="990">
      <c r="E990" s="39"/>
      <c r="J990" s="39"/>
      <c r="O990" s="39"/>
      <c r="T990" s="39"/>
      <c r="Y990" s="39"/>
      <c r="AD990" s="39"/>
      <c r="AI990" s="39"/>
      <c r="AN990" s="39"/>
      <c r="AS990" s="39"/>
    </row>
    <row r="991">
      <c r="E991" s="39"/>
      <c r="J991" s="39"/>
      <c r="O991" s="39"/>
      <c r="T991" s="39"/>
      <c r="Y991" s="39"/>
      <c r="AD991" s="39"/>
      <c r="AI991" s="39"/>
      <c r="AN991" s="39"/>
      <c r="AS991" s="39"/>
    </row>
    <row r="992">
      <c r="E992" s="39"/>
      <c r="J992" s="39"/>
      <c r="O992" s="39"/>
      <c r="T992" s="39"/>
      <c r="Y992" s="39"/>
      <c r="AD992" s="39"/>
      <c r="AI992" s="39"/>
      <c r="AN992" s="39"/>
      <c r="AS992" s="39"/>
    </row>
    <row r="993">
      <c r="E993" s="39"/>
      <c r="J993" s="39"/>
      <c r="O993" s="39"/>
      <c r="T993" s="39"/>
      <c r="Y993" s="39"/>
      <c r="AD993" s="39"/>
      <c r="AI993" s="39"/>
      <c r="AN993" s="39"/>
      <c r="AS993" s="39"/>
    </row>
    <row r="994">
      <c r="E994" s="39"/>
      <c r="J994" s="39"/>
      <c r="O994" s="39"/>
      <c r="T994" s="39"/>
      <c r="Y994" s="39"/>
      <c r="AD994" s="39"/>
      <c r="AI994" s="39"/>
      <c r="AN994" s="39"/>
      <c r="AS994" s="39"/>
    </row>
    <row r="995">
      <c r="E995" s="39"/>
      <c r="J995" s="39"/>
      <c r="O995" s="39"/>
      <c r="T995" s="39"/>
      <c r="Y995" s="39"/>
      <c r="AD995" s="39"/>
      <c r="AI995" s="39"/>
      <c r="AN995" s="39"/>
      <c r="AS995" s="39"/>
    </row>
    <row r="996">
      <c r="E996" s="39"/>
      <c r="J996" s="39"/>
      <c r="O996" s="39"/>
      <c r="T996" s="39"/>
      <c r="Y996" s="39"/>
      <c r="AD996" s="39"/>
      <c r="AI996" s="39"/>
      <c r="AN996" s="39"/>
      <c r="AS996" s="39"/>
    </row>
    <row r="997">
      <c r="E997" s="39"/>
      <c r="J997" s="39"/>
      <c r="O997" s="39"/>
      <c r="T997" s="39"/>
      <c r="Y997" s="39"/>
      <c r="AD997" s="39"/>
      <c r="AI997" s="39"/>
      <c r="AN997" s="39"/>
      <c r="AS997" s="39"/>
    </row>
    <row r="998">
      <c r="E998" s="39"/>
      <c r="J998" s="39"/>
      <c r="O998" s="39"/>
      <c r="T998" s="39"/>
      <c r="Y998" s="39"/>
      <c r="AD998" s="39"/>
      <c r="AI998" s="39"/>
      <c r="AN998" s="39"/>
      <c r="AS998" s="39"/>
    </row>
    <row r="999">
      <c r="E999" s="39"/>
      <c r="J999" s="39"/>
      <c r="O999" s="39"/>
      <c r="T999" s="39"/>
      <c r="Y999" s="39"/>
      <c r="AD999" s="39"/>
      <c r="AI999" s="39"/>
      <c r="AN999" s="39"/>
      <c r="AS999" s="39"/>
    </row>
    <row r="1000">
      <c r="E1000" s="39"/>
      <c r="J1000" s="39"/>
      <c r="O1000" s="39"/>
      <c r="T1000" s="39"/>
      <c r="Y1000" s="39"/>
      <c r="AD1000" s="39"/>
      <c r="AI1000" s="39"/>
      <c r="AN1000" s="39"/>
      <c r="AS1000" s="39"/>
    </row>
    <row r="1001">
      <c r="E1001" s="39"/>
      <c r="J1001" s="39"/>
      <c r="O1001" s="39"/>
      <c r="T1001" s="39"/>
      <c r="Y1001" s="39"/>
      <c r="AD1001" s="39"/>
      <c r="AI1001" s="39"/>
      <c r="AN1001" s="39"/>
      <c r="AS1001" s="39"/>
    </row>
  </sheetData>
  <mergeCells count="9">
    <mergeCell ref="AK1:AN1"/>
    <mergeCell ref="AP1:AS1"/>
    <mergeCell ref="B1:E1"/>
    <mergeCell ref="G1:J1"/>
    <mergeCell ref="L1:O1"/>
    <mergeCell ref="Q1:T1"/>
    <mergeCell ref="V1:Y1"/>
    <mergeCell ref="AA1:AD1"/>
    <mergeCell ref="AF1:AI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0"/>
      <c r="B1" s="30" t="s">
        <v>203</v>
      </c>
      <c r="F1" s="30"/>
      <c r="G1" s="30" t="s">
        <v>130</v>
      </c>
      <c r="J1" s="31"/>
      <c r="K1" s="32"/>
      <c r="L1" s="30" t="s">
        <v>131</v>
      </c>
      <c r="O1" s="31"/>
      <c r="P1" s="32"/>
      <c r="Q1" s="30" t="s">
        <v>139</v>
      </c>
      <c r="T1" s="31"/>
      <c r="U1" s="32"/>
      <c r="V1" s="30" t="s">
        <v>140</v>
      </c>
      <c r="Y1" s="31"/>
      <c r="Z1" s="32"/>
      <c r="AA1" s="30" t="s">
        <v>141</v>
      </c>
      <c r="AD1" s="31"/>
      <c r="AE1" s="30"/>
      <c r="AF1" s="30" t="s">
        <v>142</v>
      </c>
      <c r="AJ1" s="30"/>
      <c r="AK1" s="30" t="s">
        <v>143</v>
      </c>
      <c r="AN1" s="31"/>
      <c r="AO1" s="32"/>
      <c r="AP1" s="30" t="s">
        <v>144</v>
      </c>
      <c r="AS1" s="31"/>
      <c r="AT1" s="11"/>
      <c r="AU1" s="11"/>
      <c r="AV1" s="11"/>
      <c r="AW1" s="11"/>
      <c r="AX1" s="11"/>
      <c r="AY1" s="11"/>
      <c r="AZ1" s="11"/>
      <c r="BA1" s="11"/>
    </row>
    <row r="2">
      <c r="A2" s="33"/>
      <c r="B2" s="33" t="s">
        <v>204</v>
      </c>
      <c r="C2" s="33" t="s">
        <v>205</v>
      </c>
      <c r="D2" s="33" t="s">
        <v>206</v>
      </c>
      <c r="E2" s="34" t="s">
        <v>207</v>
      </c>
      <c r="F2" s="33"/>
      <c r="G2" s="33" t="s">
        <v>204</v>
      </c>
      <c r="H2" s="33" t="s">
        <v>205</v>
      </c>
      <c r="I2" s="35" t="s">
        <v>206</v>
      </c>
      <c r="J2" s="34" t="s">
        <v>207</v>
      </c>
      <c r="K2" s="33"/>
      <c r="L2" s="33" t="s">
        <v>204</v>
      </c>
      <c r="M2" s="33" t="s">
        <v>205</v>
      </c>
      <c r="N2" s="35" t="s">
        <v>206</v>
      </c>
      <c r="O2" s="34" t="s">
        <v>207</v>
      </c>
      <c r="P2" s="33"/>
      <c r="Q2" s="33" t="s">
        <v>204</v>
      </c>
      <c r="R2" s="33" t="s">
        <v>205</v>
      </c>
      <c r="S2" s="35" t="s">
        <v>206</v>
      </c>
      <c r="T2" s="34" t="s">
        <v>207</v>
      </c>
      <c r="U2" s="33"/>
      <c r="V2" s="33" t="s">
        <v>204</v>
      </c>
      <c r="W2" s="33" t="s">
        <v>205</v>
      </c>
      <c r="X2" s="35" t="s">
        <v>206</v>
      </c>
      <c r="Y2" s="34" t="s">
        <v>207</v>
      </c>
      <c r="Z2" s="33"/>
      <c r="AA2" s="33" t="s">
        <v>204</v>
      </c>
      <c r="AB2" s="33" t="s">
        <v>205</v>
      </c>
      <c r="AC2" s="35" t="s">
        <v>206</v>
      </c>
      <c r="AD2" s="34" t="s">
        <v>207</v>
      </c>
      <c r="AE2" s="33"/>
      <c r="AF2" s="33" t="s">
        <v>204</v>
      </c>
      <c r="AG2" s="33" t="s">
        <v>205</v>
      </c>
      <c r="AH2" s="35" t="s">
        <v>206</v>
      </c>
      <c r="AI2" s="34" t="s">
        <v>207</v>
      </c>
      <c r="AJ2" s="33"/>
      <c r="AK2" s="33" t="s">
        <v>204</v>
      </c>
      <c r="AL2" s="33" t="s">
        <v>205</v>
      </c>
      <c r="AM2" s="35" t="s">
        <v>206</v>
      </c>
      <c r="AN2" s="34" t="s">
        <v>207</v>
      </c>
      <c r="AO2" s="33"/>
      <c r="AP2" s="33" t="s">
        <v>204</v>
      </c>
      <c r="AQ2" s="33" t="s">
        <v>205</v>
      </c>
      <c r="AR2" s="35" t="s">
        <v>206</v>
      </c>
      <c r="AS2" s="34" t="s">
        <v>207</v>
      </c>
      <c r="AT2" s="11"/>
      <c r="AU2" s="11"/>
      <c r="AV2" s="11"/>
      <c r="AW2" s="11"/>
      <c r="AX2" s="11"/>
      <c r="AY2" s="11"/>
      <c r="AZ2" s="11"/>
      <c r="BA2" s="11"/>
    </row>
    <row r="3">
      <c r="A3" s="2" t="b">
        <f t="shared" ref="A3:A72" si="1"> EXACT(B3, LOWER(B3))</f>
        <v>0</v>
      </c>
      <c r="B3" s="3" t="s">
        <v>208</v>
      </c>
      <c r="C3" s="2">
        <v>17976.0</v>
      </c>
      <c r="D3" s="2" t="s">
        <v>1757</v>
      </c>
      <c r="E3" s="36">
        <v>1.629717047729E12</v>
      </c>
      <c r="F3" s="2" t="b">
        <f t="shared" ref="F3:F74" si="2"> EXACT(G3, LOWER(G3))</f>
        <v>0</v>
      </c>
      <c r="G3" s="3" t="s">
        <v>208</v>
      </c>
      <c r="H3" s="2">
        <v>12184.0</v>
      </c>
      <c r="I3" s="2" t="s">
        <v>1758</v>
      </c>
      <c r="J3" s="36">
        <v>1.629717437345E12</v>
      </c>
      <c r="K3" s="2" t="b">
        <f t="shared" ref="K3:K64" si="3"> EXACT(L3, LOWER(L3))</f>
        <v>0</v>
      </c>
      <c r="L3" s="3" t="s">
        <v>208</v>
      </c>
      <c r="M3" s="2">
        <v>12977.0</v>
      </c>
      <c r="N3" s="2" t="s">
        <v>1759</v>
      </c>
      <c r="O3" s="36">
        <v>1.629717853451E12</v>
      </c>
      <c r="P3" s="2" t="b">
        <f t="shared" ref="P3:P64" si="4"> EXACT(Q3, LOWER(Q3))</f>
        <v>0</v>
      </c>
      <c r="Q3" s="3" t="s">
        <v>208</v>
      </c>
      <c r="R3" s="2">
        <v>13279.0</v>
      </c>
      <c r="S3" s="2" t="s">
        <v>1760</v>
      </c>
      <c r="T3" s="36">
        <v>1.629722777027E12</v>
      </c>
      <c r="U3" s="2" t="b">
        <f t="shared" ref="U3:U76" si="5"> EXACT(V3, LOWER(V3))</f>
        <v>0</v>
      </c>
      <c r="V3" s="3" t="s">
        <v>208</v>
      </c>
      <c r="W3" s="2">
        <v>13866.0</v>
      </c>
      <c r="X3" s="2" t="s">
        <v>1761</v>
      </c>
      <c r="Y3" s="36">
        <v>1.629723368224E12</v>
      </c>
      <c r="Z3" s="2" t="b">
        <f t="shared" ref="Z3:Z76" si="6"> EXACT(AA3, LOWER(AA3))</f>
        <v>0</v>
      </c>
      <c r="AA3" s="3" t="s">
        <v>208</v>
      </c>
      <c r="AB3" s="2">
        <v>15345.0</v>
      </c>
      <c r="AC3" s="2" t="s">
        <v>1762</v>
      </c>
      <c r="AD3" s="36">
        <v>1.629724008156E12</v>
      </c>
      <c r="AE3" s="2" t="b">
        <f t="shared" ref="AE3:AE80" si="7"> EXACT(AF3, LOWER(AF3))</f>
        <v>0</v>
      </c>
      <c r="AF3" s="3" t="s">
        <v>208</v>
      </c>
      <c r="AG3" s="2">
        <v>15166.0</v>
      </c>
      <c r="AH3" s="2" t="s">
        <v>1763</v>
      </c>
      <c r="AI3" s="36">
        <v>1.629729295883E12</v>
      </c>
      <c r="AJ3" s="2" t="b">
        <f t="shared" ref="AJ3:AJ78" si="8"> EXACT(AK3, LOWER(AK3))</f>
        <v>0</v>
      </c>
      <c r="AK3" s="3" t="s">
        <v>208</v>
      </c>
      <c r="AL3" s="2">
        <v>14374.0</v>
      </c>
      <c r="AM3" s="2" t="s">
        <v>1764</v>
      </c>
      <c r="AN3" s="36">
        <v>1.62972986729E12</v>
      </c>
      <c r="AO3" s="2" t="b">
        <f t="shared" ref="AO3:AO70" si="9"> EXACT(AP3, LOWER(AP3))</f>
        <v>0</v>
      </c>
      <c r="AP3" s="3" t="s">
        <v>208</v>
      </c>
      <c r="AQ3" s="2">
        <v>22025.0</v>
      </c>
      <c r="AR3" s="2" t="s">
        <v>1765</v>
      </c>
      <c r="AS3" s="36">
        <v>1.629730415581E12</v>
      </c>
    </row>
    <row r="4">
      <c r="A4" s="2" t="b">
        <f t="shared" si="1"/>
        <v>1</v>
      </c>
      <c r="B4" s="3" t="s">
        <v>218</v>
      </c>
      <c r="C4" s="2">
        <v>606.0</v>
      </c>
      <c r="D4" s="2" t="s">
        <v>1766</v>
      </c>
      <c r="E4" s="36">
        <v>1.629717048332E12</v>
      </c>
      <c r="F4" s="2" t="b">
        <f t="shared" si="2"/>
        <v>1</v>
      </c>
      <c r="G4" s="3" t="s">
        <v>218</v>
      </c>
      <c r="H4" s="2">
        <v>85.0</v>
      </c>
      <c r="I4" s="2" t="s">
        <v>1758</v>
      </c>
      <c r="J4" s="36">
        <v>1.629717437419E12</v>
      </c>
      <c r="K4" s="2" t="b">
        <f t="shared" si="3"/>
        <v>1</v>
      </c>
      <c r="L4" s="3" t="s">
        <v>218</v>
      </c>
      <c r="M4" s="2">
        <v>213.0</v>
      </c>
      <c r="N4" s="2" t="s">
        <v>1759</v>
      </c>
      <c r="O4" s="36">
        <v>1.629717853664E12</v>
      </c>
      <c r="P4" s="2" t="b">
        <f t="shared" si="4"/>
        <v>1</v>
      </c>
      <c r="Q4" s="3" t="s">
        <v>218</v>
      </c>
      <c r="R4" s="2">
        <v>525.0</v>
      </c>
      <c r="S4" s="2" t="s">
        <v>1760</v>
      </c>
      <c r="T4" s="36">
        <v>1.629722777544E12</v>
      </c>
      <c r="U4" s="2" t="b">
        <f t="shared" si="5"/>
        <v>1</v>
      </c>
      <c r="V4" s="3" t="s">
        <v>218</v>
      </c>
      <c r="W4" s="2">
        <v>130.0</v>
      </c>
      <c r="X4" s="2" t="s">
        <v>1761</v>
      </c>
      <c r="Y4" s="36">
        <v>1.629723368349E12</v>
      </c>
      <c r="Z4" s="2" t="b">
        <f t="shared" si="6"/>
        <v>1</v>
      </c>
      <c r="AA4" s="3" t="s">
        <v>218</v>
      </c>
      <c r="AB4" s="2">
        <v>463.0</v>
      </c>
      <c r="AC4" s="2" t="s">
        <v>1762</v>
      </c>
      <c r="AD4" s="36">
        <v>1.629724008597E12</v>
      </c>
      <c r="AE4" s="2" t="b">
        <f t="shared" si="7"/>
        <v>1</v>
      </c>
      <c r="AF4" s="3" t="s">
        <v>218</v>
      </c>
      <c r="AG4" s="2">
        <v>187.0</v>
      </c>
      <c r="AH4" s="2" t="s">
        <v>1767</v>
      </c>
      <c r="AI4" s="36">
        <v>1.629729296068E12</v>
      </c>
      <c r="AJ4" s="2" t="b">
        <f t="shared" si="8"/>
        <v>1</v>
      </c>
      <c r="AK4" s="3" t="s">
        <v>218</v>
      </c>
      <c r="AL4" s="2">
        <v>119.0</v>
      </c>
      <c r="AM4" s="2" t="s">
        <v>1764</v>
      </c>
      <c r="AN4" s="36">
        <v>1.629729867401E12</v>
      </c>
      <c r="AO4" s="2" t="b">
        <f t="shared" si="9"/>
        <v>1</v>
      </c>
      <c r="AP4" s="3" t="s">
        <v>218</v>
      </c>
      <c r="AQ4" s="2">
        <v>145.0</v>
      </c>
      <c r="AR4" s="2" t="s">
        <v>1765</v>
      </c>
      <c r="AS4" s="36">
        <v>1.629730415724E12</v>
      </c>
    </row>
    <row r="5">
      <c r="A5" s="2" t="b">
        <f t="shared" si="1"/>
        <v>1</v>
      </c>
      <c r="B5" s="3" t="s">
        <v>219</v>
      </c>
      <c r="C5" s="2">
        <v>522.0</v>
      </c>
      <c r="D5" s="2" t="s">
        <v>1766</v>
      </c>
      <c r="E5" s="36">
        <v>1.629717048852E12</v>
      </c>
      <c r="F5" s="2" t="b">
        <f t="shared" si="2"/>
        <v>1</v>
      </c>
      <c r="G5" s="3" t="s">
        <v>219</v>
      </c>
      <c r="H5" s="2">
        <v>772.0</v>
      </c>
      <c r="I5" s="2" t="s">
        <v>1768</v>
      </c>
      <c r="J5" s="36">
        <v>1.629717438179E12</v>
      </c>
      <c r="K5" s="2" t="b">
        <f t="shared" si="3"/>
        <v>1</v>
      </c>
      <c r="L5" s="3" t="s">
        <v>219</v>
      </c>
      <c r="M5" s="2">
        <v>495.0</v>
      </c>
      <c r="N5" s="2" t="s">
        <v>1769</v>
      </c>
      <c r="O5" s="36">
        <v>1.629717854158E12</v>
      </c>
      <c r="P5" s="2" t="b">
        <f t="shared" si="4"/>
        <v>1</v>
      </c>
      <c r="Q5" s="3" t="s">
        <v>219</v>
      </c>
      <c r="R5" s="2">
        <v>342.0</v>
      </c>
      <c r="S5" s="2" t="s">
        <v>1760</v>
      </c>
      <c r="T5" s="36">
        <v>1.629722777885E12</v>
      </c>
      <c r="U5" s="2" t="b">
        <f t="shared" si="5"/>
        <v>1</v>
      </c>
      <c r="V5" s="3" t="s">
        <v>219</v>
      </c>
      <c r="W5" s="2">
        <v>427.0</v>
      </c>
      <c r="X5" s="2" t="s">
        <v>1761</v>
      </c>
      <c r="Y5" s="36">
        <v>1.629723368776E12</v>
      </c>
      <c r="Z5" s="2" t="b">
        <f t="shared" si="6"/>
        <v>1</v>
      </c>
      <c r="AA5" s="3" t="s">
        <v>219</v>
      </c>
      <c r="AB5" s="2">
        <v>277.0</v>
      </c>
      <c r="AC5" s="2" t="s">
        <v>1762</v>
      </c>
      <c r="AD5" s="36">
        <v>1.629724008878E12</v>
      </c>
      <c r="AE5" s="2" t="b">
        <f t="shared" si="7"/>
        <v>1</v>
      </c>
      <c r="AF5" s="3" t="s">
        <v>221</v>
      </c>
      <c r="AG5" s="2">
        <v>395.0</v>
      </c>
      <c r="AH5" s="2" t="s">
        <v>1767</v>
      </c>
      <c r="AI5" s="36">
        <v>1.629729296466E12</v>
      </c>
      <c r="AJ5" s="2" t="b">
        <f t="shared" si="8"/>
        <v>1</v>
      </c>
      <c r="AK5" s="3" t="s">
        <v>219</v>
      </c>
      <c r="AL5" s="2">
        <v>502.0</v>
      </c>
      <c r="AM5" s="2" t="s">
        <v>1764</v>
      </c>
      <c r="AN5" s="36">
        <v>1.629729867909E12</v>
      </c>
      <c r="AO5" s="2" t="b">
        <f t="shared" si="9"/>
        <v>1</v>
      </c>
      <c r="AP5" s="3" t="s">
        <v>219</v>
      </c>
      <c r="AQ5" s="2">
        <v>467.0</v>
      </c>
      <c r="AR5" s="2" t="s">
        <v>1770</v>
      </c>
      <c r="AS5" s="36">
        <v>1.629730416191E12</v>
      </c>
    </row>
    <row r="6">
      <c r="A6" s="2" t="b">
        <f t="shared" si="1"/>
        <v>1</v>
      </c>
      <c r="B6" s="3" t="s">
        <v>224</v>
      </c>
      <c r="C6" s="2">
        <v>188.0</v>
      </c>
      <c r="D6" s="2" t="s">
        <v>1771</v>
      </c>
      <c r="E6" s="36">
        <v>1.629717049039E12</v>
      </c>
      <c r="F6" s="2" t="b">
        <f t="shared" si="2"/>
        <v>1</v>
      </c>
      <c r="G6" s="3" t="s">
        <v>295</v>
      </c>
      <c r="H6" s="2">
        <v>132.0</v>
      </c>
      <c r="I6" s="2" t="s">
        <v>1768</v>
      </c>
      <c r="J6" s="36">
        <v>1.629717438313E12</v>
      </c>
      <c r="K6" s="2" t="b">
        <f t="shared" si="3"/>
        <v>1</v>
      </c>
      <c r="L6" s="3" t="s">
        <v>224</v>
      </c>
      <c r="M6" s="2">
        <v>162.0</v>
      </c>
      <c r="N6" s="2" t="s">
        <v>1769</v>
      </c>
      <c r="O6" s="36">
        <v>1.62971785432E12</v>
      </c>
      <c r="P6" s="2" t="b">
        <f t="shared" si="4"/>
        <v>1</v>
      </c>
      <c r="Q6" s="3" t="s">
        <v>224</v>
      </c>
      <c r="R6" s="2">
        <v>293.0</v>
      </c>
      <c r="S6" s="2" t="s">
        <v>1772</v>
      </c>
      <c r="T6" s="36">
        <v>1.629722778178E12</v>
      </c>
      <c r="U6" s="2" t="b">
        <f t="shared" si="5"/>
        <v>1</v>
      </c>
      <c r="V6" s="3" t="s">
        <v>224</v>
      </c>
      <c r="W6" s="2">
        <v>267.0</v>
      </c>
      <c r="X6" s="2" t="s">
        <v>1773</v>
      </c>
      <c r="Y6" s="36">
        <v>1.629723369042E12</v>
      </c>
      <c r="Z6" s="2" t="b">
        <f t="shared" si="6"/>
        <v>1</v>
      </c>
      <c r="AA6" s="3" t="s">
        <v>224</v>
      </c>
      <c r="AB6" s="2">
        <v>275.0</v>
      </c>
      <c r="AC6" s="2" t="s">
        <v>1774</v>
      </c>
      <c r="AD6" s="36">
        <v>1.629724009151E12</v>
      </c>
      <c r="AE6" s="2" t="b">
        <f t="shared" si="7"/>
        <v>1</v>
      </c>
      <c r="AF6" s="3" t="s">
        <v>224</v>
      </c>
      <c r="AG6" s="2">
        <v>285.0</v>
      </c>
      <c r="AH6" s="2" t="s">
        <v>1767</v>
      </c>
      <c r="AI6" s="36">
        <v>1.629729296748E12</v>
      </c>
      <c r="AJ6" s="2" t="b">
        <f t="shared" si="8"/>
        <v>1</v>
      </c>
      <c r="AK6" s="3" t="s">
        <v>224</v>
      </c>
      <c r="AL6" s="2">
        <v>310.0</v>
      </c>
      <c r="AM6" s="2" t="s">
        <v>1775</v>
      </c>
      <c r="AN6" s="36">
        <v>1.629729868219E12</v>
      </c>
      <c r="AO6" s="2" t="b">
        <f t="shared" si="9"/>
        <v>1</v>
      </c>
      <c r="AP6" s="3" t="s">
        <v>224</v>
      </c>
      <c r="AQ6" s="2">
        <v>233.0</v>
      </c>
      <c r="AR6" s="2" t="s">
        <v>1770</v>
      </c>
      <c r="AS6" s="36">
        <v>1.629730416425E12</v>
      </c>
    </row>
    <row r="7">
      <c r="A7" s="2" t="b">
        <f t="shared" si="1"/>
        <v>1</v>
      </c>
      <c r="B7" s="3" t="s">
        <v>226</v>
      </c>
      <c r="C7" s="2">
        <v>366.0</v>
      </c>
      <c r="D7" s="2" t="s">
        <v>1771</v>
      </c>
      <c r="E7" s="36">
        <v>1.629717049417E12</v>
      </c>
      <c r="F7" s="2" t="b">
        <f t="shared" si="2"/>
        <v>1</v>
      </c>
      <c r="G7" s="3" t="s">
        <v>226</v>
      </c>
      <c r="H7" s="2">
        <v>352.0</v>
      </c>
      <c r="I7" s="2" t="s">
        <v>1768</v>
      </c>
      <c r="J7" s="36">
        <v>1.629717438663E12</v>
      </c>
      <c r="K7" s="2" t="b">
        <f t="shared" si="3"/>
        <v>1</v>
      </c>
      <c r="L7" s="3" t="s">
        <v>226</v>
      </c>
      <c r="M7" s="2">
        <v>472.0</v>
      </c>
      <c r="N7" s="2" t="s">
        <v>1769</v>
      </c>
      <c r="O7" s="36">
        <v>1.629717854793E12</v>
      </c>
      <c r="P7" s="2" t="b">
        <f t="shared" si="4"/>
        <v>1</v>
      </c>
      <c r="Q7" s="3" t="s">
        <v>226</v>
      </c>
      <c r="R7" s="2">
        <v>378.0</v>
      </c>
      <c r="S7" s="2" t="s">
        <v>1772</v>
      </c>
      <c r="T7" s="36">
        <v>1.629722778553E12</v>
      </c>
      <c r="U7" s="2" t="b">
        <f t="shared" si="5"/>
        <v>1</v>
      </c>
      <c r="V7" s="3" t="s">
        <v>226</v>
      </c>
      <c r="W7" s="2">
        <v>301.0</v>
      </c>
      <c r="X7" s="2" t="s">
        <v>1773</v>
      </c>
      <c r="Y7" s="36">
        <v>1.629723369344E12</v>
      </c>
      <c r="Z7" s="2" t="b">
        <f t="shared" si="6"/>
        <v>1</v>
      </c>
      <c r="AA7" s="3" t="s">
        <v>226</v>
      </c>
      <c r="AB7" s="2">
        <v>343.0</v>
      </c>
      <c r="AC7" s="2" t="s">
        <v>1774</v>
      </c>
      <c r="AD7" s="36">
        <v>1.629724009495E12</v>
      </c>
      <c r="AE7" s="2" t="b">
        <f t="shared" si="7"/>
        <v>1</v>
      </c>
      <c r="AF7" s="3" t="s">
        <v>226</v>
      </c>
      <c r="AG7" s="2">
        <v>367.0</v>
      </c>
      <c r="AH7" s="2" t="s">
        <v>1776</v>
      </c>
      <c r="AI7" s="36">
        <v>1.629729297113E12</v>
      </c>
      <c r="AJ7" s="2" t="b">
        <f t="shared" si="8"/>
        <v>1</v>
      </c>
      <c r="AK7" s="3" t="s">
        <v>226</v>
      </c>
      <c r="AL7" s="2">
        <v>367.0</v>
      </c>
      <c r="AM7" s="2" t="s">
        <v>1775</v>
      </c>
      <c r="AN7" s="36">
        <v>1.629729868584E12</v>
      </c>
      <c r="AO7" s="2" t="b">
        <f t="shared" si="9"/>
        <v>1</v>
      </c>
      <c r="AP7" s="3" t="s">
        <v>226</v>
      </c>
      <c r="AQ7" s="2">
        <v>362.0</v>
      </c>
      <c r="AR7" s="2" t="s">
        <v>1770</v>
      </c>
      <c r="AS7" s="36">
        <v>1.629730416784E12</v>
      </c>
    </row>
    <row r="8">
      <c r="A8" s="2" t="b">
        <f t="shared" si="1"/>
        <v>1</v>
      </c>
      <c r="B8" s="3" t="s">
        <v>230</v>
      </c>
      <c r="C8" s="2">
        <v>151.0</v>
      </c>
      <c r="D8" s="2" t="s">
        <v>1771</v>
      </c>
      <c r="E8" s="36">
        <v>1.629717049567E12</v>
      </c>
      <c r="F8" s="2" t="b">
        <f t="shared" si="2"/>
        <v>1</v>
      </c>
      <c r="G8" s="3" t="s">
        <v>230</v>
      </c>
      <c r="H8" s="2">
        <v>126.0</v>
      </c>
      <c r="I8" s="2" t="s">
        <v>1768</v>
      </c>
      <c r="J8" s="36">
        <v>1.629717438785E12</v>
      </c>
      <c r="K8" s="2" t="b">
        <f t="shared" si="3"/>
        <v>1</v>
      </c>
      <c r="L8" s="3" t="s">
        <v>230</v>
      </c>
      <c r="M8" s="2">
        <v>126.0</v>
      </c>
      <c r="N8" s="2" t="s">
        <v>1769</v>
      </c>
      <c r="O8" s="36">
        <v>1.629717854918E12</v>
      </c>
      <c r="P8" s="2" t="b">
        <f t="shared" si="4"/>
        <v>1</v>
      </c>
      <c r="Q8" s="3" t="s">
        <v>230</v>
      </c>
      <c r="R8" s="2">
        <v>113.0</v>
      </c>
      <c r="S8" s="2" t="s">
        <v>1772</v>
      </c>
      <c r="T8" s="36">
        <v>1.629722778678E12</v>
      </c>
      <c r="U8" s="2" t="b">
        <f t="shared" si="5"/>
        <v>1</v>
      </c>
      <c r="V8" s="3" t="s">
        <v>230</v>
      </c>
      <c r="W8" s="2">
        <v>118.0</v>
      </c>
      <c r="X8" s="2" t="s">
        <v>1773</v>
      </c>
      <c r="Y8" s="36">
        <v>1.629723369462E12</v>
      </c>
      <c r="Z8" s="2" t="b">
        <f t="shared" si="6"/>
        <v>1</v>
      </c>
      <c r="AA8" s="3" t="s">
        <v>230</v>
      </c>
      <c r="AB8" s="2">
        <v>134.0</v>
      </c>
      <c r="AC8" s="2" t="s">
        <v>1774</v>
      </c>
      <c r="AD8" s="36">
        <v>1.629724009628E12</v>
      </c>
      <c r="AE8" s="2" t="b">
        <f t="shared" si="7"/>
        <v>1</v>
      </c>
      <c r="AF8" s="3" t="s">
        <v>230</v>
      </c>
      <c r="AG8" s="2">
        <v>93.0</v>
      </c>
      <c r="AH8" s="2" t="s">
        <v>1776</v>
      </c>
      <c r="AI8" s="36">
        <v>1.629729297214E12</v>
      </c>
      <c r="AJ8" s="2" t="b">
        <f t="shared" si="8"/>
        <v>1</v>
      </c>
      <c r="AK8" s="3" t="s">
        <v>230</v>
      </c>
      <c r="AL8" s="2">
        <v>126.0</v>
      </c>
      <c r="AM8" s="2" t="s">
        <v>1775</v>
      </c>
      <c r="AN8" s="36">
        <v>1.629729868708E12</v>
      </c>
      <c r="AO8" s="2" t="b">
        <f t="shared" si="9"/>
        <v>1</v>
      </c>
      <c r="AP8" s="3" t="s">
        <v>230</v>
      </c>
      <c r="AQ8" s="2">
        <v>133.0</v>
      </c>
      <c r="AR8" s="2" t="s">
        <v>1770</v>
      </c>
      <c r="AS8" s="36">
        <v>1.629730416916E12</v>
      </c>
    </row>
    <row r="9">
      <c r="A9" s="2" t="b">
        <f t="shared" si="1"/>
        <v>1</v>
      </c>
      <c r="B9" s="3" t="s">
        <v>232</v>
      </c>
      <c r="C9" s="2">
        <v>212.0</v>
      </c>
      <c r="D9" s="2" t="s">
        <v>1771</v>
      </c>
      <c r="E9" s="36">
        <v>1.629717049784E12</v>
      </c>
      <c r="F9" s="2" t="b">
        <f t="shared" si="2"/>
        <v>1</v>
      </c>
      <c r="G9" s="3" t="s">
        <v>232</v>
      </c>
      <c r="H9" s="2">
        <v>133.0</v>
      </c>
      <c r="I9" s="2" t="s">
        <v>1768</v>
      </c>
      <c r="J9" s="36">
        <v>1.629717438921E12</v>
      </c>
      <c r="K9" s="2" t="b">
        <f t="shared" si="3"/>
        <v>1</v>
      </c>
      <c r="L9" s="3" t="s">
        <v>232</v>
      </c>
      <c r="M9" s="2">
        <v>239.0</v>
      </c>
      <c r="N9" s="2" t="s">
        <v>1777</v>
      </c>
      <c r="O9" s="36">
        <v>1.62971785517E12</v>
      </c>
      <c r="P9" s="2" t="b">
        <f t="shared" si="4"/>
        <v>1</v>
      </c>
      <c r="Q9" s="3" t="s">
        <v>232</v>
      </c>
      <c r="R9" s="2">
        <v>199.0</v>
      </c>
      <c r="S9" s="2" t="s">
        <v>1772</v>
      </c>
      <c r="T9" s="36">
        <v>1.62972277888E12</v>
      </c>
      <c r="U9" s="2" t="b">
        <f t="shared" si="5"/>
        <v>1</v>
      </c>
      <c r="V9" s="3" t="s">
        <v>219</v>
      </c>
      <c r="W9" s="2">
        <v>170.0</v>
      </c>
      <c r="X9" s="2" t="s">
        <v>1773</v>
      </c>
      <c r="Y9" s="36">
        <v>1.629723369633E12</v>
      </c>
      <c r="Z9" s="2" t="b">
        <f t="shared" si="6"/>
        <v>1</v>
      </c>
      <c r="AA9" s="3" t="s">
        <v>232</v>
      </c>
      <c r="AB9" s="2">
        <v>206.0</v>
      </c>
      <c r="AC9" s="2" t="s">
        <v>1774</v>
      </c>
      <c r="AD9" s="36">
        <v>1.629724009842E12</v>
      </c>
      <c r="AE9" s="2" t="b">
        <f t="shared" si="7"/>
        <v>1</v>
      </c>
      <c r="AF9" s="3" t="s">
        <v>232</v>
      </c>
      <c r="AG9" s="2">
        <v>166.0</v>
      </c>
      <c r="AH9" s="2" t="s">
        <v>1776</v>
      </c>
      <c r="AI9" s="36">
        <v>1.629729297373E12</v>
      </c>
      <c r="AJ9" s="2" t="b">
        <f t="shared" si="8"/>
        <v>1</v>
      </c>
      <c r="AK9" s="3" t="s">
        <v>232</v>
      </c>
      <c r="AL9" s="2">
        <v>180.0</v>
      </c>
      <c r="AM9" s="2" t="s">
        <v>1775</v>
      </c>
      <c r="AN9" s="36">
        <v>1.62972986889E12</v>
      </c>
      <c r="AO9" s="2" t="b">
        <f t="shared" si="9"/>
        <v>1</v>
      </c>
      <c r="AP9" s="3" t="s">
        <v>232</v>
      </c>
      <c r="AQ9" s="2">
        <v>160.0</v>
      </c>
      <c r="AR9" s="2" t="s">
        <v>1778</v>
      </c>
      <c r="AS9" s="36">
        <v>1.62973041708E12</v>
      </c>
    </row>
    <row r="10">
      <c r="A10" s="2" t="b">
        <f t="shared" si="1"/>
        <v>1</v>
      </c>
      <c r="B10" s="3" t="s">
        <v>242</v>
      </c>
      <c r="C10" s="2">
        <v>213.0</v>
      </c>
      <c r="D10" s="2" t="s">
        <v>1771</v>
      </c>
      <c r="E10" s="36">
        <v>1.629717049984E12</v>
      </c>
      <c r="F10" s="2" t="b">
        <f t="shared" si="2"/>
        <v>1</v>
      </c>
      <c r="G10" s="3" t="s">
        <v>230</v>
      </c>
      <c r="H10" s="2">
        <v>571.0</v>
      </c>
      <c r="I10" s="2" t="s">
        <v>1779</v>
      </c>
      <c r="J10" s="36">
        <v>1.629717439494E12</v>
      </c>
      <c r="K10" s="2" t="b">
        <f t="shared" si="3"/>
        <v>1</v>
      </c>
      <c r="L10" s="3" t="s">
        <v>236</v>
      </c>
      <c r="M10" s="2">
        <v>435.0</v>
      </c>
      <c r="N10" s="2" t="s">
        <v>1777</v>
      </c>
      <c r="O10" s="36">
        <v>1.629717855596E12</v>
      </c>
      <c r="P10" s="2" t="b">
        <f t="shared" si="4"/>
        <v>1</v>
      </c>
      <c r="Q10" s="3" t="s">
        <v>236</v>
      </c>
      <c r="R10" s="2">
        <v>370.0</v>
      </c>
      <c r="S10" s="2" t="s">
        <v>1780</v>
      </c>
      <c r="T10" s="36">
        <v>1.629722779238E12</v>
      </c>
      <c r="U10" s="2" t="b">
        <f t="shared" si="5"/>
        <v>1</v>
      </c>
      <c r="V10" s="3" t="s">
        <v>230</v>
      </c>
      <c r="W10" s="2">
        <v>694.0</v>
      </c>
      <c r="X10" s="2" t="s">
        <v>1781</v>
      </c>
      <c r="Y10" s="36">
        <v>1.629723370327E12</v>
      </c>
      <c r="Z10" s="2" t="b">
        <f t="shared" si="6"/>
        <v>1</v>
      </c>
      <c r="AA10" s="3" t="s">
        <v>236</v>
      </c>
      <c r="AB10" s="2">
        <v>400.0</v>
      </c>
      <c r="AC10" s="2" t="s">
        <v>1782</v>
      </c>
      <c r="AD10" s="36">
        <v>1.629724010236E12</v>
      </c>
      <c r="AE10" s="2" t="b">
        <f t="shared" si="7"/>
        <v>1</v>
      </c>
      <c r="AF10" s="3" t="s">
        <v>236</v>
      </c>
      <c r="AG10" s="2">
        <v>697.0</v>
      </c>
      <c r="AH10" s="2" t="s">
        <v>1783</v>
      </c>
      <c r="AI10" s="36">
        <v>1.629729298073E12</v>
      </c>
      <c r="AJ10" s="2" t="b">
        <f t="shared" si="8"/>
        <v>1</v>
      </c>
      <c r="AK10" s="3" t="s">
        <v>236</v>
      </c>
      <c r="AL10" s="2">
        <v>443.0</v>
      </c>
      <c r="AM10" s="2" t="s">
        <v>1784</v>
      </c>
      <c r="AN10" s="36">
        <v>1.629729869333E12</v>
      </c>
      <c r="AO10" s="2" t="b">
        <f t="shared" si="9"/>
        <v>1</v>
      </c>
      <c r="AP10" s="3" t="s">
        <v>236</v>
      </c>
      <c r="AQ10" s="2">
        <v>373.0</v>
      </c>
      <c r="AR10" s="2" t="s">
        <v>1778</v>
      </c>
      <c r="AS10" s="36">
        <v>1.62973041746E12</v>
      </c>
    </row>
    <row r="11">
      <c r="A11" s="2" t="b">
        <f t="shared" si="1"/>
        <v>1</v>
      </c>
      <c r="B11" s="3" t="s">
        <v>232</v>
      </c>
      <c r="C11" s="2">
        <v>251.0</v>
      </c>
      <c r="D11" s="2" t="s">
        <v>1785</v>
      </c>
      <c r="E11" s="36">
        <v>1.62971705024E12</v>
      </c>
      <c r="F11" s="2" t="b">
        <f t="shared" si="2"/>
        <v>1</v>
      </c>
      <c r="G11" s="3" t="s">
        <v>226</v>
      </c>
      <c r="H11" s="2">
        <v>127.0</v>
      </c>
      <c r="I11" s="2" t="s">
        <v>1779</v>
      </c>
      <c r="J11" s="36">
        <v>1.629717439617E12</v>
      </c>
      <c r="K11" s="2" t="b">
        <f t="shared" si="3"/>
        <v>1</v>
      </c>
      <c r="L11" s="3" t="s">
        <v>242</v>
      </c>
      <c r="M11" s="2">
        <v>397.0</v>
      </c>
      <c r="N11" s="2" t="s">
        <v>1777</v>
      </c>
      <c r="O11" s="36">
        <v>1.629717855994E12</v>
      </c>
      <c r="P11" s="2" t="b">
        <f t="shared" si="4"/>
        <v>1</v>
      </c>
      <c r="Q11" s="3" t="s">
        <v>242</v>
      </c>
      <c r="R11" s="2">
        <v>305.0</v>
      </c>
      <c r="S11" s="2" t="s">
        <v>1780</v>
      </c>
      <c r="T11" s="36">
        <v>1.629722779541E12</v>
      </c>
      <c r="U11" s="2" t="b">
        <f t="shared" si="5"/>
        <v>1</v>
      </c>
      <c r="V11" s="3" t="s">
        <v>232</v>
      </c>
      <c r="W11" s="2">
        <v>182.0</v>
      </c>
      <c r="X11" s="2" t="s">
        <v>1781</v>
      </c>
      <c r="Y11" s="36">
        <v>1.629723370508E12</v>
      </c>
      <c r="Z11" s="2" t="b">
        <f t="shared" si="6"/>
        <v>1</v>
      </c>
      <c r="AA11" s="3" t="s">
        <v>242</v>
      </c>
      <c r="AB11" s="2">
        <v>273.0</v>
      </c>
      <c r="AC11" s="2" t="s">
        <v>1782</v>
      </c>
      <c r="AD11" s="36">
        <v>1.629724010507E12</v>
      </c>
      <c r="AE11" s="2" t="b">
        <f t="shared" si="7"/>
        <v>1</v>
      </c>
      <c r="AF11" s="3" t="s">
        <v>236</v>
      </c>
      <c r="AG11" s="2">
        <v>1867.0</v>
      </c>
      <c r="AH11" s="2" t="s">
        <v>1786</v>
      </c>
      <c r="AI11" s="36">
        <v>1.629729299954E12</v>
      </c>
      <c r="AJ11" s="2" t="b">
        <f t="shared" si="8"/>
        <v>1</v>
      </c>
      <c r="AK11" s="3" t="s">
        <v>242</v>
      </c>
      <c r="AL11" s="2">
        <v>439.0</v>
      </c>
      <c r="AM11" s="2" t="s">
        <v>1784</v>
      </c>
      <c r="AN11" s="36">
        <v>1.62972986977E12</v>
      </c>
      <c r="AO11" s="2" t="b">
        <f t="shared" si="9"/>
        <v>1</v>
      </c>
      <c r="AP11" s="3" t="s">
        <v>242</v>
      </c>
      <c r="AQ11" s="2">
        <v>278.0</v>
      </c>
      <c r="AR11" s="2" t="s">
        <v>1778</v>
      </c>
      <c r="AS11" s="36">
        <v>1.62973041773E12</v>
      </c>
    </row>
    <row r="12">
      <c r="A12" s="2" t="b">
        <f t="shared" si="1"/>
        <v>1</v>
      </c>
      <c r="B12" s="3" t="s">
        <v>242</v>
      </c>
      <c r="C12" s="2">
        <v>374.0</v>
      </c>
      <c r="D12" s="2" t="s">
        <v>1785</v>
      </c>
      <c r="E12" s="36">
        <v>1.629717050607E12</v>
      </c>
      <c r="F12" s="2" t="b">
        <f t="shared" si="2"/>
        <v>1</v>
      </c>
      <c r="G12" s="3" t="s">
        <v>295</v>
      </c>
      <c r="H12" s="2">
        <v>115.0</v>
      </c>
      <c r="I12" s="2" t="s">
        <v>1779</v>
      </c>
      <c r="J12" s="36">
        <v>1.629717439748E12</v>
      </c>
      <c r="K12" s="2" t="b">
        <f t="shared" si="3"/>
        <v>1</v>
      </c>
      <c r="L12" s="3" t="s">
        <v>232</v>
      </c>
      <c r="M12" s="2">
        <v>284.0</v>
      </c>
      <c r="N12" s="2" t="s">
        <v>1787</v>
      </c>
      <c r="O12" s="36">
        <v>1.629717856278E12</v>
      </c>
      <c r="P12" s="2" t="b">
        <f t="shared" si="4"/>
        <v>1</v>
      </c>
      <c r="Q12" s="3" t="s">
        <v>232</v>
      </c>
      <c r="R12" s="2">
        <v>267.0</v>
      </c>
      <c r="S12" s="2" t="s">
        <v>1780</v>
      </c>
      <c r="T12" s="36">
        <v>1.629722779811E12</v>
      </c>
      <c r="U12" s="2" t="b">
        <f t="shared" si="5"/>
        <v>1</v>
      </c>
      <c r="V12" s="3" t="s">
        <v>236</v>
      </c>
      <c r="W12" s="2">
        <v>322.0</v>
      </c>
      <c r="X12" s="2" t="s">
        <v>1781</v>
      </c>
      <c r="Y12" s="36">
        <v>1.629723370831E12</v>
      </c>
      <c r="Z12" s="2" t="b">
        <f t="shared" si="6"/>
        <v>1</v>
      </c>
      <c r="AA12" s="3" t="s">
        <v>287</v>
      </c>
      <c r="AB12" s="2">
        <v>268.0</v>
      </c>
      <c r="AC12" s="2" t="s">
        <v>1782</v>
      </c>
      <c r="AD12" s="36">
        <v>1.629724010773E12</v>
      </c>
      <c r="AE12" s="2" t="b">
        <f t="shared" si="7"/>
        <v>1</v>
      </c>
      <c r="AF12" s="3" t="s">
        <v>236</v>
      </c>
      <c r="AG12" s="2">
        <v>239.0</v>
      </c>
      <c r="AH12" s="2" t="s">
        <v>1788</v>
      </c>
      <c r="AI12" s="36">
        <v>1.629729300173E12</v>
      </c>
      <c r="AJ12" s="2" t="b">
        <f t="shared" si="8"/>
        <v>1</v>
      </c>
      <c r="AK12" s="3" t="s">
        <v>287</v>
      </c>
      <c r="AL12" s="2">
        <v>260.0</v>
      </c>
      <c r="AM12" s="2" t="s">
        <v>1789</v>
      </c>
      <c r="AN12" s="36">
        <v>1.629729870031E12</v>
      </c>
      <c r="AO12" s="2" t="b">
        <f t="shared" si="9"/>
        <v>1</v>
      </c>
      <c r="AP12" s="3" t="s">
        <v>232</v>
      </c>
      <c r="AQ12" s="2">
        <v>310.0</v>
      </c>
      <c r="AR12" s="2" t="s">
        <v>1790</v>
      </c>
      <c r="AS12" s="36">
        <v>1.629730418037E12</v>
      </c>
    </row>
    <row r="13">
      <c r="A13" s="2" t="b">
        <f t="shared" si="1"/>
        <v>1</v>
      </c>
      <c r="B13" s="3" t="s">
        <v>232</v>
      </c>
      <c r="C13" s="2">
        <v>555.0</v>
      </c>
      <c r="D13" s="2" t="s">
        <v>1791</v>
      </c>
      <c r="E13" s="36">
        <v>1.629717051162E12</v>
      </c>
      <c r="F13" s="2" t="b">
        <f t="shared" si="2"/>
        <v>1</v>
      </c>
      <c r="G13" s="3" t="s">
        <v>219</v>
      </c>
      <c r="H13" s="2">
        <v>150.0</v>
      </c>
      <c r="I13" s="2" t="s">
        <v>1779</v>
      </c>
      <c r="J13" s="36">
        <v>1.629717439898E12</v>
      </c>
      <c r="K13" s="2" t="b">
        <f t="shared" si="3"/>
        <v>1</v>
      </c>
      <c r="L13" s="3" t="s">
        <v>230</v>
      </c>
      <c r="M13" s="2">
        <v>109.0</v>
      </c>
      <c r="N13" s="2" t="s">
        <v>1787</v>
      </c>
      <c r="O13" s="36">
        <v>1.629717856382E12</v>
      </c>
      <c r="P13" s="2" t="b">
        <f t="shared" si="4"/>
        <v>1</v>
      </c>
      <c r="Q13" s="3" t="s">
        <v>230</v>
      </c>
      <c r="R13" s="2">
        <v>134.0</v>
      </c>
      <c r="S13" s="2" t="s">
        <v>1780</v>
      </c>
      <c r="T13" s="36">
        <v>1.629722779943E12</v>
      </c>
      <c r="U13" s="2" t="b">
        <f t="shared" si="5"/>
        <v>1</v>
      </c>
      <c r="V13" s="3" t="s">
        <v>242</v>
      </c>
      <c r="W13" s="2">
        <v>430.0</v>
      </c>
      <c r="X13" s="2" t="s">
        <v>1792</v>
      </c>
      <c r="Y13" s="36">
        <v>1.629723371264E12</v>
      </c>
      <c r="Z13" s="2" t="b">
        <f t="shared" si="6"/>
        <v>1</v>
      </c>
      <c r="AA13" s="3" t="s">
        <v>230</v>
      </c>
      <c r="AB13" s="2">
        <v>175.0</v>
      </c>
      <c r="AC13" s="2" t="s">
        <v>1782</v>
      </c>
      <c r="AD13" s="36">
        <v>1.629724010965E12</v>
      </c>
      <c r="AE13" s="2" t="b">
        <f t="shared" si="7"/>
        <v>1</v>
      </c>
      <c r="AF13" s="3" t="s">
        <v>242</v>
      </c>
      <c r="AG13" s="2">
        <v>2209.0</v>
      </c>
      <c r="AH13" s="2" t="s">
        <v>1793</v>
      </c>
      <c r="AI13" s="36">
        <v>1.629729302393E12</v>
      </c>
      <c r="AJ13" s="2" t="b">
        <f t="shared" si="8"/>
        <v>1</v>
      </c>
      <c r="AK13" s="3" t="s">
        <v>230</v>
      </c>
      <c r="AL13" s="2">
        <v>217.0</v>
      </c>
      <c r="AM13" s="2" t="s">
        <v>1789</v>
      </c>
      <c r="AN13" s="36">
        <v>1.629729870251E12</v>
      </c>
      <c r="AO13" s="2" t="b">
        <f t="shared" si="9"/>
        <v>1</v>
      </c>
      <c r="AP13" s="3" t="s">
        <v>230</v>
      </c>
      <c r="AQ13" s="2">
        <v>109.0</v>
      </c>
      <c r="AR13" s="2" t="s">
        <v>1790</v>
      </c>
      <c r="AS13" s="36">
        <v>1.629730418151E12</v>
      </c>
    </row>
    <row r="14">
      <c r="A14" s="2" t="b">
        <f t="shared" si="1"/>
        <v>1</v>
      </c>
      <c r="B14" s="3" t="s">
        <v>236</v>
      </c>
      <c r="C14" s="2">
        <v>189.0</v>
      </c>
      <c r="D14" s="2" t="s">
        <v>1791</v>
      </c>
      <c r="E14" s="36">
        <v>1.629717051352E12</v>
      </c>
      <c r="F14" s="2" t="b">
        <f t="shared" si="2"/>
        <v>1</v>
      </c>
      <c r="G14" s="3" t="s">
        <v>224</v>
      </c>
      <c r="H14" s="2">
        <v>534.0</v>
      </c>
      <c r="I14" s="2" t="s">
        <v>1794</v>
      </c>
      <c r="J14" s="36">
        <v>1.629717440417E12</v>
      </c>
      <c r="K14" s="2" t="b">
        <f t="shared" si="3"/>
        <v>1</v>
      </c>
      <c r="L14" s="3" t="s">
        <v>221</v>
      </c>
      <c r="M14" s="2">
        <v>368.0</v>
      </c>
      <c r="N14" s="2" t="s">
        <v>1787</v>
      </c>
      <c r="O14" s="36">
        <v>1.629717856752E12</v>
      </c>
      <c r="P14" s="2" t="b">
        <f t="shared" si="4"/>
        <v>1</v>
      </c>
      <c r="Q14" s="3" t="s">
        <v>221</v>
      </c>
      <c r="R14" s="2">
        <v>119.0</v>
      </c>
      <c r="S14" s="2" t="s">
        <v>1795</v>
      </c>
      <c r="T14" s="36">
        <v>1.629722780069E12</v>
      </c>
      <c r="U14" s="2" t="b">
        <f t="shared" si="5"/>
        <v>0</v>
      </c>
      <c r="V14" s="3" t="s">
        <v>244</v>
      </c>
      <c r="W14" s="2">
        <v>410.0</v>
      </c>
      <c r="X14" s="2" t="s">
        <v>1792</v>
      </c>
      <c r="Y14" s="36">
        <v>1.629723371673E12</v>
      </c>
      <c r="Z14" s="2" t="b">
        <f t="shared" si="6"/>
        <v>1</v>
      </c>
      <c r="AA14" s="3" t="s">
        <v>221</v>
      </c>
      <c r="AB14" s="2">
        <v>143.0</v>
      </c>
      <c r="AC14" s="2" t="s">
        <v>1796</v>
      </c>
      <c r="AD14" s="36">
        <v>1.629724011091E12</v>
      </c>
      <c r="AE14" s="2" t="b">
        <f t="shared" si="7"/>
        <v>1</v>
      </c>
      <c r="AF14" s="3" t="s">
        <v>232</v>
      </c>
      <c r="AG14" s="2">
        <v>335.0</v>
      </c>
      <c r="AH14" s="2" t="s">
        <v>1793</v>
      </c>
      <c r="AI14" s="36">
        <v>1.629729302717E12</v>
      </c>
      <c r="AJ14" s="2" t="b">
        <f t="shared" si="8"/>
        <v>1</v>
      </c>
      <c r="AK14" s="3" t="s">
        <v>1304</v>
      </c>
      <c r="AL14" s="2">
        <v>201.0</v>
      </c>
      <c r="AM14" s="2" t="s">
        <v>1789</v>
      </c>
      <c r="AN14" s="36">
        <v>1.629729870449E12</v>
      </c>
      <c r="AO14" s="2" t="b">
        <f t="shared" si="9"/>
        <v>1</v>
      </c>
      <c r="AP14" s="3" t="s">
        <v>221</v>
      </c>
      <c r="AQ14" s="2">
        <v>118.0</v>
      </c>
      <c r="AR14" s="2" t="s">
        <v>1790</v>
      </c>
      <c r="AS14" s="36">
        <v>1.629730418268E12</v>
      </c>
    </row>
    <row r="15">
      <c r="A15" s="2" t="b">
        <f t="shared" si="1"/>
        <v>1</v>
      </c>
      <c r="B15" s="3" t="s">
        <v>242</v>
      </c>
      <c r="C15" s="2">
        <v>227.0</v>
      </c>
      <c r="D15" s="2" t="s">
        <v>1791</v>
      </c>
      <c r="E15" s="36">
        <v>1.629717051578E12</v>
      </c>
      <c r="F15" s="2" t="b">
        <f t="shared" si="2"/>
        <v>1</v>
      </c>
      <c r="G15" s="3" t="s">
        <v>226</v>
      </c>
      <c r="H15" s="2">
        <v>620.0</v>
      </c>
      <c r="I15" s="2" t="s">
        <v>1797</v>
      </c>
      <c r="J15" s="36">
        <v>1.629717441052E12</v>
      </c>
      <c r="K15" s="2" t="b">
        <f t="shared" si="3"/>
        <v>1</v>
      </c>
      <c r="L15" s="3" t="s">
        <v>255</v>
      </c>
      <c r="M15" s="2">
        <v>110.0</v>
      </c>
      <c r="N15" s="2" t="s">
        <v>1787</v>
      </c>
      <c r="O15" s="36">
        <v>1.629717856862E12</v>
      </c>
      <c r="P15" s="2" t="b">
        <f t="shared" si="4"/>
        <v>1</v>
      </c>
      <c r="Q15" s="3" t="s">
        <v>255</v>
      </c>
      <c r="R15" s="2">
        <v>107.0</v>
      </c>
      <c r="S15" s="2" t="s">
        <v>1795</v>
      </c>
      <c r="T15" s="36">
        <v>1.62972278017E12</v>
      </c>
      <c r="U15" s="2" t="b">
        <f t="shared" si="5"/>
        <v>1</v>
      </c>
      <c r="V15" s="3" t="s">
        <v>250</v>
      </c>
      <c r="W15" s="2">
        <v>697.0</v>
      </c>
      <c r="X15" s="2" t="s">
        <v>1798</v>
      </c>
      <c r="Y15" s="36">
        <v>1.62972337237E12</v>
      </c>
      <c r="Z15" s="2" t="b">
        <f t="shared" si="6"/>
        <v>1</v>
      </c>
      <c r="AA15" s="3" t="s">
        <v>255</v>
      </c>
      <c r="AB15" s="2">
        <v>161.0</v>
      </c>
      <c r="AC15" s="2" t="s">
        <v>1796</v>
      </c>
      <c r="AD15" s="36">
        <v>1.629724011266E12</v>
      </c>
      <c r="AE15" s="2" t="b">
        <f t="shared" si="7"/>
        <v>1</v>
      </c>
      <c r="AF15" s="3" t="s">
        <v>230</v>
      </c>
      <c r="AG15" s="2">
        <v>116.0</v>
      </c>
      <c r="AH15" s="2" t="s">
        <v>1793</v>
      </c>
      <c r="AI15" s="36">
        <v>1.629729302836E12</v>
      </c>
      <c r="AJ15" s="2" t="b">
        <f t="shared" si="8"/>
        <v>1</v>
      </c>
      <c r="AK15" s="3" t="s">
        <v>257</v>
      </c>
      <c r="AL15" s="2">
        <v>92.0</v>
      </c>
      <c r="AM15" s="2" t="s">
        <v>1789</v>
      </c>
      <c r="AN15" s="36">
        <v>1.629729870542E12</v>
      </c>
      <c r="AO15" s="2" t="b">
        <f t="shared" si="9"/>
        <v>1</v>
      </c>
      <c r="AP15" s="3" t="s">
        <v>257</v>
      </c>
      <c r="AQ15" s="2">
        <v>82.0</v>
      </c>
      <c r="AR15" s="2" t="s">
        <v>1790</v>
      </c>
      <c r="AS15" s="36">
        <v>1.629730418348E12</v>
      </c>
    </row>
    <row r="16">
      <c r="A16" s="2" t="b">
        <f t="shared" si="1"/>
        <v>1</v>
      </c>
      <c r="B16" s="3" t="s">
        <v>232</v>
      </c>
      <c r="C16" s="2">
        <v>1489.0</v>
      </c>
      <c r="D16" s="2" t="s">
        <v>1799</v>
      </c>
      <c r="E16" s="36">
        <v>1.629717053067E12</v>
      </c>
      <c r="F16" s="2" t="b">
        <f t="shared" si="2"/>
        <v>1</v>
      </c>
      <c r="G16" s="3" t="s">
        <v>230</v>
      </c>
      <c r="H16" s="2">
        <v>118.0</v>
      </c>
      <c r="I16" s="2" t="s">
        <v>1797</v>
      </c>
      <c r="J16" s="36">
        <v>1.629717441168E12</v>
      </c>
      <c r="K16" s="2" t="b">
        <f t="shared" si="3"/>
        <v>1</v>
      </c>
      <c r="L16" s="3" t="s">
        <v>242</v>
      </c>
      <c r="M16" s="2">
        <v>212.0</v>
      </c>
      <c r="N16" s="2" t="s">
        <v>1800</v>
      </c>
      <c r="O16" s="36">
        <v>1.629717857075E12</v>
      </c>
      <c r="P16" s="2" t="b">
        <f t="shared" si="4"/>
        <v>1</v>
      </c>
      <c r="Q16" s="3" t="s">
        <v>242</v>
      </c>
      <c r="R16" s="2">
        <v>165.0</v>
      </c>
      <c r="S16" s="2" t="s">
        <v>1795</v>
      </c>
      <c r="T16" s="36">
        <v>1.629722780335E12</v>
      </c>
      <c r="U16" s="2" t="b">
        <f t="shared" si="5"/>
        <v>1</v>
      </c>
      <c r="V16" s="3" t="s">
        <v>218</v>
      </c>
      <c r="W16" s="2">
        <v>399.0</v>
      </c>
      <c r="X16" s="2" t="s">
        <v>1798</v>
      </c>
      <c r="Y16" s="36">
        <v>1.629723372768E12</v>
      </c>
      <c r="Z16" s="2" t="b">
        <f t="shared" si="6"/>
        <v>1</v>
      </c>
      <c r="AA16" s="3" t="s">
        <v>242</v>
      </c>
      <c r="AB16" s="2">
        <v>199.0</v>
      </c>
      <c r="AC16" s="2" t="s">
        <v>1796</v>
      </c>
      <c r="AD16" s="36">
        <v>1.629724011465E12</v>
      </c>
      <c r="AE16" s="2" t="b">
        <f t="shared" si="7"/>
        <v>1</v>
      </c>
      <c r="AF16" s="3" t="s">
        <v>221</v>
      </c>
      <c r="AG16" s="2">
        <v>138.0</v>
      </c>
      <c r="AH16" s="2" t="s">
        <v>1793</v>
      </c>
      <c r="AI16" s="36">
        <v>1.629729302975E12</v>
      </c>
      <c r="AJ16" s="2" t="b">
        <f t="shared" si="8"/>
        <v>1</v>
      </c>
      <c r="AK16" s="3" t="s">
        <v>1304</v>
      </c>
      <c r="AL16" s="2">
        <v>571.0</v>
      </c>
      <c r="AM16" s="2" t="s">
        <v>1801</v>
      </c>
      <c r="AN16" s="36">
        <v>1.629729871112E12</v>
      </c>
      <c r="AO16" s="2" t="b">
        <f t="shared" si="9"/>
        <v>1</v>
      </c>
      <c r="AP16" s="3" t="s">
        <v>221</v>
      </c>
      <c r="AQ16" s="2">
        <v>371.0</v>
      </c>
      <c r="AR16" s="2" t="s">
        <v>1790</v>
      </c>
      <c r="AS16" s="36">
        <v>1.629730418721E12</v>
      </c>
    </row>
    <row r="17">
      <c r="A17" s="2" t="b">
        <f t="shared" si="1"/>
        <v>1</v>
      </c>
      <c r="B17" s="3" t="s">
        <v>221</v>
      </c>
      <c r="C17" s="2">
        <v>234.0</v>
      </c>
      <c r="D17" s="2" t="s">
        <v>1799</v>
      </c>
      <c r="E17" s="36">
        <v>1.62971705332E12</v>
      </c>
      <c r="F17" s="2" t="b">
        <f t="shared" si="2"/>
        <v>1</v>
      </c>
      <c r="G17" s="3" t="s">
        <v>232</v>
      </c>
      <c r="H17" s="2">
        <v>135.0</v>
      </c>
      <c r="I17" s="2" t="s">
        <v>1797</v>
      </c>
      <c r="J17" s="36">
        <v>1.629717441291E12</v>
      </c>
      <c r="K17" s="2" t="b">
        <f t="shared" si="3"/>
        <v>0</v>
      </c>
      <c r="L17" s="3" t="s">
        <v>244</v>
      </c>
      <c r="M17" s="2">
        <v>639.0</v>
      </c>
      <c r="N17" s="2" t="s">
        <v>1800</v>
      </c>
      <c r="O17" s="36">
        <v>1.629717857714E12</v>
      </c>
      <c r="P17" s="2" t="b">
        <f t="shared" si="4"/>
        <v>0</v>
      </c>
      <c r="Q17" s="3" t="s">
        <v>244</v>
      </c>
      <c r="R17" s="2">
        <v>525.0</v>
      </c>
      <c r="S17" s="2" t="s">
        <v>1795</v>
      </c>
      <c r="T17" s="36">
        <v>1.629722780862E12</v>
      </c>
      <c r="U17" s="2" t="b">
        <f t="shared" si="5"/>
        <v>1</v>
      </c>
      <c r="V17" s="3" t="s">
        <v>218</v>
      </c>
      <c r="W17" s="2">
        <v>109.0</v>
      </c>
      <c r="X17" s="2" t="s">
        <v>1798</v>
      </c>
      <c r="Y17" s="36">
        <v>1.629723372875E12</v>
      </c>
      <c r="Z17" s="2" t="b">
        <f t="shared" si="6"/>
        <v>1</v>
      </c>
      <c r="AA17" s="3" t="s">
        <v>255</v>
      </c>
      <c r="AB17" s="2">
        <v>451.0</v>
      </c>
      <c r="AC17" s="2" t="s">
        <v>1796</v>
      </c>
      <c r="AD17" s="36">
        <v>1.629724011905E12</v>
      </c>
      <c r="AE17" s="2" t="b">
        <f t="shared" si="7"/>
        <v>1</v>
      </c>
      <c r="AF17" s="3" t="s">
        <v>255</v>
      </c>
      <c r="AG17" s="2">
        <v>99.0</v>
      </c>
      <c r="AH17" s="2" t="s">
        <v>1802</v>
      </c>
      <c r="AI17" s="36">
        <v>1.629729303072E12</v>
      </c>
      <c r="AJ17" s="2" t="b">
        <f t="shared" si="8"/>
        <v>1</v>
      </c>
      <c r="AK17" s="3" t="s">
        <v>230</v>
      </c>
      <c r="AL17" s="2">
        <v>125.0</v>
      </c>
      <c r="AM17" s="2" t="s">
        <v>1801</v>
      </c>
      <c r="AN17" s="36">
        <v>1.629729871235E12</v>
      </c>
      <c r="AO17" s="2" t="b">
        <f t="shared" si="9"/>
        <v>1</v>
      </c>
      <c r="AP17" s="3" t="s">
        <v>255</v>
      </c>
      <c r="AQ17" s="2">
        <v>199.0</v>
      </c>
      <c r="AR17" s="2" t="s">
        <v>1790</v>
      </c>
      <c r="AS17" s="36">
        <v>1.629730418918E12</v>
      </c>
    </row>
    <row r="18">
      <c r="A18" s="2" t="b">
        <f t="shared" si="1"/>
        <v>1</v>
      </c>
      <c r="B18" s="3" t="s">
        <v>232</v>
      </c>
      <c r="C18" s="2">
        <v>345.0</v>
      </c>
      <c r="D18" s="2" t="s">
        <v>1799</v>
      </c>
      <c r="E18" s="36">
        <v>1.629717053644E12</v>
      </c>
      <c r="F18" s="2" t="b">
        <f t="shared" si="2"/>
        <v>1</v>
      </c>
      <c r="G18" s="3" t="s">
        <v>236</v>
      </c>
      <c r="H18" s="2">
        <v>486.0</v>
      </c>
      <c r="I18" s="2" t="s">
        <v>1797</v>
      </c>
      <c r="J18" s="36">
        <v>1.629717441776E12</v>
      </c>
      <c r="K18" s="2" t="b">
        <f t="shared" si="3"/>
        <v>1</v>
      </c>
      <c r="L18" s="3" t="s">
        <v>250</v>
      </c>
      <c r="M18" s="2">
        <v>916.0</v>
      </c>
      <c r="N18" s="2" t="s">
        <v>1803</v>
      </c>
      <c r="O18" s="36">
        <v>1.629717858631E12</v>
      </c>
      <c r="P18" s="2" t="b">
        <f t="shared" si="4"/>
        <v>1</v>
      </c>
      <c r="Q18" s="3" t="s">
        <v>250</v>
      </c>
      <c r="R18" s="2">
        <v>827.0</v>
      </c>
      <c r="S18" s="2" t="s">
        <v>1804</v>
      </c>
      <c r="T18" s="36">
        <v>1.629722781688E12</v>
      </c>
      <c r="U18" s="2" t="b">
        <f t="shared" si="5"/>
        <v>1</v>
      </c>
      <c r="V18" s="3" t="s">
        <v>242</v>
      </c>
      <c r="W18" s="2">
        <v>193.0</v>
      </c>
      <c r="X18" s="2" t="s">
        <v>1805</v>
      </c>
      <c r="Y18" s="36">
        <v>1.629723373085E12</v>
      </c>
      <c r="Z18" s="2" t="b">
        <f t="shared" si="6"/>
        <v>1</v>
      </c>
      <c r="AA18" s="3" t="s">
        <v>221</v>
      </c>
      <c r="AB18" s="2">
        <v>117.0</v>
      </c>
      <c r="AC18" s="2" t="s">
        <v>1806</v>
      </c>
      <c r="AD18" s="36">
        <v>1.62972401202E12</v>
      </c>
      <c r="AE18" s="2" t="b">
        <f t="shared" si="7"/>
        <v>1</v>
      </c>
      <c r="AF18" s="3" t="s">
        <v>242</v>
      </c>
      <c r="AG18" s="2">
        <v>295.0</v>
      </c>
      <c r="AH18" s="2" t="s">
        <v>1802</v>
      </c>
      <c r="AI18" s="36">
        <v>1.629729303381E12</v>
      </c>
      <c r="AJ18" s="2" t="b">
        <f t="shared" si="8"/>
        <v>1</v>
      </c>
      <c r="AK18" s="3" t="s">
        <v>287</v>
      </c>
      <c r="AL18" s="2">
        <v>141.0</v>
      </c>
      <c r="AM18" s="2" t="s">
        <v>1801</v>
      </c>
      <c r="AN18" s="36">
        <v>1.629729871377E12</v>
      </c>
      <c r="AO18" s="2" t="b">
        <f t="shared" si="9"/>
        <v>1</v>
      </c>
      <c r="AP18" s="3" t="s">
        <v>242</v>
      </c>
      <c r="AQ18" s="2">
        <v>144.0</v>
      </c>
      <c r="AR18" s="2" t="s">
        <v>1807</v>
      </c>
      <c r="AS18" s="36">
        <v>1.62973041906E12</v>
      </c>
    </row>
    <row r="19">
      <c r="A19" s="2" t="b">
        <f t="shared" si="1"/>
        <v>1</v>
      </c>
      <c r="B19" s="3" t="s">
        <v>230</v>
      </c>
      <c r="C19" s="2">
        <v>224.0</v>
      </c>
      <c r="D19" s="2" t="s">
        <v>1799</v>
      </c>
      <c r="E19" s="36">
        <v>1.629717053872E12</v>
      </c>
      <c r="F19" s="2" t="b">
        <f t="shared" si="2"/>
        <v>1</v>
      </c>
      <c r="G19" s="3" t="s">
        <v>242</v>
      </c>
      <c r="H19" s="2">
        <v>275.0</v>
      </c>
      <c r="I19" s="2" t="s">
        <v>1808</v>
      </c>
      <c r="J19" s="36">
        <v>1.62971744205E12</v>
      </c>
      <c r="K19" s="2" t="b">
        <f t="shared" si="3"/>
        <v>1</v>
      </c>
      <c r="L19" s="3" t="s">
        <v>218</v>
      </c>
      <c r="M19" s="2">
        <v>323.0</v>
      </c>
      <c r="N19" s="2" t="s">
        <v>1803</v>
      </c>
      <c r="O19" s="36">
        <v>1.629717858954E12</v>
      </c>
      <c r="P19" s="2" t="b">
        <f t="shared" si="4"/>
        <v>1</v>
      </c>
      <c r="Q19" s="3" t="s">
        <v>218</v>
      </c>
      <c r="R19" s="2">
        <v>350.0</v>
      </c>
      <c r="S19" s="2" t="s">
        <v>1809</v>
      </c>
      <c r="T19" s="36">
        <v>1.629722782036E12</v>
      </c>
      <c r="U19" s="2" t="b">
        <f t="shared" si="5"/>
        <v>1</v>
      </c>
      <c r="V19" s="3" t="s">
        <v>257</v>
      </c>
      <c r="W19" s="2">
        <v>217.0</v>
      </c>
      <c r="X19" s="2" t="s">
        <v>1805</v>
      </c>
      <c r="Y19" s="36">
        <v>1.629723373301E12</v>
      </c>
      <c r="Z19" s="2" t="b">
        <f t="shared" si="6"/>
        <v>1</v>
      </c>
      <c r="AA19" s="3" t="s">
        <v>230</v>
      </c>
      <c r="AB19" s="2">
        <v>137.0</v>
      </c>
      <c r="AC19" s="2" t="s">
        <v>1806</v>
      </c>
      <c r="AD19" s="36">
        <v>1.629724012158E12</v>
      </c>
      <c r="AE19" s="2" t="b">
        <f t="shared" si="7"/>
        <v>0</v>
      </c>
      <c r="AF19" s="3" t="s">
        <v>244</v>
      </c>
      <c r="AG19" s="2">
        <v>623.0</v>
      </c>
      <c r="AH19" s="2" t="s">
        <v>1802</v>
      </c>
      <c r="AI19" s="36">
        <v>1.62972930399E12</v>
      </c>
      <c r="AJ19" s="2" t="b">
        <f t="shared" si="8"/>
        <v>1</v>
      </c>
      <c r="AK19" s="3" t="s">
        <v>242</v>
      </c>
      <c r="AL19" s="2">
        <v>134.0</v>
      </c>
      <c r="AM19" s="2" t="s">
        <v>1801</v>
      </c>
      <c r="AN19" s="36">
        <v>1.629729871511E12</v>
      </c>
      <c r="AO19" s="2" t="b">
        <f t="shared" si="9"/>
        <v>0</v>
      </c>
      <c r="AP19" s="3" t="s">
        <v>244</v>
      </c>
      <c r="AQ19" s="2">
        <v>566.0</v>
      </c>
      <c r="AR19" s="2" t="s">
        <v>1807</v>
      </c>
      <c r="AS19" s="36">
        <v>1.629730419629E12</v>
      </c>
    </row>
    <row r="20">
      <c r="A20" s="2" t="b">
        <f t="shared" si="1"/>
        <v>1</v>
      </c>
      <c r="B20" s="3" t="s">
        <v>221</v>
      </c>
      <c r="C20" s="2">
        <v>102.0</v>
      </c>
      <c r="D20" s="2" t="s">
        <v>1799</v>
      </c>
      <c r="E20" s="36">
        <v>1.629717053973E12</v>
      </c>
      <c r="F20" s="2" t="b">
        <f t="shared" si="2"/>
        <v>1</v>
      </c>
      <c r="G20" s="3" t="s">
        <v>232</v>
      </c>
      <c r="H20" s="2">
        <v>274.0</v>
      </c>
      <c r="I20" s="2" t="s">
        <v>1808</v>
      </c>
      <c r="J20" s="36">
        <v>1.629717442328E12</v>
      </c>
      <c r="K20" s="2" t="b">
        <f t="shared" si="3"/>
        <v>1</v>
      </c>
      <c r="L20" s="3" t="s">
        <v>218</v>
      </c>
      <c r="M20" s="2">
        <v>126.0</v>
      </c>
      <c r="N20" s="2" t="s">
        <v>1810</v>
      </c>
      <c r="O20" s="36">
        <v>1.629717859076E12</v>
      </c>
      <c r="P20" s="2" t="b">
        <f t="shared" si="4"/>
        <v>1</v>
      </c>
      <c r="Q20" s="3" t="s">
        <v>218</v>
      </c>
      <c r="R20" s="2">
        <v>134.0</v>
      </c>
      <c r="S20" s="2" t="s">
        <v>1809</v>
      </c>
      <c r="T20" s="36">
        <v>1.629722782172E12</v>
      </c>
      <c r="U20" s="2" t="b">
        <f t="shared" si="5"/>
        <v>1</v>
      </c>
      <c r="V20" s="3" t="s">
        <v>221</v>
      </c>
      <c r="W20" s="2">
        <v>117.0</v>
      </c>
      <c r="X20" s="2" t="s">
        <v>1805</v>
      </c>
      <c r="Y20" s="36">
        <v>1.629723373401E12</v>
      </c>
      <c r="Z20" s="2" t="b">
        <f t="shared" si="6"/>
        <v>1</v>
      </c>
      <c r="AA20" s="3" t="s">
        <v>287</v>
      </c>
      <c r="AB20" s="2">
        <v>133.0</v>
      </c>
      <c r="AC20" s="2" t="s">
        <v>1806</v>
      </c>
      <c r="AD20" s="36">
        <v>1.629724012292E12</v>
      </c>
      <c r="AE20" s="2" t="b">
        <f t="shared" si="7"/>
        <v>1</v>
      </c>
      <c r="AF20" s="3" t="s">
        <v>250</v>
      </c>
      <c r="AG20" s="2">
        <v>1018.0</v>
      </c>
      <c r="AH20" s="2" t="s">
        <v>1811</v>
      </c>
      <c r="AI20" s="36">
        <v>1.62972930501E12</v>
      </c>
      <c r="AJ20" s="2" t="b">
        <f t="shared" si="8"/>
        <v>1</v>
      </c>
      <c r="AK20" s="3" t="s">
        <v>232</v>
      </c>
      <c r="AL20" s="2">
        <v>876.0</v>
      </c>
      <c r="AM20" s="2" t="s">
        <v>1812</v>
      </c>
      <c r="AN20" s="36">
        <v>1.629729872403E12</v>
      </c>
      <c r="AO20" s="2" t="b">
        <f t="shared" si="9"/>
        <v>1</v>
      </c>
      <c r="AP20" s="3" t="s">
        <v>250</v>
      </c>
      <c r="AQ20" s="2">
        <v>896.0</v>
      </c>
      <c r="AR20" s="2" t="s">
        <v>1813</v>
      </c>
      <c r="AS20" s="36">
        <v>1.629730420525E12</v>
      </c>
    </row>
    <row r="21">
      <c r="A21" s="2" t="b">
        <f t="shared" si="1"/>
        <v>1</v>
      </c>
      <c r="B21" s="3" t="s">
        <v>255</v>
      </c>
      <c r="C21" s="2">
        <v>66.0</v>
      </c>
      <c r="D21" s="2" t="s">
        <v>1814</v>
      </c>
      <c r="E21" s="36">
        <v>1.629717054035E12</v>
      </c>
      <c r="F21" s="2" t="b">
        <f t="shared" si="2"/>
        <v>1</v>
      </c>
      <c r="G21" s="3" t="s">
        <v>230</v>
      </c>
      <c r="H21" s="2">
        <v>143.0</v>
      </c>
      <c r="I21" s="2" t="s">
        <v>1808</v>
      </c>
      <c r="J21" s="36">
        <v>1.629717442469E12</v>
      </c>
      <c r="K21" s="2" t="b">
        <f t="shared" si="3"/>
        <v>1</v>
      </c>
      <c r="L21" s="3" t="s">
        <v>242</v>
      </c>
      <c r="M21" s="2">
        <v>237.0</v>
      </c>
      <c r="N21" s="2" t="s">
        <v>1810</v>
      </c>
      <c r="O21" s="36">
        <v>1.629717859313E12</v>
      </c>
      <c r="P21" s="2" t="b">
        <f t="shared" si="4"/>
        <v>1</v>
      </c>
      <c r="Q21" s="3" t="s">
        <v>242</v>
      </c>
      <c r="R21" s="2">
        <v>295.0</v>
      </c>
      <c r="S21" s="2" t="s">
        <v>1809</v>
      </c>
      <c r="T21" s="36">
        <v>1.629722782465E12</v>
      </c>
      <c r="U21" s="2" t="b">
        <f t="shared" si="5"/>
        <v>1</v>
      </c>
      <c r="V21" s="3" t="s">
        <v>221</v>
      </c>
      <c r="W21" s="2">
        <v>134.0</v>
      </c>
      <c r="X21" s="2" t="s">
        <v>1805</v>
      </c>
      <c r="Y21" s="36">
        <v>1.629723373538E12</v>
      </c>
      <c r="Z21" s="2" t="b">
        <f t="shared" si="6"/>
        <v>1</v>
      </c>
      <c r="AA21" s="3" t="s">
        <v>242</v>
      </c>
      <c r="AB21" s="2">
        <v>124.0</v>
      </c>
      <c r="AC21" s="2" t="s">
        <v>1806</v>
      </c>
      <c r="AD21" s="36">
        <v>1.629724012419E12</v>
      </c>
      <c r="AE21" s="2" t="b">
        <f t="shared" si="7"/>
        <v>1</v>
      </c>
      <c r="AF21" s="3" t="s">
        <v>218</v>
      </c>
      <c r="AG21" s="2">
        <v>338.0</v>
      </c>
      <c r="AH21" s="2" t="s">
        <v>1811</v>
      </c>
      <c r="AI21" s="36">
        <v>1.629729305346E12</v>
      </c>
      <c r="AJ21" s="2" t="b">
        <f t="shared" si="8"/>
        <v>1</v>
      </c>
      <c r="AK21" s="3" t="s">
        <v>230</v>
      </c>
      <c r="AL21" s="2">
        <v>462.0</v>
      </c>
      <c r="AM21" s="2" t="s">
        <v>1812</v>
      </c>
      <c r="AN21" s="36">
        <v>1.629729872848E12</v>
      </c>
      <c r="AO21" s="2" t="b">
        <f t="shared" si="9"/>
        <v>1</v>
      </c>
      <c r="AP21" s="3" t="s">
        <v>218</v>
      </c>
      <c r="AQ21" s="2">
        <v>384.0</v>
      </c>
      <c r="AR21" s="2" t="s">
        <v>1813</v>
      </c>
      <c r="AS21" s="36">
        <v>1.629730420905E12</v>
      </c>
    </row>
    <row r="22">
      <c r="A22" s="2" t="b">
        <f t="shared" si="1"/>
        <v>1</v>
      </c>
      <c r="B22" s="3" t="s">
        <v>242</v>
      </c>
      <c r="C22" s="2">
        <v>271.0</v>
      </c>
      <c r="D22" s="2" t="s">
        <v>1814</v>
      </c>
      <c r="E22" s="36">
        <v>1.629717054327E12</v>
      </c>
      <c r="F22" s="2" t="b">
        <f t="shared" si="2"/>
        <v>1</v>
      </c>
      <c r="G22" s="3" t="s">
        <v>221</v>
      </c>
      <c r="H22" s="2">
        <v>175.0</v>
      </c>
      <c r="I22" s="2" t="s">
        <v>1808</v>
      </c>
      <c r="J22" s="36">
        <v>1.629717442643E12</v>
      </c>
      <c r="K22" s="2" t="b">
        <f t="shared" si="3"/>
        <v>1</v>
      </c>
      <c r="L22" s="3" t="s">
        <v>257</v>
      </c>
      <c r="M22" s="2">
        <v>641.0</v>
      </c>
      <c r="N22" s="2" t="s">
        <v>1810</v>
      </c>
      <c r="O22" s="36">
        <v>1.629717859958E12</v>
      </c>
      <c r="P22" s="2" t="b">
        <f t="shared" si="4"/>
        <v>1</v>
      </c>
      <c r="Q22" s="3" t="s">
        <v>257</v>
      </c>
      <c r="R22" s="2">
        <v>274.0</v>
      </c>
      <c r="S22" s="2" t="s">
        <v>1809</v>
      </c>
      <c r="T22" s="36">
        <v>1.629722782739E12</v>
      </c>
      <c r="U22" s="2" t="b">
        <f t="shared" si="5"/>
        <v>1</v>
      </c>
      <c r="V22" s="3" t="s">
        <v>232</v>
      </c>
      <c r="W22" s="2">
        <v>387.0</v>
      </c>
      <c r="X22" s="2" t="s">
        <v>1805</v>
      </c>
      <c r="Y22" s="36">
        <v>1.629723373922E12</v>
      </c>
      <c r="Z22" s="2" t="b">
        <f t="shared" si="6"/>
        <v>1</v>
      </c>
      <c r="AA22" s="3" t="s">
        <v>232</v>
      </c>
      <c r="AB22" s="2">
        <v>535.0</v>
      </c>
      <c r="AC22" s="2" t="s">
        <v>1806</v>
      </c>
      <c r="AD22" s="36">
        <v>1.62972401295E12</v>
      </c>
      <c r="AE22" s="2" t="b">
        <f t="shared" si="7"/>
        <v>1</v>
      </c>
      <c r="AF22" s="3" t="s">
        <v>218</v>
      </c>
      <c r="AG22" s="2">
        <v>125.0</v>
      </c>
      <c r="AH22" s="2" t="s">
        <v>1811</v>
      </c>
      <c r="AI22" s="36">
        <v>1.629729305474E12</v>
      </c>
      <c r="AJ22" s="2" t="b">
        <f t="shared" si="8"/>
        <v>1</v>
      </c>
      <c r="AK22" s="3" t="s">
        <v>221</v>
      </c>
      <c r="AL22" s="2">
        <v>143.0</v>
      </c>
      <c r="AM22" s="2" t="s">
        <v>1812</v>
      </c>
      <c r="AN22" s="36">
        <v>1.629729872992E12</v>
      </c>
      <c r="AO22" s="2" t="b">
        <f t="shared" si="9"/>
        <v>1</v>
      </c>
      <c r="AP22" s="3" t="s">
        <v>218</v>
      </c>
      <c r="AQ22" s="2">
        <v>126.0</v>
      </c>
      <c r="AR22" s="2" t="s">
        <v>1815</v>
      </c>
      <c r="AS22" s="36">
        <v>1.629730421033E12</v>
      </c>
    </row>
    <row r="23">
      <c r="A23" s="2" t="b">
        <f t="shared" si="1"/>
        <v>0</v>
      </c>
      <c r="B23" s="3" t="s">
        <v>244</v>
      </c>
      <c r="C23" s="2">
        <v>917.0</v>
      </c>
      <c r="D23" s="2" t="s">
        <v>1816</v>
      </c>
      <c r="E23" s="36">
        <v>1.629717055227E12</v>
      </c>
      <c r="F23" s="2" t="b">
        <f t="shared" si="2"/>
        <v>1</v>
      </c>
      <c r="G23" s="3" t="s">
        <v>255</v>
      </c>
      <c r="H23" s="2">
        <v>84.0</v>
      </c>
      <c r="I23" s="2" t="s">
        <v>1808</v>
      </c>
      <c r="J23" s="36">
        <v>1.629717442727E12</v>
      </c>
      <c r="K23" s="2" t="b">
        <f t="shared" si="3"/>
        <v>1</v>
      </c>
      <c r="L23" s="3" t="s">
        <v>221</v>
      </c>
      <c r="M23" s="2">
        <v>126.0</v>
      </c>
      <c r="N23" s="2" t="s">
        <v>1817</v>
      </c>
      <c r="O23" s="36">
        <v>1.62971786008E12</v>
      </c>
      <c r="P23" s="2" t="b">
        <f t="shared" si="4"/>
        <v>1</v>
      </c>
      <c r="Q23" s="3" t="s">
        <v>221</v>
      </c>
      <c r="R23" s="2">
        <v>124.0</v>
      </c>
      <c r="S23" s="2" t="s">
        <v>1809</v>
      </c>
      <c r="T23" s="36">
        <v>1.629722782867E12</v>
      </c>
      <c r="U23" s="2" t="b">
        <f t="shared" si="5"/>
        <v>1</v>
      </c>
      <c r="V23" s="3" t="s">
        <v>242</v>
      </c>
      <c r="W23" s="2">
        <v>671.0</v>
      </c>
      <c r="X23" s="2" t="s">
        <v>1818</v>
      </c>
      <c r="Y23" s="36">
        <v>1.629723374594E12</v>
      </c>
      <c r="Z23" s="2" t="b">
        <f t="shared" si="6"/>
        <v>1</v>
      </c>
      <c r="AA23" s="3" t="s">
        <v>230</v>
      </c>
      <c r="AB23" s="2">
        <v>158.0</v>
      </c>
      <c r="AC23" s="2" t="s">
        <v>1819</v>
      </c>
      <c r="AD23" s="36">
        <v>1.629724013109E12</v>
      </c>
      <c r="AE23" s="2" t="b">
        <f t="shared" si="7"/>
        <v>1</v>
      </c>
      <c r="AF23" s="3" t="s">
        <v>242</v>
      </c>
      <c r="AG23" s="2">
        <v>472.0</v>
      </c>
      <c r="AH23" s="2" t="s">
        <v>1811</v>
      </c>
      <c r="AI23" s="36">
        <v>1.629729305944E12</v>
      </c>
      <c r="AJ23" s="2" t="b">
        <f t="shared" si="8"/>
        <v>1</v>
      </c>
      <c r="AK23" s="3" t="s">
        <v>255</v>
      </c>
      <c r="AL23" s="2">
        <v>49.0</v>
      </c>
      <c r="AM23" s="2" t="s">
        <v>1820</v>
      </c>
      <c r="AN23" s="36">
        <v>1.629729873042E12</v>
      </c>
      <c r="AO23" s="2" t="b">
        <f t="shared" si="9"/>
        <v>1</v>
      </c>
      <c r="AP23" s="3" t="s">
        <v>242</v>
      </c>
      <c r="AQ23" s="2">
        <v>237.0</v>
      </c>
      <c r="AR23" s="2" t="s">
        <v>1815</v>
      </c>
      <c r="AS23" s="36">
        <v>1.62973042127E12</v>
      </c>
    </row>
    <row r="24">
      <c r="A24" s="2" t="b">
        <f t="shared" si="1"/>
        <v>1</v>
      </c>
      <c r="B24" s="3" t="s">
        <v>250</v>
      </c>
      <c r="C24" s="2">
        <v>1298.0</v>
      </c>
      <c r="D24" s="2" t="s">
        <v>1821</v>
      </c>
      <c r="E24" s="36">
        <v>1.629717056532E12</v>
      </c>
      <c r="F24" s="2" t="b">
        <f t="shared" si="2"/>
        <v>1</v>
      </c>
      <c r="G24" s="3" t="s">
        <v>242</v>
      </c>
      <c r="H24" s="2">
        <v>205.0</v>
      </c>
      <c r="I24" s="2" t="s">
        <v>1808</v>
      </c>
      <c r="J24" s="36">
        <v>1.629717442944E12</v>
      </c>
      <c r="K24" s="2" t="b">
        <f t="shared" si="3"/>
        <v>1</v>
      </c>
      <c r="L24" s="3" t="s">
        <v>221</v>
      </c>
      <c r="M24" s="2">
        <v>125.0</v>
      </c>
      <c r="N24" s="2" t="s">
        <v>1817</v>
      </c>
      <c r="O24" s="36">
        <v>1.629717860207E12</v>
      </c>
      <c r="P24" s="2" t="b">
        <f t="shared" si="4"/>
        <v>1</v>
      </c>
      <c r="Q24" s="3" t="s">
        <v>221</v>
      </c>
      <c r="R24" s="2">
        <v>285.0</v>
      </c>
      <c r="S24" s="2" t="s">
        <v>1822</v>
      </c>
      <c r="T24" s="36">
        <v>1.629722783149E12</v>
      </c>
      <c r="U24" s="2" t="b">
        <f t="shared" si="5"/>
        <v>1</v>
      </c>
      <c r="V24" s="3" t="s">
        <v>287</v>
      </c>
      <c r="W24" s="2">
        <v>307.0</v>
      </c>
      <c r="X24" s="2" t="s">
        <v>1818</v>
      </c>
      <c r="Y24" s="36">
        <v>1.629723374901E12</v>
      </c>
      <c r="Z24" s="2" t="b">
        <f t="shared" si="6"/>
        <v>1</v>
      </c>
      <c r="AA24" s="3" t="s">
        <v>221</v>
      </c>
      <c r="AB24" s="2">
        <v>201.0</v>
      </c>
      <c r="AC24" s="2" t="s">
        <v>1819</v>
      </c>
      <c r="AD24" s="36">
        <v>1.629724013308E12</v>
      </c>
      <c r="AE24" s="2" t="b">
        <f t="shared" si="7"/>
        <v>1</v>
      </c>
      <c r="AF24" s="3" t="s">
        <v>257</v>
      </c>
      <c r="AG24" s="2">
        <v>223.0</v>
      </c>
      <c r="AH24" s="2" t="s">
        <v>1823</v>
      </c>
      <c r="AI24" s="36">
        <v>1.629729306169E12</v>
      </c>
      <c r="AJ24" s="2" t="b">
        <f t="shared" si="8"/>
        <v>1</v>
      </c>
      <c r="AK24" s="3" t="s">
        <v>242</v>
      </c>
      <c r="AL24" s="2">
        <v>166.0</v>
      </c>
      <c r="AM24" s="2" t="s">
        <v>1820</v>
      </c>
      <c r="AN24" s="36">
        <v>1.62972987321E12</v>
      </c>
      <c r="AO24" s="2" t="b">
        <f t="shared" si="9"/>
        <v>1</v>
      </c>
      <c r="AP24" s="3" t="s">
        <v>257</v>
      </c>
      <c r="AQ24" s="2">
        <v>483.0</v>
      </c>
      <c r="AR24" s="2" t="s">
        <v>1815</v>
      </c>
      <c r="AS24" s="36">
        <v>1.629730421753E12</v>
      </c>
    </row>
    <row r="25">
      <c r="A25" s="2" t="b">
        <f t="shared" si="1"/>
        <v>1</v>
      </c>
      <c r="B25" s="3" t="s">
        <v>218</v>
      </c>
      <c r="C25" s="2">
        <v>580.0</v>
      </c>
      <c r="D25" s="2" t="s">
        <v>1824</v>
      </c>
      <c r="E25" s="36">
        <v>1.629717057108E12</v>
      </c>
      <c r="F25" s="2" t="b">
        <f t="shared" si="2"/>
        <v>0</v>
      </c>
      <c r="G25" s="3" t="s">
        <v>244</v>
      </c>
      <c r="H25" s="2">
        <v>614.0</v>
      </c>
      <c r="I25" s="2" t="s">
        <v>1825</v>
      </c>
      <c r="J25" s="36">
        <v>1.629717443548E12</v>
      </c>
      <c r="K25" s="2" t="b">
        <f t="shared" si="3"/>
        <v>1</v>
      </c>
      <c r="L25" s="3" t="s">
        <v>232</v>
      </c>
      <c r="M25" s="2">
        <v>227.0</v>
      </c>
      <c r="N25" s="2" t="s">
        <v>1817</v>
      </c>
      <c r="O25" s="36">
        <v>1.629717860439E12</v>
      </c>
      <c r="P25" s="2" t="b">
        <f t="shared" si="4"/>
        <v>1</v>
      </c>
      <c r="Q25" s="3" t="s">
        <v>232</v>
      </c>
      <c r="R25" s="2">
        <v>234.0</v>
      </c>
      <c r="S25" s="2" t="s">
        <v>1822</v>
      </c>
      <c r="T25" s="36">
        <v>1.629722783384E12</v>
      </c>
      <c r="U25" s="2" t="b">
        <f t="shared" si="5"/>
        <v>1</v>
      </c>
      <c r="V25" s="3" t="s">
        <v>390</v>
      </c>
      <c r="W25" s="2">
        <v>192.0</v>
      </c>
      <c r="X25" s="2" t="s">
        <v>1826</v>
      </c>
      <c r="Y25" s="36">
        <v>1.629723375093E12</v>
      </c>
      <c r="Z25" s="2" t="b">
        <f t="shared" si="6"/>
        <v>1</v>
      </c>
      <c r="AA25" s="3" t="s">
        <v>255</v>
      </c>
      <c r="AB25" s="2">
        <v>67.0</v>
      </c>
      <c r="AC25" s="2" t="s">
        <v>1819</v>
      </c>
      <c r="AD25" s="36">
        <v>1.629724013374E12</v>
      </c>
      <c r="AE25" s="2" t="b">
        <f t="shared" si="7"/>
        <v>1</v>
      </c>
      <c r="AF25" s="3" t="s">
        <v>221</v>
      </c>
      <c r="AG25" s="2">
        <v>167.0</v>
      </c>
      <c r="AH25" s="2" t="s">
        <v>1823</v>
      </c>
      <c r="AI25" s="36">
        <v>1.629729306332E12</v>
      </c>
      <c r="AJ25" s="2" t="b">
        <f t="shared" si="8"/>
        <v>1</v>
      </c>
      <c r="AK25" s="3" t="s">
        <v>1013</v>
      </c>
      <c r="AL25" s="2">
        <v>700.0</v>
      </c>
      <c r="AM25" s="2" t="s">
        <v>1820</v>
      </c>
      <c r="AN25" s="36">
        <v>1.629729873906E12</v>
      </c>
      <c r="AO25" s="2" t="b">
        <f t="shared" si="9"/>
        <v>1</v>
      </c>
      <c r="AP25" s="3" t="s">
        <v>221</v>
      </c>
      <c r="AQ25" s="2">
        <v>387.0</v>
      </c>
      <c r="AR25" s="2" t="s">
        <v>1827</v>
      </c>
      <c r="AS25" s="36">
        <v>1.62973042214E12</v>
      </c>
    </row>
    <row r="26">
      <c r="A26" s="2" t="b">
        <f t="shared" si="1"/>
        <v>1</v>
      </c>
      <c r="B26" s="3" t="s">
        <v>218</v>
      </c>
      <c r="C26" s="2">
        <v>114.0</v>
      </c>
      <c r="D26" s="2" t="s">
        <v>1824</v>
      </c>
      <c r="E26" s="36">
        <v>1.629717057219E12</v>
      </c>
      <c r="F26" s="2" t="b">
        <f t="shared" si="2"/>
        <v>1</v>
      </c>
      <c r="G26" s="3" t="s">
        <v>250</v>
      </c>
      <c r="H26" s="2">
        <v>1131.0</v>
      </c>
      <c r="I26" s="2" t="s">
        <v>1828</v>
      </c>
      <c r="J26" s="36">
        <v>1.629717444677E12</v>
      </c>
      <c r="K26" s="2" t="b">
        <f t="shared" si="3"/>
        <v>1</v>
      </c>
      <c r="L26" s="3" t="s">
        <v>242</v>
      </c>
      <c r="M26" s="2">
        <v>191.0</v>
      </c>
      <c r="N26" s="2" t="s">
        <v>1817</v>
      </c>
      <c r="O26" s="36">
        <v>1.629717860626E12</v>
      </c>
      <c r="P26" s="2" t="b">
        <f t="shared" si="4"/>
        <v>1</v>
      </c>
      <c r="Q26" s="3" t="s">
        <v>242</v>
      </c>
      <c r="R26" s="2">
        <v>123.0</v>
      </c>
      <c r="S26" s="2" t="s">
        <v>1822</v>
      </c>
      <c r="T26" s="36">
        <v>1.629722783507E12</v>
      </c>
      <c r="U26" s="2" t="b">
        <f t="shared" si="5"/>
        <v>1</v>
      </c>
      <c r="V26" s="3" t="s">
        <v>295</v>
      </c>
      <c r="W26" s="2">
        <v>178.0</v>
      </c>
      <c r="X26" s="2" t="s">
        <v>1826</v>
      </c>
      <c r="Y26" s="36">
        <v>1.629723375282E12</v>
      </c>
      <c r="Z26" s="2" t="b">
        <f t="shared" si="6"/>
        <v>1</v>
      </c>
      <c r="AA26" s="3" t="s">
        <v>242</v>
      </c>
      <c r="AB26" s="2">
        <v>215.0</v>
      </c>
      <c r="AC26" s="2" t="s">
        <v>1819</v>
      </c>
      <c r="AD26" s="36">
        <v>1.62972401359E12</v>
      </c>
      <c r="AE26" s="2" t="b">
        <f t="shared" si="7"/>
        <v>1</v>
      </c>
      <c r="AF26" s="3" t="s">
        <v>221</v>
      </c>
      <c r="AG26" s="2">
        <v>125.0</v>
      </c>
      <c r="AH26" s="2" t="s">
        <v>1823</v>
      </c>
      <c r="AI26" s="36">
        <v>1.629729306459E12</v>
      </c>
      <c r="AJ26" s="2" t="b">
        <f t="shared" si="8"/>
        <v>1</v>
      </c>
      <c r="AK26" s="3" t="s">
        <v>242</v>
      </c>
      <c r="AL26" s="2">
        <v>942.0</v>
      </c>
      <c r="AM26" s="2" t="s">
        <v>1829</v>
      </c>
      <c r="AN26" s="36">
        <v>1.62972987485E12</v>
      </c>
      <c r="AO26" s="2" t="b">
        <f t="shared" si="9"/>
        <v>1</v>
      </c>
      <c r="AP26" s="3" t="s">
        <v>221</v>
      </c>
      <c r="AQ26" s="2">
        <v>156.0</v>
      </c>
      <c r="AR26" s="2" t="s">
        <v>1827</v>
      </c>
      <c r="AS26" s="36">
        <v>1.629730422297E12</v>
      </c>
    </row>
    <row r="27">
      <c r="A27" s="2" t="b">
        <f t="shared" si="1"/>
        <v>1</v>
      </c>
      <c r="B27" s="3" t="s">
        <v>242</v>
      </c>
      <c r="C27" s="2">
        <v>220.0</v>
      </c>
      <c r="D27" s="2" t="s">
        <v>1824</v>
      </c>
      <c r="E27" s="36">
        <v>1.629717057439E12</v>
      </c>
      <c r="F27" s="2" t="b">
        <f t="shared" si="2"/>
        <v>1</v>
      </c>
      <c r="G27" s="3" t="s">
        <v>218</v>
      </c>
      <c r="H27" s="2">
        <v>337.0</v>
      </c>
      <c r="I27" s="2" t="s">
        <v>1830</v>
      </c>
      <c r="J27" s="36">
        <v>1.629717445011E12</v>
      </c>
      <c r="K27" s="2" t="b">
        <f t="shared" si="3"/>
        <v>1</v>
      </c>
      <c r="L27" s="3" t="s">
        <v>287</v>
      </c>
      <c r="M27" s="2">
        <v>234.0</v>
      </c>
      <c r="N27" s="2" t="s">
        <v>1817</v>
      </c>
      <c r="O27" s="36">
        <v>1.62971786086E12</v>
      </c>
      <c r="P27" s="2" t="b">
        <f t="shared" si="4"/>
        <v>1</v>
      </c>
      <c r="Q27" s="3" t="s">
        <v>287</v>
      </c>
      <c r="R27" s="2">
        <v>397.0</v>
      </c>
      <c r="S27" s="2" t="s">
        <v>1822</v>
      </c>
      <c r="T27" s="36">
        <v>1.629722783903E12</v>
      </c>
      <c r="U27" s="2" t="b">
        <f t="shared" si="5"/>
        <v>1</v>
      </c>
      <c r="V27" s="3" t="s">
        <v>242</v>
      </c>
      <c r="W27" s="2">
        <v>236.0</v>
      </c>
      <c r="X27" s="2" t="s">
        <v>1826</v>
      </c>
      <c r="Y27" s="36">
        <v>1.629723375505E12</v>
      </c>
      <c r="Z27" s="2" t="b">
        <f t="shared" si="6"/>
        <v>0</v>
      </c>
      <c r="AA27" s="3" t="s">
        <v>244</v>
      </c>
      <c r="AB27" s="2">
        <v>543.0</v>
      </c>
      <c r="AC27" s="2" t="s">
        <v>1831</v>
      </c>
      <c r="AD27" s="36">
        <v>1.629724014133E12</v>
      </c>
      <c r="AE27" s="2" t="b">
        <f t="shared" si="7"/>
        <v>1</v>
      </c>
      <c r="AF27" s="3" t="s">
        <v>232</v>
      </c>
      <c r="AG27" s="2">
        <v>268.0</v>
      </c>
      <c r="AH27" s="2" t="s">
        <v>1823</v>
      </c>
      <c r="AI27" s="36">
        <v>1.62972930673E12</v>
      </c>
      <c r="AJ27" s="2" t="b">
        <f t="shared" si="8"/>
        <v>0</v>
      </c>
      <c r="AK27" s="3" t="s">
        <v>244</v>
      </c>
      <c r="AL27" s="2">
        <v>1103.0</v>
      </c>
      <c r="AM27" s="2" t="s">
        <v>1832</v>
      </c>
      <c r="AN27" s="36">
        <v>1.629729875954E12</v>
      </c>
      <c r="AO27" s="2" t="b">
        <f t="shared" si="9"/>
        <v>1</v>
      </c>
      <c r="AP27" s="3" t="s">
        <v>232</v>
      </c>
      <c r="AQ27" s="2">
        <v>243.0</v>
      </c>
      <c r="AR27" s="2" t="s">
        <v>1827</v>
      </c>
      <c r="AS27" s="36">
        <v>1.629730422539E12</v>
      </c>
    </row>
    <row r="28">
      <c r="A28" s="2" t="b">
        <f t="shared" si="1"/>
        <v>1</v>
      </c>
      <c r="B28" s="3" t="s">
        <v>257</v>
      </c>
      <c r="C28" s="2">
        <v>467.0</v>
      </c>
      <c r="D28" s="2" t="s">
        <v>1824</v>
      </c>
      <c r="E28" s="36">
        <v>1.629717057907E12</v>
      </c>
      <c r="F28" s="2" t="b">
        <f t="shared" si="2"/>
        <v>1</v>
      </c>
      <c r="G28" s="3" t="s">
        <v>218</v>
      </c>
      <c r="H28" s="2">
        <v>122.0</v>
      </c>
      <c r="I28" s="2" t="s">
        <v>1830</v>
      </c>
      <c r="J28" s="36">
        <v>1.629717445134E12</v>
      </c>
      <c r="K28" s="2" t="b">
        <f t="shared" si="3"/>
        <v>1</v>
      </c>
      <c r="L28" s="3" t="s">
        <v>292</v>
      </c>
      <c r="M28" s="2">
        <v>134.0</v>
      </c>
      <c r="N28" s="2" t="s">
        <v>1817</v>
      </c>
      <c r="O28" s="36">
        <v>1.629717860991E12</v>
      </c>
      <c r="P28" s="2" t="b">
        <f t="shared" si="4"/>
        <v>1</v>
      </c>
      <c r="Q28" s="3" t="s">
        <v>292</v>
      </c>
      <c r="R28" s="2">
        <v>142.0</v>
      </c>
      <c r="S28" s="2" t="s">
        <v>1833</v>
      </c>
      <c r="T28" s="36">
        <v>1.629722784052E12</v>
      </c>
      <c r="U28" s="2" t="b">
        <f t="shared" si="5"/>
        <v>1</v>
      </c>
      <c r="V28" s="3" t="s">
        <v>301</v>
      </c>
      <c r="W28" s="2">
        <v>142.0</v>
      </c>
      <c r="X28" s="2" t="s">
        <v>1826</v>
      </c>
      <c r="Y28" s="36">
        <v>1.629723375649E12</v>
      </c>
      <c r="Z28" s="2" t="b">
        <f t="shared" si="6"/>
        <v>1</v>
      </c>
      <c r="AA28" s="3" t="s">
        <v>250</v>
      </c>
      <c r="AB28" s="2">
        <v>849.0</v>
      </c>
      <c r="AC28" s="2" t="s">
        <v>1831</v>
      </c>
      <c r="AD28" s="36">
        <v>1.629724014986E12</v>
      </c>
      <c r="AE28" s="2" t="b">
        <f t="shared" si="7"/>
        <v>1</v>
      </c>
      <c r="AF28" s="3" t="s">
        <v>242</v>
      </c>
      <c r="AG28" s="2">
        <v>172.0</v>
      </c>
      <c r="AH28" s="2" t="s">
        <v>1823</v>
      </c>
      <c r="AI28" s="36">
        <v>1.629729306899E12</v>
      </c>
      <c r="AJ28" s="2" t="b">
        <f t="shared" si="8"/>
        <v>1</v>
      </c>
      <c r="AK28" s="3" t="s">
        <v>250</v>
      </c>
      <c r="AL28" s="2">
        <v>1023.0</v>
      </c>
      <c r="AM28" s="2" t="s">
        <v>1834</v>
      </c>
      <c r="AN28" s="36">
        <v>1.629729876975E12</v>
      </c>
      <c r="AO28" s="2" t="b">
        <f t="shared" si="9"/>
        <v>1</v>
      </c>
      <c r="AP28" s="3" t="s">
        <v>242</v>
      </c>
      <c r="AQ28" s="2">
        <v>289.0</v>
      </c>
      <c r="AR28" s="2" t="s">
        <v>1827</v>
      </c>
      <c r="AS28" s="36">
        <v>1.629730422828E12</v>
      </c>
    </row>
    <row r="29">
      <c r="A29" s="2" t="b">
        <f t="shared" si="1"/>
        <v>1</v>
      </c>
      <c r="B29" s="3" t="s">
        <v>221</v>
      </c>
      <c r="C29" s="2">
        <v>284.0</v>
      </c>
      <c r="D29" s="2" t="s">
        <v>1835</v>
      </c>
      <c r="E29" s="36">
        <v>1.629717058191E12</v>
      </c>
      <c r="F29" s="2" t="b">
        <f t="shared" si="2"/>
        <v>1</v>
      </c>
      <c r="G29" s="3" t="s">
        <v>242</v>
      </c>
      <c r="H29" s="2">
        <v>212.0</v>
      </c>
      <c r="I29" s="2" t="s">
        <v>1830</v>
      </c>
      <c r="J29" s="36">
        <v>1.629717445349E12</v>
      </c>
      <c r="K29" s="2" t="b">
        <f t="shared" si="3"/>
        <v>1</v>
      </c>
      <c r="L29" s="3" t="s">
        <v>295</v>
      </c>
      <c r="M29" s="2">
        <v>335.0</v>
      </c>
      <c r="N29" s="2" t="s">
        <v>1836</v>
      </c>
      <c r="O29" s="36">
        <v>1.629717861326E12</v>
      </c>
      <c r="P29" s="2" t="b">
        <f t="shared" si="4"/>
        <v>1</v>
      </c>
      <c r="Q29" s="3" t="s">
        <v>295</v>
      </c>
      <c r="R29" s="2">
        <v>177.0</v>
      </c>
      <c r="S29" s="2" t="s">
        <v>1833</v>
      </c>
      <c r="T29" s="36">
        <v>1.629722784224E12</v>
      </c>
      <c r="U29" s="2" t="b">
        <f t="shared" si="5"/>
        <v>1</v>
      </c>
      <c r="V29" s="3" t="s">
        <v>242</v>
      </c>
      <c r="W29" s="2">
        <v>333.0</v>
      </c>
      <c r="X29" s="2" t="s">
        <v>1826</v>
      </c>
      <c r="Y29" s="36">
        <v>1.629723375982E12</v>
      </c>
      <c r="Z29" s="2" t="b">
        <f t="shared" si="6"/>
        <v>1</v>
      </c>
      <c r="AA29" s="3" t="s">
        <v>218</v>
      </c>
      <c r="AB29" s="2">
        <v>285.0</v>
      </c>
      <c r="AC29" s="2" t="s">
        <v>1837</v>
      </c>
      <c r="AD29" s="36">
        <v>1.629724015268E12</v>
      </c>
      <c r="AE29" s="2" t="b">
        <f t="shared" si="7"/>
        <v>1</v>
      </c>
      <c r="AF29" s="3" t="s">
        <v>287</v>
      </c>
      <c r="AG29" s="2">
        <v>212.0</v>
      </c>
      <c r="AH29" s="2" t="s">
        <v>1838</v>
      </c>
      <c r="AI29" s="36">
        <v>1.629729307115E12</v>
      </c>
      <c r="AJ29" s="2" t="b">
        <f t="shared" si="8"/>
        <v>1</v>
      </c>
      <c r="AK29" s="3" t="s">
        <v>218</v>
      </c>
      <c r="AL29" s="2">
        <v>307.0</v>
      </c>
      <c r="AM29" s="2" t="s">
        <v>1839</v>
      </c>
      <c r="AN29" s="36">
        <v>1.629729877282E12</v>
      </c>
      <c r="AO29" s="2" t="b">
        <f t="shared" si="9"/>
        <v>1</v>
      </c>
      <c r="AP29" s="3" t="s">
        <v>287</v>
      </c>
      <c r="AQ29" s="2">
        <v>264.0</v>
      </c>
      <c r="AR29" s="2" t="s">
        <v>1840</v>
      </c>
      <c r="AS29" s="36">
        <v>1.629730423092E12</v>
      </c>
    </row>
    <row r="30">
      <c r="A30" s="2" t="b">
        <f t="shared" si="1"/>
        <v>1</v>
      </c>
      <c r="B30" s="3" t="s">
        <v>221</v>
      </c>
      <c r="C30" s="2">
        <v>135.0</v>
      </c>
      <c r="D30" s="2" t="s">
        <v>1835</v>
      </c>
      <c r="E30" s="36">
        <v>1.629717058324E12</v>
      </c>
      <c r="F30" s="2" t="b">
        <f t="shared" si="2"/>
        <v>1</v>
      </c>
      <c r="G30" s="3" t="s">
        <v>257</v>
      </c>
      <c r="H30" s="2">
        <v>685.0</v>
      </c>
      <c r="I30" s="2" t="s">
        <v>1841</v>
      </c>
      <c r="J30" s="36">
        <v>1.629717446031E12</v>
      </c>
      <c r="K30" s="2" t="b">
        <f t="shared" si="3"/>
        <v>1</v>
      </c>
      <c r="L30" s="3" t="s">
        <v>242</v>
      </c>
      <c r="M30" s="2">
        <v>424.0</v>
      </c>
      <c r="N30" s="2" t="s">
        <v>1836</v>
      </c>
      <c r="O30" s="36">
        <v>1.629717861753E12</v>
      </c>
      <c r="P30" s="2" t="b">
        <f t="shared" si="4"/>
        <v>1</v>
      </c>
      <c r="Q30" s="3" t="s">
        <v>242</v>
      </c>
      <c r="R30" s="2">
        <v>200.0</v>
      </c>
      <c r="S30" s="2" t="s">
        <v>1833</v>
      </c>
      <c r="T30" s="36">
        <v>1.629722784423E12</v>
      </c>
      <c r="U30" s="2" t="b">
        <f t="shared" si="5"/>
        <v>1</v>
      </c>
      <c r="V30" s="3" t="s">
        <v>295</v>
      </c>
      <c r="W30" s="2">
        <v>118.0</v>
      </c>
      <c r="X30" s="2" t="s">
        <v>1842</v>
      </c>
      <c r="Y30" s="36">
        <v>1.6297233761E12</v>
      </c>
      <c r="Z30" s="2" t="b">
        <f t="shared" si="6"/>
        <v>1</v>
      </c>
      <c r="AA30" s="3" t="s">
        <v>218</v>
      </c>
      <c r="AB30" s="2">
        <v>117.0</v>
      </c>
      <c r="AC30" s="2" t="s">
        <v>1837</v>
      </c>
      <c r="AD30" s="36">
        <v>1.629724015386E12</v>
      </c>
      <c r="AE30" s="2" t="b">
        <f t="shared" si="7"/>
        <v>1</v>
      </c>
      <c r="AF30" s="3" t="s">
        <v>292</v>
      </c>
      <c r="AG30" s="2">
        <v>179.0</v>
      </c>
      <c r="AH30" s="2" t="s">
        <v>1838</v>
      </c>
      <c r="AI30" s="36">
        <v>1.629729307294E12</v>
      </c>
      <c r="AJ30" s="2" t="b">
        <f t="shared" si="8"/>
        <v>1</v>
      </c>
      <c r="AK30" s="3" t="s">
        <v>218</v>
      </c>
      <c r="AL30" s="2">
        <v>142.0</v>
      </c>
      <c r="AM30" s="2" t="s">
        <v>1839</v>
      </c>
      <c r="AN30" s="36">
        <v>1.629729877423E12</v>
      </c>
      <c r="AO30" s="2" t="b">
        <f t="shared" si="9"/>
        <v>1</v>
      </c>
      <c r="AP30" s="3" t="s">
        <v>292</v>
      </c>
      <c r="AQ30" s="2">
        <v>141.0</v>
      </c>
      <c r="AR30" s="2" t="s">
        <v>1840</v>
      </c>
      <c r="AS30" s="36">
        <v>1.629730423233E12</v>
      </c>
    </row>
    <row r="31">
      <c r="A31" s="2" t="b">
        <f t="shared" si="1"/>
        <v>1</v>
      </c>
      <c r="B31" s="3" t="s">
        <v>232</v>
      </c>
      <c r="C31" s="2">
        <v>336.0</v>
      </c>
      <c r="D31" s="2" t="s">
        <v>1835</v>
      </c>
      <c r="E31" s="36">
        <v>1.62971705866E12</v>
      </c>
      <c r="F31" s="2" t="b">
        <f t="shared" si="2"/>
        <v>1</v>
      </c>
      <c r="G31" s="3" t="s">
        <v>221</v>
      </c>
      <c r="H31" s="2">
        <v>216.0</v>
      </c>
      <c r="I31" s="2" t="s">
        <v>1841</v>
      </c>
      <c r="J31" s="36">
        <v>1.62971744625E12</v>
      </c>
      <c r="K31" s="2" t="b">
        <f t="shared" si="3"/>
        <v>1</v>
      </c>
      <c r="L31" s="3" t="s">
        <v>301</v>
      </c>
      <c r="M31" s="2">
        <v>290.0</v>
      </c>
      <c r="N31" s="2" t="s">
        <v>1843</v>
      </c>
      <c r="O31" s="36">
        <v>1.629717862043E12</v>
      </c>
      <c r="P31" s="2" t="b">
        <f t="shared" si="4"/>
        <v>1</v>
      </c>
      <c r="Q31" s="3" t="s">
        <v>301</v>
      </c>
      <c r="R31" s="2">
        <v>276.0</v>
      </c>
      <c r="S31" s="2" t="s">
        <v>1833</v>
      </c>
      <c r="T31" s="36">
        <v>1.629722784697E12</v>
      </c>
      <c r="U31" s="2" t="b">
        <f t="shared" si="5"/>
        <v>1</v>
      </c>
      <c r="V31" s="3" t="s">
        <v>390</v>
      </c>
      <c r="W31" s="2">
        <v>132.0</v>
      </c>
      <c r="X31" s="2" t="s">
        <v>1842</v>
      </c>
      <c r="Y31" s="36">
        <v>1.629723376232E12</v>
      </c>
      <c r="Z31" s="2" t="b">
        <f t="shared" si="6"/>
        <v>1</v>
      </c>
      <c r="AA31" s="3" t="s">
        <v>242</v>
      </c>
      <c r="AB31" s="2">
        <v>188.0</v>
      </c>
      <c r="AC31" s="2" t="s">
        <v>1837</v>
      </c>
      <c r="AD31" s="36">
        <v>1.629724015571E12</v>
      </c>
      <c r="AE31" s="2" t="b">
        <f t="shared" si="7"/>
        <v>1</v>
      </c>
      <c r="AF31" s="3" t="s">
        <v>295</v>
      </c>
      <c r="AG31" s="2">
        <v>189.0</v>
      </c>
      <c r="AH31" s="2" t="s">
        <v>1838</v>
      </c>
      <c r="AI31" s="36">
        <v>1.629729307481E12</v>
      </c>
      <c r="AJ31" s="2" t="b">
        <f t="shared" si="8"/>
        <v>1</v>
      </c>
      <c r="AK31" s="3" t="s">
        <v>242</v>
      </c>
      <c r="AL31" s="2">
        <v>185.0</v>
      </c>
      <c r="AM31" s="2" t="s">
        <v>1839</v>
      </c>
      <c r="AN31" s="36">
        <v>1.629729877609E12</v>
      </c>
      <c r="AO31" s="2" t="b">
        <f t="shared" si="9"/>
        <v>1</v>
      </c>
      <c r="AP31" s="3" t="s">
        <v>295</v>
      </c>
      <c r="AQ31" s="2">
        <v>185.0</v>
      </c>
      <c r="AR31" s="2" t="s">
        <v>1840</v>
      </c>
      <c r="AS31" s="36">
        <v>1.629730423436E12</v>
      </c>
    </row>
    <row r="32">
      <c r="A32" s="2" t="b">
        <f t="shared" si="1"/>
        <v>1</v>
      </c>
      <c r="B32" s="3" t="s">
        <v>242</v>
      </c>
      <c r="C32" s="2">
        <v>112.0</v>
      </c>
      <c r="D32" s="2" t="s">
        <v>1835</v>
      </c>
      <c r="E32" s="36">
        <v>1.629717058773E12</v>
      </c>
      <c r="F32" s="2" t="b">
        <f t="shared" si="2"/>
        <v>1</v>
      </c>
      <c r="G32" s="3" t="s">
        <v>221</v>
      </c>
      <c r="H32" s="2">
        <v>109.0</v>
      </c>
      <c r="I32" s="2" t="s">
        <v>1841</v>
      </c>
      <c r="J32" s="36">
        <v>1.629717446359E12</v>
      </c>
      <c r="K32" s="2" t="b">
        <f t="shared" si="3"/>
        <v>1</v>
      </c>
      <c r="L32" s="3" t="s">
        <v>232</v>
      </c>
      <c r="M32" s="2">
        <v>432.0</v>
      </c>
      <c r="N32" s="2" t="s">
        <v>1843</v>
      </c>
      <c r="O32" s="36">
        <v>1.629717862473E12</v>
      </c>
      <c r="P32" s="2" t="b">
        <f t="shared" si="4"/>
        <v>1</v>
      </c>
      <c r="Q32" s="3" t="s">
        <v>287</v>
      </c>
      <c r="R32" s="2">
        <v>218.0</v>
      </c>
      <c r="S32" s="2" t="s">
        <v>1833</v>
      </c>
      <c r="T32" s="36">
        <v>1.629722784914E12</v>
      </c>
      <c r="U32" s="2" t="b">
        <f t="shared" si="5"/>
        <v>1</v>
      </c>
      <c r="V32" s="3" t="s">
        <v>287</v>
      </c>
      <c r="W32" s="2">
        <v>125.0</v>
      </c>
      <c r="X32" s="2" t="s">
        <v>1842</v>
      </c>
      <c r="Y32" s="36">
        <v>1.629723376356E12</v>
      </c>
      <c r="Z32" s="2" t="b">
        <f t="shared" si="6"/>
        <v>1</v>
      </c>
      <c r="AA32" s="3" t="s">
        <v>257</v>
      </c>
      <c r="AB32" s="2">
        <v>540.0</v>
      </c>
      <c r="AC32" s="2" t="s">
        <v>1844</v>
      </c>
      <c r="AD32" s="36">
        <v>1.629724016111E12</v>
      </c>
      <c r="AE32" s="2" t="b">
        <f t="shared" si="7"/>
        <v>1</v>
      </c>
      <c r="AF32" s="3" t="s">
        <v>242</v>
      </c>
      <c r="AG32" s="2">
        <v>239.0</v>
      </c>
      <c r="AH32" s="2" t="s">
        <v>1838</v>
      </c>
      <c r="AI32" s="36">
        <v>1.629729307718E12</v>
      </c>
      <c r="AJ32" s="2" t="b">
        <f t="shared" si="8"/>
        <v>1</v>
      </c>
      <c r="AK32" s="3" t="s">
        <v>257</v>
      </c>
      <c r="AL32" s="2">
        <v>559.0</v>
      </c>
      <c r="AM32" s="2" t="s">
        <v>1845</v>
      </c>
      <c r="AN32" s="36">
        <v>1.629729878167E12</v>
      </c>
      <c r="AO32" s="2" t="b">
        <f t="shared" si="9"/>
        <v>1</v>
      </c>
      <c r="AP32" s="3" t="s">
        <v>242</v>
      </c>
      <c r="AQ32" s="2">
        <v>214.0</v>
      </c>
      <c r="AR32" s="2" t="s">
        <v>1840</v>
      </c>
      <c r="AS32" s="36">
        <v>1.629730423633E12</v>
      </c>
    </row>
    <row r="33">
      <c r="A33" s="2" t="b">
        <f t="shared" si="1"/>
        <v>1</v>
      </c>
      <c r="B33" s="3" t="s">
        <v>287</v>
      </c>
      <c r="C33" s="2">
        <v>213.0</v>
      </c>
      <c r="D33" s="2" t="s">
        <v>1835</v>
      </c>
      <c r="E33" s="36">
        <v>1.629717058985E12</v>
      </c>
      <c r="F33" s="2" t="b">
        <f t="shared" si="2"/>
        <v>1</v>
      </c>
      <c r="G33" s="3" t="s">
        <v>232</v>
      </c>
      <c r="H33" s="2">
        <v>217.0</v>
      </c>
      <c r="I33" s="2" t="s">
        <v>1841</v>
      </c>
      <c r="J33" s="36">
        <v>1.629717446577E12</v>
      </c>
      <c r="K33" s="2" t="b">
        <f t="shared" si="3"/>
        <v>1</v>
      </c>
      <c r="L33" s="3" t="s">
        <v>242</v>
      </c>
      <c r="M33" s="2">
        <v>180.0</v>
      </c>
      <c r="N33" s="2" t="s">
        <v>1843</v>
      </c>
      <c r="O33" s="36">
        <v>1.629717862664E12</v>
      </c>
      <c r="P33" s="2" t="b">
        <f t="shared" si="4"/>
        <v>1</v>
      </c>
      <c r="Q33" s="3" t="s">
        <v>301</v>
      </c>
      <c r="R33" s="2">
        <v>320.0</v>
      </c>
      <c r="S33" s="2" t="s">
        <v>1846</v>
      </c>
      <c r="T33" s="36">
        <v>1.629722785235E12</v>
      </c>
      <c r="U33" s="2" t="b">
        <f t="shared" si="5"/>
        <v>1</v>
      </c>
      <c r="V33" s="3" t="s">
        <v>292</v>
      </c>
      <c r="W33" s="2">
        <v>564.0</v>
      </c>
      <c r="X33" s="2" t="s">
        <v>1842</v>
      </c>
      <c r="Y33" s="36">
        <v>1.629723376932E12</v>
      </c>
      <c r="Z33" s="2" t="b">
        <f t="shared" si="6"/>
        <v>1</v>
      </c>
      <c r="AA33" s="3" t="s">
        <v>221</v>
      </c>
      <c r="AB33" s="2">
        <v>116.0</v>
      </c>
      <c r="AC33" s="2" t="s">
        <v>1844</v>
      </c>
      <c r="AD33" s="36">
        <v>1.629724016228E12</v>
      </c>
      <c r="AE33" s="2" t="b">
        <f t="shared" si="7"/>
        <v>1</v>
      </c>
      <c r="AF33" s="3" t="s">
        <v>301</v>
      </c>
      <c r="AG33" s="2">
        <v>140.0</v>
      </c>
      <c r="AH33" s="2" t="s">
        <v>1838</v>
      </c>
      <c r="AI33" s="36">
        <v>1.629729307857E12</v>
      </c>
      <c r="AJ33" s="2" t="b">
        <f t="shared" si="8"/>
        <v>1</v>
      </c>
      <c r="AK33" s="3" t="s">
        <v>221</v>
      </c>
      <c r="AL33" s="2">
        <v>134.0</v>
      </c>
      <c r="AM33" s="2" t="s">
        <v>1845</v>
      </c>
      <c r="AN33" s="36">
        <v>1.629729878302E12</v>
      </c>
      <c r="AO33" s="2" t="b">
        <f t="shared" si="9"/>
        <v>1</v>
      </c>
      <c r="AP33" s="3" t="s">
        <v>301</v>
      </c>
      <c r="AQ33" s="2">
        <v>166.0</v>
      </c>
      <c r="AR33" s="2" t="s">
        <v>1840</v>
      </c>
      <c r="AS33" s="36">
        <v>1.629730423799E12</v>
      </c>
    </row>
    <row r="34">
      <c r="A34" s="2" t="b">
        <f t="shared" si="1"/>
        <v>1</v>
      </c>
      <c r="B34" s="3" t="s">
        <v>292</v>
      </c>
      <c r="C34" s="2">
        <v>125.0</v>
      </c>
      <c r="D34" s="2" t="s">
        <v>1847</v>
      </c>
      <c r="E34" s="36">
        <v>1.629717059111E12</v>
      </c>
      <c r="F34" s="2" t="b">
        <f t="shared" si="2"/>
        <v>1</v>
      </c>
      <c r="G34" s="3" t="s">
        <v>242</v>
      </c>
      <c r="H34" s="2">
        <v>97.0</v>
      </c>
      <c r="I34" s="2" t="s">
        <v>1841</v>
      </c>
      <c r="J34" s="36">
        <v>1.629717446674E12</v>
      </c>
      <c r="K34" s="2" t="b">
        <f t="shared" si="3"/>
        <v>0</v>
      </c>
      <c r="L34" s="3" t="s">
        <v>310</v>
      </c>
      <c r="M34" s="2">
        <v>330.0</v>
      </c>
      <c r="N34" s="2" t="s">
        <v>1843</v>
      </c>
      <c r="O34" s="36">
        <v>1.629717862998E12</v>
      </c>
      <c r="P34" s="2" t="b">
        <f t="shared" si="4"/>
        <v>1</v>
      </c>
      <c r="Q34" s="3" t="s">
        <v>232</v>
      </c>
      <c r="R34" s="2">
        <v>222.0</v>
      </c>
      <c r="S34" s="2" t="s">
        <v>1846</v>
      </c>
      <c r="T34" s="36">
        <v>1.62972278546E12</v>
      </c>
      <c r="U34" s="2" t="b">
        <f t="shared" si="5"/>
        <v>1</v>
      </c>
      <c r="V34" s="3" t="s">
        <v>295</v>
      </c>
      <c r="W34" s="2">
        <v>197.0</v>
      </c>
      <c r="X34" s="2" t="s">
        <v>1848</v>
      </c>
      <c r="Y34" s="36">
        <v>1.629723377135E12</v>
      </c>
      <c r="Z34" s="2" t="b">
        <f t="shared" si="6"/>
        <v>1</v>
      </c>
      <c r="AA34" s="3" t="s">
        <v>221</v>
      </c>
      <c r="AB34" s="2">
        <v>135.0</v>
      </c>
      <c r="AC34" s="2" t="s">
        <v>1844</v>
      </c>
      <c r="AD34" s="36">
        <v>1.629724016364E12</v>
      </c>
      <c r="AE34" s="2" t="b">
        <f t="shared" si="7"/>
        <v>1</v>
      </c>
      <c r="AF34" s="3" t="s">
        <v>232</v>
      </c>
      <c r="AG34" s="2">
        <v>134.0</v>
      </c>
      <c r="AH34" s="2" t="s">
        <v>1838</v>
      </c>
      <c r="AI34" s="36">
        <v>1.629729307992E12</v>
      </c>
      <c r="AJ34" s="2" t="b">
        <f t="shared" si="8"/>
        <v>1</v>
      </c>
      <c r="AK34" s="3" t="s">
        <v>221</v>
      </c>
      <c r="AL34" s="2">
        <v>164.0</v>
      </c>
      <c r="AM34" s="2" t="s">
        <v>1845</v>
      </c>
      <c r="AN34" s="36">
        <v>1.629729878466E12</v>
      </c>
      <c r="AO34" s="2" t="b">
        <f t="shared" si="9"/>
        <v>1</v>
      </c>
      <c r="AP34" s="3" t="s">
        <v>232</v>
      </c>
      <c r="AQ34" s="2">
        <v>338.0</v>
      </c>
      <c r="AR34" s="2" t="s">
        <v>1849</v>
      </c>
      <c r="AS34" s="36">
        <v>1.629730424153E12</v>
      </c>
    </row>
    <row r="35">
      <c r="A35" s="2" t="b">
        <f t="shared" si="1"/>
        <v>1</v>
      </c>
      <c r="B35" s="3" t="s">
        <v>295</v>
      </c>
      <c r="C35" s="2">
        <v>184.0</v>
      </c>
      <c r="D35" s="2" t="s">
        <v>1847</v>
      </c>
      <c r="E35" s="36">
        <v>1.629717059295E12</v>
      </c>
      <c r="F35" s="2" t="b">
        <f t="shared" si="2"/>
        <v>1</v>
      </c>
      <c r="G35" s="3" t="s">
        <v>287</v>
      </c>
      <c r="H35" s="2">
        <v>431.0</v>
      </c>
      <c r="I35" s="2" t="s">
        <v>1850</v>
      </c>
      <c r="J35" s="36">
        <v>1.629717447102E12</v>
      </c>
      <c r="K35" s="2" t="b">
        <f t="shared" si="3"/>
        <v>0</v>
      </c>
      <c r="L35" s="3" t="s">
        <v>208</v>
      </c>
      <c r="M35" s="2">
        <v>218.0</v>
      </c>
      <c r="N35" s="2" t="s">
        <v>1851</v>
      </c>
      <c r="O35" s="36">
        <v>1.629717863222E12</v>
      </c>
      <c r="P35" s="2" t="b">
        <f t="shared" si="4"/>
        <v>1</v>
      </c>
      <c r="Q35" s="3" t="s">
        <v>242</v>
      </c>
      <c r="R35" s="2">
        <v>171.0</v>
      </c>
      <c r="S35" s="2" t="s">
        <v>1846</v>
      </c>
      <c r="T35" s="36">
        <v>1.629722785631E12</v>
      </c>
      <c r="U35" s="2" t="b">
        <f t="shared" si="5"/>
        <v>1</v>
      </c>
      <c r="V35" s="3" t="s">
        <v>242</v>
      </c>
      <c r="W35" s="2">
        <v>172.0</v>
      </c>
      <c r="X35" s="2" t="s">
        <v>1848</v>
      </c>
      <c r="Y35" s="36">
        <v>1.629723377301E12</v>
      </c>
      <c r="Z35" s="2" t="b">
        <f t="shared" si="6"/>
        <v>1</v>
      </c>
      <c r="AA35" s="3" t="s">
        <v>232</v>
      </c>
      <c r="AB35" s="2">
        <v>218.0</v>
      </c>
      <c r="AC35" s="2" t="s">
        <v>1844</v>
      </c>
      <c r="AD35" s="36">
        <v>1.62972401659E12</v>
      </c>
      <c r="AE35" s="2" t="b">
        <f t="shared" si="7"/>
        <v>1</v>
      </c>
      <c r="AF35" s="3" t="s">
        <v>242</v>
      </c>
      <c r="AG35" s="2">
        <v>205.0</v>
      </c>
      <c r="AH35" s="2" t="s">
        <v>1852</v>
      </c>
      <c r="AI35" s="36">
        <v>1.629729308196E12</v>
      </c>
      <c r="AJ35" s="2" t="b">
        <f t="shared" si="8"/>
        <v>1</v>
      </c>
      <c r="AK35" s="3" t="s">
        <v>232</v>
      </c>
      <c r="AL35" s="2">
        <v>230.0</v>
      </c>
      <c r="AM35" s="2" t="s">
        <v>1845</v>
      </c>
      <c r="AN35" s="36">
        <v>1.629729878697E12</v>
      </c>
      <c r="AO35" s="2" t="b">
        <f t="shared" si="9"/>
        <v>1</v>
      </c>
      <c r="AP35" s="3" t="s">
        <v>242</v>
      </c>
      <c r="AQ35" s="2">
        <v>240.0</v>
      </c>
      <c r="AR35" s="2" t="s">
        <v>1849</v>
      </c>
      <c r="AS35" s="36">
        <v>1.629730424377E12</v>
      </c>
    </row>
    <row r="36">
      <c r="A36" s="2" t="b">
        <f t="shared" si="1"/>
        <v>1</v>
      </c>
      <c r="B36" s="3" t="s">
        <v>242</v>
      </c>
      <c r="C36" s="2">
        <v>385.0</v>
      </c>
      <c r="D36" s="2" t="s">
        <v>1847</v>
      </c>
      <c r="E36" s="36">
        <v>1.629717059679E12</v>
      </c>
      <c r="F36" s="2" t="b">
        <f t="shared" si="2"/>
        <v>1</v>
      </c>
      <c r="G36" s="3" t="s">
        <v>292</v>
      </c>
      <c r="H36" s="2">
        <v>95.0</v>
      </c>
      <c r="I36" s="2" t="s">
        <v>1850</v>
      </c>
      <c r="J36" s="36">
        <v>1.629717447198E12</v>
      </c>
      <c r="K36" s="2" t="b">
        <f t="shared" si="3"/>
        <v>0</v>
      </c>
      <c r="L36" s="3" t="s">
        <v>244</v>
      </c>
      <c r="M36" s="2">
        <v>129.0</v>
      </c>
      <c r="N36" s="2" t="s">
        <v>1851</v>
      </c>
      <c r="O36" s="36">
        <v>1.629717863329E12</v>
      </c>
      <c r="P36" s="2" t="b">
        <f t="shared" si="4"/>
        <v>0</v>
      </c>
      <c r="Q36" s="3" t="s">
        <v>310</v>
      </c>
      <c r="R36" s="2">
        <v>575.0</v>
      </c>
      <c r="S36" s="2" t="s">
        <v>1853</v>
      </c>
      <c r="T36" s="36">
        <v>1.629722786203E12</v>
      </c>
      <c r="U36" s="2" t="b">
        <f t="shared" si="5"/>
        <v>1</v>
      </c>
      <c r="V36" s="3" t="s">
        <v>301</v>
      </c>
      <c r="W36" s="2">
        <v>129.0</v>
      </c>
      <c r="X36" s="2" t="s">
        <v>1848</v>
      </c>
      <c r="Y36" s="36">
        <v>1.629723377419E12</v>
      </c>
      <c r="Z36" s="2" t="b">
        <f t="shared" si="6"/>
        <v>1</v>
      </c>
      <c r="AA36" s="3" t="s">
        <v>242</v>
      </c>
      <c r="AB36" s="2">
        <v>155.0</v>
      </c>
      <c r="AC36" s="2" t="s">
        <v>1844</v>
      </c>
      <c r="AD36" s="36">
        <v>1.629724016738E12</v>
      </c>
      <c r="AE36" s="2" t="b">
        <f t="shared" si="7"/>
        <v>1</v>
      </c>
      <c r="AF36" s="3" t="s">
        <v>313</v>
      </c>
      <c r="AG36" s="2">
        <v>537.0</v>
      </c>
      <c r="AH36" s="2" t="s">
        <v>1852</v>
      </c>
      <c r="AI36" s="36">
        <v>1.629729308735E12</v>
      </c>
      <c r="AJ36" s="2" t="b">
        <f t="shared" si="8"/>
        <v>1</v>
      </c>
      <c r="AK36" s="3" t="s">
        <v>242</v>
      </c>
      <c r="AL36" s="2">
        <v>171.0</v>
      </c>
      <c r="AM36" s="2" t="s">
        <v>1845</v>
      </c>
      <c r="AN36" s="36">
        <v>1.629729878867E12</v>
      </c>
      <c r="AO36" s="2" t="b">
        <f t="shared" si="9"/>
        <v>0</v>
      </c>
      <c r="AP36" s="3" t="s">
        <v>310</v>
      </c>
      <c r="AQ36" s="2">
        <v>438.0</v>
      </c>
      <c r="AR36" s="2" t="s">
        <v>1849</v>
      </c>
      <c r="AS36" s="36">
        <v>1.629730424815E12</v>
      </c>
    </row>
    <row r="37">
      <c r="A37" s="2" t="b">
        <f t="shared" si="1"/>
        <v>1</v>
      </c>
      <c r="B37" s="3" t="s">
        <v>301</v>
      </c>
      <c r="C37" s="2">
        <v>184.0</v>
      </c>
      <c r="D37" s="2" t="s">
        <v>1847</v>
      </c>
      <c r="E37" s="36">
        <v>1.629717059865E12</v>
      </c>
      <c r="F37" s="2" t="b">
        <f t="shared" si="2"/>
        <v>1</v>
      </c>
      <c r="G37" s="3" t="s">
        <v>295</v>
      </c>
      <c r="H37" s="2">
        <v>197.0</v>
      </c>
      <c r="I37" s="2" t="s">
        <v>1850</v>
      </c>
      <c r="J37" s="36">
        <v>1.629717447393E12</v>
      </c>
      <c r="K37" s="2" t="b">
        <f t="shared" si="3"/>
        <v>0</v>
      </c>
      <c r="L37" s="3" t="s">
        <v>320</v>
      </c>
      <c r="M37" s="2">
        <v>181.0</v>
      </c>
      <c r="N37" s="2" t="s">
        <v>1851</v>
      </c>
      <c r="O37" s="36">
        <v>1.62971786351E12</v>
      </c>
      <c r="P37" s="2" t="b">
        <f t="shared" si="4"/>
        <v>0</v>
      </c>
      <c r="Q37" s="3" t="s">
        <v>208</v>
      </c>
      <c r="R37" s="2">
        <v>151.0</v>
      </c>
      <c r="S37" s="2" t="s">
        <v>1853</v>
      </c>
      <c r="T37" s="36">
        <v>1.629722786353E12</v>
      </c>
      <c r="U37" s="2" t="b">
        <f t="shared" si="5"/>
        <v>1</v>
      </c>
      <c r="V37" s="3" t="s">
        <v>232</v>
      </c>
      <c r="W37" s="2">
        <v>522.0</v>
      </c>
      <c r="X37" s="2" t="s">
        <v>1848</v>
      </c>
      <c r="Y37" s="36">
        <v>1.629723377941E12</v>
      </c>
      <c r="Z37" s="2" t="b">
        <f t="shared" si="6"/>
        <v>1</v>
      </c>
      <c r="AA37" s="3" t="s">
        <v>287</v>
      </c>
      <c r="AB37" s="2">
        <v>228.0</v>
      </c>
      <c r="AC37" s="2" t="s">
        <v>1844</v>
      </c>
      <c r="AD37" s="36">
        <v>1.629724016964E12</v>
      </c>
      <c r="AE37" s="2" t="b">
        <f t="shared" si="7"/>
        <v>1</v>
      </c>
      <c r="AF37" s="3" t="s">
        <v>301</v>
      </c>
      <c r="AG37" s="2">
        <v>201.0</v>
      </c>
      <c r="AH37" s="2" t="s">
        <v>1852</v>
      </c>
      <c r="AI37" s="36">
        <v>1.629729308934E12</v>
      </c>
      <c r="AJ37" s="2" t="b">
        <f t="shared" si="8"/>
        <v>1</v>
      </c>
      <c r="AK37" s="3" t="s">
        <v>287</v>
      </c>
      <c r="AL37" s="2">
        <v>238.0</v>
      </c>
      <c r="AM37" s="2" t="s">
        <v>1854</v>
      </c>
      <c r="AN37" s="36">
        <v>1.629729879104E12</v>
      </c>
      <c r="AO37" s="2" t="b">
        <f t="shared" si="9"/>
        <v>0</v>
      </c>
      <c r="AP37" s="3" t="s">
        <v>208</v>
      </c>
      <c r="AQ37" s="2">
        <v>143.0</v>
      </c>
      <c r="AR37" s="2" t="s">
        <v>1849</v>
      </c>
      <c r="AS37" s="36">
        <v>1.629730424957E12</v>
      </c>
    </row>
    <row r="38">
      <c r="A38" s="2" t="b">
        <f t="shared" si="1"/>
        <v>1</v>
      </c>
      <c r="B38" s="3" t="s">
        <v>232</v>
      </c>
      <c r="C38" s="2">
        <v>328.0</v>
      </c>
      <c r="D38" s="2" t="s">
        <v>1855</v>
      </c>
      <c r="E38" s="36">
        <v>1.629717060197E12</v>
      </c>
      <c r="F38" s="2" t="b">
        <f t="shared" si="2"/>
        <v>1</v>
      </c>
      <c r="G38" s="3" t="s">
        <v>242</v>
      </c>
      <c r="H38" s="2">
        <v>407.0</v>
      </c>
      <c r="I38" s="2" t="s">
        <v>1850</v>
      </c>
      <c r="J38" s="36">
        <v>1.629717447802E12</v>
      </c>
      <c r="K38" s="2" t="b">
        <f t="shared" si="3"/>
        <v>0</v>
      </c>
      <c r="L38" s="3" t="s">
        <v>326</v>
      </c>
      <c r="M38" s="2">
        <v>168.0</v>
      </c>
      <c r="N38" s="2" t="s">
        <v>1851</v>
      </c>
      <c r="O38" s="36">
        <v>1.629717863678E12</v>
      </c>
      <c r="P38" s="2" t="b">
        <f t="shared" si="4"/>
        <v>0</v>
      </c>
      <c r="Q38" s="3" t="s">
        <v>244</v>
      </c>
      <c r="R38" s="2">
        <v>293.0</v>
      </c>
      <c r="S38" s="2" t="s">
        <v>1853</v>
      </c>
      <c r="T38" s="36">
        <v>1.62972278665E12</v>
      </c>
      <c r="U38" s="2" t="b">
        <f t="shared" si="5"/>
        <v>1</v>
      </c>
      <c r="V38" s="3" t="s">
        <v>242</v>
      </c>
      <c r="W38" s="2">
        <v>186.0</v>
      </c>
      <c r="X38" s="2" t="s">
        <v>1856</v>
      </c>
      <c r="Y38" s="36">
        <v>1.629723378143E12</v>
      </c>
      <c r="Z38" s="2" t="b">
        <f t="shared" si="6"/>
        <v>1</v>
      </c>
      <c r="AA38" s="3" t="s">
        <v>292</v>
      </c>
      <c r="AB38" s="2">
        <v>126.0</v>
      </c>
      <c r="AC38" s="2" t="s">
        <v>1857</v>
      </c>
      <c r="AD38" s="36">
        <v>1.629724017106E12</v>
      </c>
      <c r="AE38" s="2" t="b">
        <f t="shared" si="7"/>
        <v>1</v>
      </c>
      <c r="AF38" s="3" t="s">
        <v>224</v>
      </c>
      <c r="AG38" s="2">
        <v>85.0</v>
      </c>
      <c r="AH38" s="2" t="s">
        <v>1858</v>
      </c>
      <c r="AI38" s="36">
        <v>1.629729309024E12</v>
      </c>
      <c r="AJ38" s="2" t="b">
        <f t="shared" si="8"/>
        <v>1</v>
      </c>
      <c r="AK38" s="3" t="s">
        <v>292</v>
      </c>
      <c r="AL38" s="2">
        <v>108.0</v>
      </c>
      <c r="AM38" s="2" t="s">
        <v>1854</v>
      </c>
      <c r="AN38" s="36">
        <v>1.629729879215E12</v>
      </c>
      <c r="AO38" s="2" t="b">
        <f t="shared" si="9"/>
        <v>0</v>
      </c>
      <c r="AP38" s="3" t="s">
        <v>244</v>
      </c>
      <c r="AQ38" s="2">
        <v>101.0</v>
      </c>
      <c r="AR38" s="2" t="s">
        <v>1859</v>
      </c>
      <c r="AS38" s="36">
        <v>1.629730425074E12</v>
      </c>
    </row>
    <row r="39">
      <c r="A39" s="2" t="b">
        <f t="shared" si="1"/>
        <v>1</v>
      </c>
      <c r="B39" s="3" t="s">
        <v>242</v>
      </c>
      <c r="C39" s="2">
        <v>178.0</v>
      </c>
      <c r="D39" s="2" t="s">
        <v>1855</v>
      </c>
      <c r="E39" s="36">
        <v>1.629717060372E12</v>
      </c>
      <c r="F39" s="2" t="b">
        <f t="shared" si="2"/>
        <v>1</v>
      </c>
      <c r="G39" s="3" t="s">
        <v>301</v>
      </c>
      <c r="H39" s="2">
        <v>673.0</v>
      </c>
      <c r="I39" s="2" t="s">
        <v>1860</v>
      </c>
      <c r="J39" s="36">
        <v>1.629717448475E12</v>
      </c>
      <c r="K39" s="2" t="b">
        <f t="shared" si="3"/>
        <v>1</v>
      </c>
      <c r="L39" s="3" t="s">
        <v>242</v>
      </c>
      <c r="M39" s="2">
        <v>361.0</v>
      </c>
      <c r="N39" s="2" t="s">
        <v>1861</v>
      </c>
      <c r="O39" s="36">
        <v>1.629717864056E12</v>
      </c>
      <c r="P39" s="2" t="b">
        <f t="shared" si="4"/>
        <v>0</v>
      </c>
      <c r="Q39" s="3" t="s">
        <v>320</v>
      </c>
      <c r="R39" s="2">
        <v>209.0</v>
      </c>
      <c r="S39" s="2" t="s">
        <v>1853</v>
      </c>
      <c r="T39" s="36">
        <v>1.629722786855E12</v>
      </c>
      <c r="U39" s="2" t="b">
        <f t="shared" si="5"/>
        <v>0</v>
      </c>
      <c r="V39" s="3" t="s">
        <v>310</v>
      </c>
      <c r="W39" s="2">
        <v>3301.0</v>
      </c>
      <c r="X39" s="2" t="s">
        <v>1862</v>
      </c>
      <c r="Y39" s="36">
        <v>1.629723381428E12</v>
      </c>
      <c r="Z39" s="2" t="b">
        <f t="shared" si="6"/>
        <v>1</v>
      </c>
      <c r="AA39" s="3" t="s">
        <v>295</v>
      </c>
      <c r="AB39" s="2">
        <v>194.0</v>
      </c>
      <c r="AC39" s="2" t="s">
        <v>1857</v>
      </c>
      <c r="AD39" s="36">
        <v>1.629724017282E12</v>
      </c>
      <c r="AE39" s="2" t="b">
        <f t="shared" si="7"/>
        <v>1</v>
      </c>
      <c r="AF39" s="3" t="s">
        <v>301</v>
      </c>
      <c r="AG39" s="2">
        <v>829.0</v>
      </c>
      <c r="AH39" s="2" t="s">
        <v>1858</v>
      </c>
      <c r="AI39" s="36">
        <v>1.629729309849E12</v>
      </c>
      <c r="AJ39" s="2" t="b">
        <f t="shared" si="8"/>
        <v>1</v>
      </c>
      <c r="AK39" s="3" t="s">
        <v>295</v>
      </c>
      <c r="AL39" s="2">
        <v>178.0</v>
      </c>
      <c r="AM39" s="2" t="s">
        <v>1854</v>
      </c>
      <c r="AN39" s="36">
        <v>1.62972987939E12</v>
      </c>
      <c r="AO39" s="2" t="b">
        <f t="shared" si="9"/>
        <v>0</v>
      </c>
      <c r="AP39" s="3" t="s">
        <v>320</v>
      </c>
      <c r="AQ39" s="2">
        <v>209.0</v>
      </c>
      <c r="AR39" s="2" t="s">
        <v>1859</v>
      </c>
      <c r="AS39" s="36">
        <v>1.629730425267E12</v>
      </c>
    </row>
    <row r="40">
      <c r="A40" s="2" t="b">
        <f t="shared" si="1"/>
        <v>0</v>
      </c>
      <c r="B40" s="3" t="s">
        <v>310</v>
      </c>
      <c r="C40" s="2">
        <v>314.0</v>
      </c>
      <c r="D40" s="2" t="s">
        <v>1855</v>
      </c>
      <c r="E40" s="36">
        <v>1.6297170607E12</v>
      </c>
      <c r="F40" s="2" t="b">
        <f t="shared" si="2"/>
        <v>1</v>
      </c>
      <c r="G40" s="3" t="s">
        <v>232</v>
      </c>
      <c r="H40" s="2">
        <v>610.0</v>
      </c>
      <c r="I40" s="2" t="s">
        <v>1863</v>
      </c>
      <c r="J40" s="36">
        <v>1.629717449103E12</v>
      </c>
      <c r="K40" s="2" t="b">
        <f t="shared" si="3"/>
        <v>0</v>
      </c>
      <c r="L40" s="3" t="s">
        <v>332</v>
      </c>
      <c r="M40" s="2">
        <v>1295.0</v>
      </c>
      <c r="N40" s="2" t="s">
        <v>1864</v>
      </c>
      <c r="O40" s="36">
        <v>1.629717865342E12</v>
      </c>
      <c r="P40" s="2" t="b">
        <f t="shared" si="4"/>
        <v>0</v>
      </c>
      <c r="Q40" s="3" t="s">
        <v>326</v>
      </c>
      <c r="R40" s="2">
        <v>134.0</v>
      </c>
      <c r="S40" s="2" t="s">
        <v>1853</v>
      </c>
      <c r="T40" s="36">
        <v>1.629722786989E12</v>
      </c>
      <c r="U40" s="2" t="b">
        <f t="shared" si="5"/>
        <v>0</v>
      </c>
      <c r="V40" s="3" t="s">
        <v>208</v>
      </c>
      <c r="W40" s="2">
        <v>100.0</v>
      </c>
      <c r="X40" s="2" t="s">
        <v>1862</v>
      </c>
      <c r="Y40" s="36">
        <v>1.629723381527E12</v>
      </c>
      <c r="Z40" s="2" t="b">
        <f t="shared" si="6"/>
        <v>1</v>
      </c>
      <c r="AA40" s="3" t="s">
        <v>242</v>
      </c>
      <c r="AB40" s="2">
        <v>252.0</v>
      </c>
      <c r="AC40" s="2" t="s">
        <v>1857</v>
      </c>
      <c r="AD40" s="36">
        <v>1.629724017536E12</v>
      </c>
      <c r="AE40" s="2" t="b">
        <f t="shared" si="7"/>
        <v>1</v>
      </c>
      <c r="AF40" s="3" t="s">
        <v>313</v>
      </c>
      <c r="AG40" s="2">
        <v>143.0</v>
      </c>
      <c r="AH40" s="2" t="s">
        <v>1858</v>
      </c>
      <c r="AI40" s="36">
        <v>1.629729309994E12</v>
      </c>
      <c r="AJ40" s="2" t="b">
        <f t="shared" si="8"/>
        <v>1</v>
      </c>
      <c r="AK40" s="3" t="s">
        <v>219</v>
      </c>
      <c r="AL40" s="2">
        <v>207.0</v>
      </c>
      <c r="AM40" s="2" t="s">
        <v>1854</v>
      </c>
      <c r="AN40" s="36">
        <v>1.629729879597E12</v>
      </c>
      <c r="AO40" s="2" t="b">
        <f t="shared" si="9"/>
        <v>0</v>
      </c>
      <c r="AP40" s="3" t="s">
        <v>326</v>
      </c>
      <c r="AQ40" s="2">
        <v>192.0</v>
      </c>
      <c r="AR40" s="2" t="s">
        <v>1859</v>
      </c>
      <c r="AS40" s="36">
        <v>1.62973042546E12</v>
      </c>
    </row>
    <row r="41">
      <c r="A41" s="2" t="b">
        <f t="shared" si="1"/>
        <v>0</v>
      </c>
      <c r="B41" s="3" t="s">
        <v>208</v>
      </c>
      <c r="C41" s="2">
        <v>201.0</v>
      </c>
      <c r="D41" s="2" t="s">
        <v>1855</v>
      </c>
      <c r="E41" s="36">
        <v>1.629717060883E12</v>
      </c>
      <c r="F41" s="2" t="b">
        <f t="shared" si="2"/>
        <v>1</v>
      </c>
      <c r="G41" s="3" t="s">
        <v>242</v>
      </c>
      <c r="H41" s="2">
        <v>640.0</v>
      </c>
      <c r="I41" s="2" t="s">
        <v>1863</v>
      </c>
      <c r="J41" s="36">
        <v>1.629717449727E12</v>
      </c>
      <c r="K41" s="2" t="b">
        <f t="shared" si="3"/>
        <v>1</v>
      </c>
      <c r="L41" s="3" t="s">
        <v>337</v>
      </c>
      <c r="M41" s="2">
        <v>251.0</v>
      </c>
      <c r="N41" s="2" t="s">
        <v>1864</v>
      </c>
      <c r="O41" s="36">
        <v>1.629717865586E12</v>
      </c>
      <c r="P41" s="2" t="b">
        <f t="shared" si="4"/>
        <v>1</v>
      </c>
      <c r="Q41" s="3" t="s">
        <v>242</v>
      </c>
      <c r="R41" s="2">
        <v>462.0</v>
      </c>
      <c r="S41" s="2" t="s">
        <v>1865</v>
      </c>
      <c r="T41" s="36">
        <v>1.629722787453E12</v>
      </c>
      <c r="U41" s="2" t="b">
        <f t="shared" si="5"/>
        <v>0</v>
      </c>
      <c r="V41" s="3" t="s">
        <v>244</v>
      </c>
      <c r="W41" s="2">
        <v>134.0</v>
      </c>
      <c r="X41" s="2" t="s">
        <v>1862</v>
      </c>
      <c r="Y41" s="36">
        <v>1.629723381661E12</v>
      </c>
      <c r="Z41" s="2" t="b">
        <f t="shared" si="6"/>
        <v>1</v>
      </c>
      <c r="AA41" s="3" t="s">
        <v>301</v>
      </c>
      <c r="AB41" s="2">
        <v>215.0</v>
      </c>
      <c r="AC41" s="2" t="s">
        <v>1857</v>
      </c>
      <c r="AD41" s="36">
        <v>1.62972401775E12</v>
      </c>
      <c r="AE41" s="2" t="b">
        <f t="shared" si="7"/>
        <v>1</v>
      </c>
      <c r="AF41" s="3" t="s">
        <v>242</v>
      </c>
      <c r="AG41" s="2">
        <v>158.0</v>
      </c>
      <c r="AH41" s="2" t="s">
        <v>1866</v>
      </c>
      <c r="AI41" s="36">
        <v>1.629729310149E12</v>
      </c>
      <c r="AJ41" s="2" t="b">
        <f t="shared" si="8"/>
        <v>1</v>
      </c>
      <c r="AK41" s="3" t="s">
        <v>295</v>
      </c>
      <c r="AL41" s="2">
        <v>412.0</v>
      </c>
      <c r="AM41" s="2" t="s">
        <v>1867</v>
      </c>
      <c r="AN41" s="36">
        <v>1.629729880013E12</v>
      </c>
      <c r="AO41" s="2" t="b">
        <f t="shared" si="9"/>
        <v>1</v>
      </c>
      <c r="AP41" s="3" t="s">
        <v>242</v>
      </c>
      <c r="AQ41" s="2">
        <v>203.0</v>
      </c>
      <c r="AR41" s="2" t="s">
        <v>1859</v>
      </c>
      <c r="AS41" s="36">
        <v>1.629730425663E12</v>
      </c>
    </row>
    <row r="42">
      <c r="A42" s="2" t="b">
        <f t="shared" si="1"/>
        <v>0</v>
      </c>
      <c r="B42" s="3" t="s">
        <v>244</v>
      </c>
      <c r="C42" s="2">
        <v>248.0</v>
      </c>
      <c r="D42" s="2" t="s">
        <v>1868</v>
      </c>
      <c r="E42" s="36">
        <v>1.629717061133E12</v>
      </c>
      <c r="F42" s="2" t="b">
        <f t="shared" si="2"/>
        <v>0</v>
      </c>
      <c r="G42" s="3" t="s">
        <v>742</v>
      </c>
      <c r="H42" s="2">
        <v>1351.0</v>
      </c>
      <c r="I42" s="2" t="s">
        <v>1869</v>
      </c>
      <c r="J42" s="36">
        <v>1.629717451093E12</v>
      </c>
      <c r="K42" s="2" t="b">
        <f t="shared" si="3"/>
        <v>1</v>
      </c>
      <c r="L42" s="3" t="s">
        <v>383</v>
      </c>
      <c r="M42" s="2">
        <v>75.0</v>
      </c>
      <c r="N42" s="2" t="s">
        <v>1864</v>
      </c>
      <c r="O42" s="36">
        <v>1.629717865663E12</v>
      </c>
      <c r="P42" s="2" t="b">
        <f t="shared" si="4"/>
        <v>0</v>
      </c>
      <c r="Q42" s="3" t="s">
        <v>332</v>
      </c>
      <c r="R42" s="2">
        <v>1978.0</v>
      </c>
      <c r="S42" s="2" t="s">
        <v>1870</v>
      </c>
      <c r="T42" s="36">
        <v>1.62972278943E12</v>
      </c>
      <c r="U42" s="2" t="b">
        <f t="shared" si="5"/>
        <v>0</v>
      </c>
      <c r="V42" s="3" t="s">
        <v>320</v>
      </c>
      <c r="W42" s="2">
        <v>220.0</v>
      </c>
      <c r="X42" s="2" t="s">
        <v>1862</v>
      </c>
      <c r="Y42" s="36">
        <v>1.629723381882E12</v>
      </c>
      <c r="Z42" s="2" t="b">
        <f t="shared" si="6"/>
        <v>1</v>
      </c>
      <c r="AA42" s="3" t="s">
        <v>232</v>
      </c>
      <c r="AB42" s="2">
        <v>259.0</v>
      </c>
      <c r="AC42" s="2" t="s">
        <v>1871</v>
      </c>
      <c r="AD42" s="36">
        <v>1.629724018013E12</v>
      </c>
      <c r="AE42" s="2" t="b">
        <f t="shared" si="7"/>
        <v>0</v>
      </c>
      <c r="AF42" s="3" t="s">
        <v>310</v>
      </c>
      <c r="AG42" s="2">
        <v>785.0</v>
      </c>
      <c r="AH42" s="2" t="s">
        <v>1866</v>
      </c>
      <c r="AI42" s="36">
        <v>1.629729310942E12</v>
      </c>
      <c r="AJ42" s="2" t="b">
        <f t="shared" si="8"/>
        <v>1</v>
      </c>
      <c r="AK42" s="3" t="s">
        <v>242</v>
      </c>
      <c r="AL42" s="2">
        <v>247.0</v>
      </c>
      <c r="AM42" s="2" t="s">
        <v>1867</v>
      </c>
      <c r="AN42" s="36">
        <v>1.629729880265E12</v>
      </c>
      <c r="AO42" s="2" t="b">
        <f t="shared" si="9"/>
        <v>0</v>
      </c>
      <c r="AP42" s="3" t="s">
        <v>334</v>
      </c>
      <c r="AQ42" s="2">
        <v>1629.0</v>
      </c>
      <c r="AR42" s="2" t="s">
        <v>1872</v>
      </c>
      <c r="AS42" s="36">
        <v>1.62973042729E12</v>
      </c>
    </row>
    <row r="43">
      <c r="A43" s="2" t="b">
        <f t="shared" si="1"/>
        <v>0</v>
      </c>
      <c r="B43" s="3" t="s">
        <v>320</v>
      </c>
      <c r="C43" s="2">
        <v>171.0</v>
      </c>
      <c r="D43" s="2" t="s">
        <v>1868</v>
      </c>
      <c r="E43" s="36">
        <v>1.629717061305E12</v>
      </c>
      <c r="F43" s="2" t="b">
        <f t="shared" si="2"/>
        <v>1</v>
      </c>
      <c r="G43" s="3" t="s">
        <v>242</v>
      </c>
      <c r="H43" s="2">
        <v>632.0</v>
      </c>
      <c r="I43" s="2" t="s">
        <v>1869</v>
      </c>
      <c r="J43" s="36">
        <v>1.629717451707E12</v>
      </c>
      <c r="K43" s="2" t="b">
        <f t="shared" si="3"/>
        <v>1</v>
      </c>
      <c r="L43" s="3" t="s">
        <v>242</v>
      </c>
      <c r="M43" s="2">
        <v>403.0</v>
      </c>
      <c r="N43" s="2" t="s">
        <v>1873</v>
      </c>
      <c r="O43" s="36">
        <v>1.629717866066E12</v>
      </c>
      <c r="P43" s="2" t="b">
        <f t="shared" si="4"/>
        <v>1</v>
      </c>
      <c r="Q43" s="3" t="s">
        <v>337</v>
      </c>
      <c r="R43" s="2">
        <v>565.0</v>
      </c>
      <c r="S43" s="2" t="s">
        <v>1870</v>
      </c>
      <c r="T43" s="36">
        <v>1.629722789998E12</v>
      </c>
      <c r="U43" s="2" t="b">
        <f t="shared" si="5"/>
        <v>0</v>
      </c>
      <c r="V43" s="3" t="s">
        <v>326</v>
      </c>
      <c r="W43" s="2">
        <v>165.0</v>
      </c>
      <c r="X43" s="2" t="s">
        <v>1874</v>
      </c>
      <c r="Y43" s="36">
        <v>1.629723382046E12</v>
      </c>
      <c r="Z43" s="2" t="b">
        <f t="shared" si="6"/>
        <v>1</v>
      </c>
      <c r="AA43" s="3" t="s">
        <v>242</v>
      </c>
      <c r="AB43" s="2">
        <v>230.0</v>
      </c>
      <c r="AC43" s="2" t="s">
        <v>1871</v>
      </c>
      <c r="AD43" s="36">
        <v>1.629724018239E12</v>
      </c>
      <c r="AE43" s="2" t="b">
        <f t="shared" si="7"/>
        <v>0</v>
      </c>
      <c r="AF43" s="3" t="s">
        <v>244</v>
      </c>
      <c r="AG43" s="2">
        <v>226.0</v>
      </c>
      <c r="AH43" s="2" t="s">
        <v>1875</v>
      </c>
      <c r="AI43" s="36">
        <v>1.629729311164E12</v>
      </c>
      <c r="AJ43" s="2" t="b">
        <f t="shared" si="8"/>
        <v>1</v>
      </c>
      <c r="AK43" s="3" t="s">
        <v>301</v>
      </c>
      <c r="AL43" s="2">
        <v>479.0</v>
      </c>
      <c r="AM43" s="2" t="s">
        <v>1867</v>
      </c>
      <c r="AN43" s="36">
        <v>1.629729880737E12</v>
      </c>
      <c r="AO43" s="2" t="b">
        <f t="shared" si="9"/>
        <v>1</v>
      </c>
      <c r="AP43" s="3" t="s">
        <v>340</v>
      </c>
      <c r="AQ43" s="2">
        <v>1322.0</v>
      </c>
      <c r="AR43" s="2" t="s">
        <v>1876</v>
      </c>
      <c r="AS43" s="36">
        <v>1.629730428614E12</v>
      </c>
    </row>
    <row r="44">
      <c r="A44" s="2" t="b">
        <f t="shared" si="1"/>
        <v>0</v>
      </c>
      <c r="B44" s="3" t="s">
        <v>326</v>
      </c>
      <c r="C44" s="2">
        <v>177.0</v>
      </c>
      <c r="D44" s="2" t="s">
        <v>1868</v>
      </c>
      <c r="E44" s="36">
        <v>1.629717061478E12</v>
      </c>
      <c r="F44" s="2" t="b">
        <f t="shared" si="2"/>
        <v>0</v>
      </c>
      <c r="G44" s="3" t="s">
        <v>329</v>
      </c>
      <c r="H44" s="2">
        <v>415.0</v>
      </c>
      <c r="I44" s="2" t="s">
        <v>1877</v>
      </c>
      <c r="J44" s="36">
        <v>1.629717452123E12</v>
      </c>
      <c r="K44" s="2" t="b">
        <f t="shared" si="3"/>
        <v>1</v>
      </c>
      <c r="L44" s="3" t="s">
        <v>301</v>
      </c>
      <c r="M44" s="2">
        <v>556.0</v>
      </c>
      <c r="N44" s="2" t="s">
        <v>1873</v>
      </c>
      <c r="O44" s="36">
        <v>1.62971786662E12</v>
      </c>
      <c r="P44" s="2" t="b">
        <f t="shared" si="4"/>
        <v>1</v>
      </c>
      <c r="Q44" s="3" t="s">
        <v>348</v>
      </c>
      <c r="R44" s="2">
        <v>451.0</v>
      </c>
      <c r="S44" s="2" t="s">
        <v>1878</v>
      </c>
      <c r="T44" s="36">
        <v>1.629722790448E12</v>
      </c>
      <c r="U44" s="2" t="b">
        <f t="shared" si="5"/>
        <v>1</v>
      </c>
      <c r="V44" s="3" t="s">
        <v>242</v>
      </c>
      <c r="W44" s="2">
        <v>201.0</v>
      </c>
      <c r="X44" s="2" t="s">
        <v>1874</v>
      </c>
      <c r="Y44" s="36">
        <v>1.629723382247E12</v>
      </c>
      <c r="Z44" s="2" t="b">
        <f t="shared" si="6"/>
        <v>0</v>
      </c>
      <c r="AA44" s="3" t="s">
        <v>310</v>
      </c>
      <c r="AB44" s="2">
        <v>323.0</v>
      </c>
      <c r="AC44" s="2" t="s">
        <v>1871</v>
      </c>
      <c r="AD44" s="36">
        <v>1.629724018577E12</v>
      </c>
      <c r="AE44" s="2" t="b">
        <f t="shared" si="7"/>
        <v>0</v>
      </c>
      <c r="AF44" s="3" t="s">
        <v>310</v>
      </c>
      <c r="AG44" s="2">
        <v>341.0</v>
      </c>
      <c r="AH44" s="2" t="s">
        <v>1875</v>
      </c>
      <c r="AI44" s="36">
        <v>1.629729311511E12</v>
      </c>
      <c r="AJ44" s="2" t="b">
        <f t="shared" si="8"/>
        <v>1</v>
      </c>
      <c r="AK44" s="3" t="s">
        <v>287</v>
      </c>
      <c r="AL44" s="2">
        <v>110.0</v>
      </c>
      <c r="AM44" s="2" t="s">
        <v>1867</v>
      </c>
      <c r="AN44" s="36">
        <v>1.629729880848E12</v>
      </c>
      <c r="AO44" s="2" t="b">
        <f t="shared" si="9"/>
        <v>1</v>
      </c>
      <c r="AP44" s="3" t="s">
        <v>348</v>
      </c>
      <c r="AQ44" s="2">
        <v>208.0</v>
      </c>
      <c r="AR44" s="2" t="s">
        <v>1876</v>
      </c>
      <c r="AS44" s="36">
        <v>1.629730428824E12</v>
      </c>
    </row>
    <row r="45">
      <c r="A45" s="2" t="b">
        <f t="shared" si="1"/>
        <v>1</v>
      </c>
      <c r="B45" s="3" t="s">
        <v>242</v>
      </c>
      <c r="C45" s="2">
        <v>362.0</v>
      </c>
      <c r="D45" s="2" t="s">
        <v>1868</v>
      </c>
      <c r="E45" s="36">
        <v>1.629717061858E12</v>
      </c>
      <c r="F45" s="2" t="b">
        <f t="shared" si="2"/>
        <v>1</v>
      </c>
      <c r="G45" s="3" t="s">
        <v>337</v>
      </c>
      <c r="H45" s="2">
        <v>987.0</v>
      </c>
      <c r="I45" s="2" t="s">
        <v>1879</v>
      </c>
      <c r="J45" s="36">
        <v>1.629717453113E12</v>
      </c>
      <c r="K45" s="2" t="b">
        <f t="shared" si="3"/>
        <v>1</v>
      </c>
      <c r="L45" s="3" t="s">
        <v>232</v>
      </c>
      <c r="M45" s="2">
        <v>438.0</v>
      </c>
      <c r="N45" s="2" t="s">
        <v>1880</v>
      </c>
      <c r="O45" s="36">
        <v>1.629717867058E12</v>
      </c>
      <c r="P45" s="2" t="b">
        <f t="shared" si="4"/>
        <v>1</v>
      </c>
      <c r="Q45" s="3" t="s">
        <v>242</v>
      </c>
      <c r="R45" s="2">
        <v>529.0</v>
      </c>
      <c r="S45" s="2" t="s">
        <v>1878</v>
      </c>
      <c r="T45" s="36">
        <v>1.629722790984E12</v>
      </c>
      <c r="U45" s="2" t="b">
        <f t="shared" si="5"/>
        <v>0</v>
      </c>
      <c r="V45" s="3" t="s">
        <v>334</v>
      </c>
      <c r="W45" s="2">
        <v>1046.0</v>
      </c>
      <c r="X45" s="2" t="s">
        <v>1881</v>
      </c>
      <c r="Y45" s="36">
        <v>1.629723383297E12</v>
      </c>
      <c r="Z45" s="2" t="b">
        <f t="shared" si="6"/>
        <v>0</v>
      </c>
      <c r="AA45" s="3" t="s">
        <v>208</v>
      </c>
      <c r="AB45" s="2">
        <v>351.0</v>
      </c>
      <c r="AC45" s="2" t="s">
        <v>1871</v>
      </c>
      <c r="AD45" s="36">
        <v>1.629724018917E12</v>
      </c>
      <c r="AE45" s="2" t="b">
        <f t="shared" si="7"/>
        <v>0</v>
      </c>
      <c r="AF45" s="3" t="s">
        <v>208</v>
      </c>
      <c r="AG45" s="2">
        <v>165.0</v>
      </c>
      <c r="AH45" s="2" t="s">
        <v>1875</v>
      </c>
      <c r="AI45" s="36">
        <v>1.629729311683E12</v>
      </c>
      <c r="AJ45" s="2" t="b">
        <f t="shared" si="8"/>
        <v>1</v>
      </c>
      <c r="AK45" s="3" t="s">
        <v>301</v>
      </c>
      <c r="AL45" s="2">
        <v>319.0</v>
      </c>
      <c r="AM45" s="2" t="s">
        <v>1882</v>
      </c>
      <c r="AN45" s="36">
        <v>1.629729881163E12</v>
      </c>
      <c r="AO45" s="2" t="b">
        <f t="shared" si="9"/>
        <v>1</v>
      </c>
      <c r="AP45" s="3" t="s">
        <v>242</v>
      </c>
      <c r="AQ45" s="2">
        <v>413.0</v>
      </c>
      <c r="AR45" s="2" t="s">
        <v>1883</v>
      </c>
      <c r="AS45" s="36">
        <v>1.629730429235E12</v>
      </c>
    </row>
    <row r="46">
      <c r="A46" s="2" t="b">
        <f t="shared" si="1"/>
        <v>0</v>
      </c>
      <c r="B46" s="3" t="s">
        <v>329</v>
      </c>
      <c r="C46" s="2">
        <v>1838.0</v>
      </c>
      <c r="D46" s="2" t="s">
        <v>1884</v>
      </c>
      <c r="E46" s="36">
        <v>1.62971706368E12</v>
      </c>
      <c r="F46" s="2" t="b">
        <f t="shared" si="2"/>
        <v>1</v>
      </c>
      <c r="G46" s="3" t="s">
        <v>341</v>
      </c>
      <c r="H46" s="2">
        <v>384.0</v>
      </c>
      <c r="I46" s="2" t="s">
        <v>1879</v>
      </c>
      <c r="J46" s="36">
        <v>1.629717453494E12</v>
      </c>
      <c r="K46" s="2" t="b">
        <f t="shared" si="3"/>
        <v>1</v>
      </c>
      <c r="L46" s="3" t="s">
        <v>242</v>
      </c>
      <c r="M46" s="2">
        <v>489.0</v>
      </c>
      <c r="N46" s="2" t="s">
        <v>1880</v>
      </c>
      <c r="O46" s="36">
        <v>1.629717867547E12</v>
      </c>
      <c r="P46" s="2" t="b">
        <f t="shared" si="4"/>
        <v>1</v>
      </c>
      <c r="Q46" s="3" t="s">
        <v>301</v>
      </c>
      <c r="R46" s="2">
        <v>607.0</v>
      </c>
      <c r="S46" s="2" t="s">
        <v>1885</v>
      </c>
      <c r="T46" s="36">
        <v>1.629722791584E12</v>
      </c>
      <c r="U46" s="2" t="b">
        <f t="shared" si="5"/>
        <v>1</v>
      </c>
      <c r="V46" s="3" t="s">
        <v>337</v>
      </c>
      <c r="W46" s="2">
        <v>435.0</v>
      </c>
      <c r="X46" s="2" t="s">
        <v>1881</v>
      </c>
      <c r="Y46" s="36">
        <v>1.629723383729E12</v>
      </c>
      <c r="Z46" s="2" t="b">
        <f t="shared" si="6"/>
        <v>0</v>
      </c>
      <c r="AA46" s="3" t="s">
        <v>244</v>
      </c>
      <c r="AB46" s="2">
        <v>125.0</v>
      </c>
      <c r="AC46" s="2" t="s">
        <v>1886</v>
      </c>
      <c r="AD46" s="36">
        <v>1.629724019036E12</v>
      </c>
      <c r="AE46" s="2" t="b">
        <f t="shared" si="7"/>
        <v>0</v>
      </c>
      <c r="AF46" s="3" t="s">
        <v>244</v>
      </c>
      <c r="AG46" s="2">
        <v>72.0</v>
      </c>
      <c r="AH46" s="2" t="s">
        <v>1875</v>
      </c>
      <c r="AI46" s="36">
        <v>1.629729311746E12</v>
      </c>
      <c r="AJ46" s="2" t="b">
        <f t="shared" si="8"/>
        <v>1</v>
      </c>
      <c r="AK46" s="3" t="s">
        <v>232</v>
      </c>
      <c r="AL46" s="2">
        <v>248.0</v>
      </c>
      <c r="AM46" s="2" t="s">
        <v>1882</v>
      </c>
      <c r="AN46" s="36">
        <v>1.629729881411E12</v>
      </c>
      <c r="AO46" s="2" t="b">
        <f t="shared" si="9"/>
        <v>1</v>
      </c>
      <c r="AP46" s="3" t="s">
        <v>301</v>
      </c>
      <c r="AQ46" s="2">
        <v>539.0</v>
      </c>
      <c r="AR46" s="2" t="s">
        <v>1883</v>
      </c>
      <c r="AS46" s="36">
        <v>1.629730429775E12</v>
      </c>
    </row>
    <row r="47">
      <c r="A47" s="2" t="b">
        <f t="shared" si="1"/>
        <v>1</v>
      </c>
      <c r="B47" s="3" t="s">
        <v>337</v>
      </c>
      <c r="C47" s="2">
        <v>285.0</v>
      </c>
      <c r="D47" s="2" t="s">
        <v>1884</v>
      </c>
      <c r="E47" s="36">
        <v>1.629717063967E12</v>
      </c>
      <c r="F47" s="2" t="b">
        <f t="shared" si="2"/>
        <v>1</v>
      </c>
      <c r="G47" s="3" t="s">
        <v>242</v>
      </c>
      <c r="H47" s="2">
        <v>313.0</v>
      </c>
      <c r="I47" s="2" t="s">
        <v>1879</v>
      </c>
      <c r="J47" s="36">
        <v>1.629717453807E12</v>
      </c>
      <c r="K47" s="2" t="b">
        <f t="shared" si="3"/>
        <v>1</v>
      </c>
      <c r="L47" s="3" t="s">
        <v>415</v>
      </c>
      <c r="M47" s="2">
        <v>3000.0</v>
      </c>
      <c r="N47" s="2" t="s">
        <v>1887</v>
      </c>
      <c r="O47" s="36">
        <v>1.629717870562E12</v>
      </c>
      <c r="P47" s="2" t="b">
        <f t="shared" si="4"/>
        <v>1</v>
      </c>
      <c r="Q47" s="3" t="s">
        <v>232</v>
      </c>
      <c r="R47" s="2">
        <v>320.0</v>
      </c>
      <c r="S47" s="2" t="s">
        <v>1885</v>
      </c>
      <c r="T47" s="36">
        <v>1.629722791902E12</v>
      </c>
      <c r="U47" s="2" t="b">
        <f t="shared" si="5"/>
        <v>1</v>
      </c>
      <c r="V47" s="3" t="s">
        <v>337</v>
      </c>
      <c r="W47" s="2">
        <v>117.0</v>
      </c>
      <c r="X47" s="2" t="s">
        <v>1881</v>
      </c>
      <c r="Y47" s="36">
        <v>1.629723383848E12</v>
      </c>
      <c r="Z47" s="2" t="b">
        <f t="shared" si="6"/>
        <v>0</v>
      </c>
      <c r="AA47" s="3" t="s">
        <v>320</v>
      </c>
      <c r="AB47" s="2">
        <v>186.0</v>
      </c>
      <c r="AC47" s="2" t="s">
        <v>1886</v>
      </c>
      <c r="AD47" s="36">
        <v>1.629724019224E12</v>
      </c>
      <c r="AE47" s="2" t="b">
        <f t="shared" si="7"/>
        <v>0</v>
      </c>
      <c r="AF47" s="3" t="s">
        <v>320</v>
      </c>
      <c r="AG47" s="2">
        <v>234.0</v>
      </c>
      <c r="AH47" s="2" t="s">
        <v>1875</v>
      </c>
      <c r="AI47" s="36">
        <v>1.629729311975E12</v>
      </c>
      <c r="AJ47" s="2" t="b">
        <f t="shared" si="8"/>
        <v>1</v>
      </c>
      <c r="AK47" s="3" t="s">
        <v>242</v>
      </c>
      <c r="AL47" s="2">
        <v>181.0</v>
      </c>
      <c r="AM47" s="2" t="s">
        <v>1882</v>
      </c>
      <c r="AN47" s="36">
        <v>1.629729881594E12</v>
      </c>
      <c r="AO47" s="2" t="b">
        <f t="shared" si="9"/>
        <v>1</v>
      </c>
      <c r="AP47" s="3" t="s">
        <v>232</v>
      </c>
      <c r="AQ47" s="2">
        <v>305.0</v>
      </c>
      <c r="AR47" s="2" t="s">
        <v>1888</v>
      </c>
      <c r="AS47" s="36">
        <v>1.62973043008E12</v>
      </c>
    </row>
    <row r="48">
      <c r="A48" s="2" t="b">
        <f t="shared" si="1"/>
        <v>1</v>
      </c>
      <c r="B48" s="3" t="s">
        <v>337</v>
      </c>
      <c r="C48" s="2">
        <v>118.0</v>
      </c>
      <c r="D48" s="2" t="s">
        <v>1889</v>
      </c>
      <c r="E48" s="36">
        <v>1.629717064084E12</v>
      </c>
      <c r="F48" s="2" t="b">
        <f t="shared" si="2"/>
        <v>1</v>
      </c>
      <c r="G48" s="3" t="s">
        <v>301</v>
      </c>
      <c r="H48" s="2">
        <v>392.0</v>
      </c>
      <c r="I48" s="2" t="s">
        <v>1890</v>
      </c>
      <c r="J48" s="36">
        <v>1.629717454201E12</v>
      </c>
      <c r="K48" s="2" t="b">
        <f t="shared" si="3"/>
        <v>1</v>
      </c>
      <c r="L48" s="3" t="s">
        <v>371</v>
      </c>
      <c r="M48" s="2">
        <v>1230.0</v>
      </c>
      <c r="N48" s="2" t="s">
        <v>1891</v>
      </c>
      <c r="O48" s="36">
        <v>1.629717871778E12</v>
      </c>
      <c r="P48" s="2" t="b">
        <f t="shared" si="4"/>
        <v>1</v>
      </c>
      <c r="Q48" s="3" t="s">
        <v>242</v>
      </c>
      <c r="R48" s="2">
        <v>348.0</v>
      </c>
      <c r="S48" s="2" t="s">
        <v>1892</v>
      </c>
      <c r="T48" s="36">
        <v>1.62972279225E12</v>
      </c>
      <c r="U48" s="2" t="b">
        <f t="shared" si="5"/>
        <v>1</v>
      </c>
      <c r="V48" s="3" t="s">
        <v>242</v>
      </c>
      <c r="W48" s="2">
        <v>227.0</v>
      </c>
      <c r="X48" s="2" t="s">
        <v>1893</v>
      </c>
      <c r="Y48" s="36">
        <v>1.629723384075E12</v>
      </c>
      <c r="Z48" s="2" t="b">
        <f t="shared" si="6"/>
        <v>0</v>
      </c>
      <c r="AA48" s="3" t="s">
        <v>326</v>
      </c>
      <c r="AB48" s="2">
        <v>173.0</v>
      </c>
      <c r="AC48" s="2" t="s">
        <v>1886</v>
      </c>
      <c r="AD48" s="36">
        <v>1.629724019401E12</v>
      </c>
      <c r="AE48" s="2" t="b">
        <f t="shared" si="7"/>
        <v>0</v>
      </c>
      <c r="AF48" s="3" t="s">
        <v>326</v>
      </c>
      <c r="AG48" s="2">
        <v>428.0</v>
      </c>
      <c r="AH48" s="2" t="s">
        <v>1894</v>
      </c>
      <c r="AI48" s="36">
        <v>1.629729312401E12</v>
      </c>
      <c r="AJ48" s="2" t="b">
        <f t="shared" si="8"/>
        <v>0</v>
      </c>
      <c r="AK48" s="3" t="s">
        <v>310</v>
      </c>
      <c r="AL48" s="2">
        <v>4052.0</v>
      </c>
      <c r="AM48" s="2" t="s">
        <v>1895</v>
      </c>
      <c r="AN48" s="36">
        <v>1.629729885645E12</v>
      </c>
      <c r="AO48" s="2" t="b">
        <f t="shared" si="9"/>
        <v>1</v>
      </c>
      <c r="AP48" s="3" t="s">
        <v>242</v>
      </c>
      <c r="AQ48" s="2">
        <v>195.0</v>
      </c>
      <c r="AR48" s="2" t="s">
        <v>1888</v>
      </c>
      <c r="AS48" s="36">
        <v>1.629730430271E12</v>
      </c>
    </row>
    <row r="49">
      <c r="A49" s="2" t="b">
        <f t="shared" si="1"/>
        <v>1</v>
      </c>
      <c r="B49" s="3" t="s">
        <v>242</v>
      </c>
      <c r="C49" s="2">
        <v>211.0</v>
      </c>
      <c r="D49" s="2" t="s">
        <v>1889</v>
      </c>
      <c r="E49" s="36">
        <v>1.629717064294E12</v>
      </c>
      <c r="F49" s="2" t="b">
        <f t="shared" si="2"/>
        <v>1</v>
      </c>
      <c r="G49" s="3" t="s">
        <v>232</v>
      </c>
      <c r="H49" s="2">
        <v>140.0</v>
      </c>
      <c r="I49" s="2" t="s">
        <v>1890</v>
      </c>
      <c r="J49" s="36">
        <v>1.629717454341E12</v>
      </c>
      <c r="K49" s="2" t="b">
        <f t="shared" si="3"/>
        <v>1</v>
      </c>
      <c r="L49" s="3" t="s">
        <v>337</v>
      </c>
      <c r="M49" s="2">
        <v>503.0</v>
      </c>
      <c r="N49" s="2" t="s">
        <v>1896</v>
      </c>
      <c r="O49" s="36">
        <v>1.629717872286E12</v>
      </c>
      <c r="P49" s="2" t="b">
        <f t="shared" si="4"/>
        <v>1</v>
      </c>
      <c r="Q49" s="3" t="s">
        <v>341</v>
      </c>
      <c r="R49" s="2">
        <v>3075.0</v>
      </c>
      <c r="S49" s="2" t="s">
        <v>1897</v>
      </c>
      <c r="T49" s="36">
        <v>1.629722795334E12</v>
      </c>
      <c r="U49" s="2" t="b">
        <f t="shared" si="5"/>
        <v>1</v>
      </c>
      <c r="V49" s="3" t="s">
        <v>301</v>
      </c>
      <c r="W49" s="2">
        <v>1811.0</v>
      </c>
      <c r="X49" s="2" t="s">
        <v>1898</v>
      </c>
      <c r="Y49" s="36">
        <v>1.629723385886E12</v>
      </c>
      <c r="Z49" s="2" t="b">
        <f t="shared" si="6"/>
        <v>1</v>
      </c>
      <c r="AA49" s="3" t="s">
        <v>242</v>
      </c>
      <c r="AB49" s="2">
        <v>204.0</v>
      </c>
      <c r="AC49" s="2" t="s">
        <v>1886</v>
      </c>
      <c r="AD49" s="36">
        <v>1.629724019602E12</v>
      </c>
      <c r="AE49" s="2" t="b">
        <f t="shared" si="7"/>
        <v>1</v>
      </c>
      <c r="AF49" s="3" t="s">
        <v>242</v>
      </c>
      <c r="AG49" s="2">
        <v>352.0</v>
      </c>
      <c r="AH49" s="2" t="s">
        <v>1894</v>
      </c>
      <c r="AI49" s="36">
        <v>1.629729312753E12</v>
      </c>
      <c r="AJ49" s="2" t="b">
        <f t="shared" si="8"/>
        <v>0</v>
      </c>
      <c r="AK49" s="3" t="s">
        <v>208</v>
      </c>
      <c r="AL49" s="2">
        <v>108.0</v>
      </c>
      <c r="AM49" s="2" t="s">
        <v>1895</v>
      </c>
      <c r="AN49" s="36">
        <v>1.629729885757E12</v>
      </c>
      <c r="AO49" s="2" t="b">
        <f t="shared" si="9"/>
        <v>1</v>
      </c>
      <c r="AP49" s="3" t="s">
        <v>340</v>
      </c>
      <c r="AQ49" s="2">
        <v>3268.0</v>
      </c>
      <c r="AR49" s="2" t="s">
        <v>1899</v>
      </c>
      <c r="AS49" s="36">
        <v>1.629730433552E12</v>
      </c>
    </row>
    <row r="50">
      <c r="A50" s="2" t="b">
        <f t="shared" si="1"/>
        <v>0</v>
      </c>
      <c r="B50" s="3" t="s">
        <v>208</v>
      </c>
      <c r="C50" s="2">
        <v>1345.0</v>
      </c>
      <c r="D50" s="2" t="s">
        <v>1900</v>
      </c>
      <c r="E50" s="36">
        <v>1.62971706564E12</v>
      </c>
      <c r="F50" s="2" t="b">
        <f t="shared" si="2"/>
        <v>1</v>
      </c>
      <c r="G50" s="3" t="s">
        <v>242</v>
      </c>
      <c r="H50" s="2">
        <v>373.0</v>
      </c>
      <c r="I50" s="2" t="s">
        <v>1890</v>
      </c>
      <c r="J50" s="36">
        <v>1.629717454722E12</v>
      </c>
      <c r="K50" s="2" t="b">
        <f t="shared" si="3"/>
        <v>1</v>
      </c>
      <c r="L50" s="3" t="s">
        <v>383</v>
      </c>
      <c r="M50" s="2">
        <v>130.0</v>
      </c>
      <c r="N50" s="2" t="s">
        <v>1896</v>
      </c>
      <c r="O50" s="36">
        <v>1.629717872419E12</v>
      </c>
      <c r="P50" s="2" t="b">
        <f t="shared" si="4"/>
        <v>1</v>
      </c>
      <c r="Q50" s="3" t="s">
        <v>371</v>
      </c>
      <c r="R50" s="2">
        <v>1046.0</v>
      </c>
      <c r="S50" s="2" t="s">
        <v>1901</v>
      </c>
      <c r="T50" s="36">
        <v>1.629722796386E12</v>
      </c>
      <c r="U50" s="2" t="b">
        <f t="shared" si="5"/>
        <v>1</v>
      </c>
      <c r="V50" s="3" t="s">
        <v>232</v>
      </c>
      <c r="W50" s="2">
        <v>264.0</v>
      </c>
      <c r="X50" s="2" t="s">
        <v>1902</v>
      </c>
      <c r="Y50" s="36">
        <v>1.629723386147E12</v>
      </c>
      <c r="Z50" s="2" t="b">
        <f t="shared" si="6"/>
        <v>0</v>
      </c>
      <c r="AA50" s="3" t="s">
        <v>329</v>
      </c>
      <c r="AB50" s="2">
        <v>973.0</v>
      </c>
      <c r="AC50" s="2" t="s">
        <v>1903</v>
      </c>
      <c r="AD50" s="36">
        <v>1.629724020586E12</v>
      </c>
      <c r="AE50" s="2" t="b">
        <f t="shared" si="7"/>
        <v>0</v>
      </c>
      <c r="AF50" s="3" t="s">
        <v>332</v>
      </c>
      <c r="AG50" s="2">
        <v>1312.0</v>
      </c>
      <c r="AH50" s="2" t="s">
        <v>1904</v>
      </c>
      <c r="AI50" s="36">
        <v>1.629729314065E12</v>
      </c>
      <c r="AJ50" s="2" t="b">
        <f t="shared" si="8"/>
        <v>0</v>
      </c>
      <c r="AK50" s="3" t="s">
        <v>244</v>
      </c>
      <c r="AL50" s="2">
        <v>126.0</v>
      </c>
      <c r="AM50" s="2" t="s">
        <v>1895</v>
      </c>
      <c r="AN50" s="36">
        <v>1.629729885877E12</v>
      </c>
      <c r="AO50" s="2" t="b">
        <f t="shared" si="9"/>
        <v>1</v>
      </c>
      <c r="AP50" s="3" t="s">
        <v>1905</v>
      </c>
      <c r="AQ50" s="2">
        <v>780.0</v>
      </c>
      <c r="AR50" s="2" t="s">
        <v>1906</v>
      </c>
      <c r="AS50" s="36">
        <v>1.62973043432E12</v>
      </c>
    </row>
    <row r="51">
      <c r="A51" s="2" t="b">
        <f t="shared" si="1"/>
        <v>1</v>
      </c>
      <c r="B51" s="3" t="s">
        <v>242</v>
      </c>
      <c r="C51" s="2">
        <v>640.0</v>
      </c>
      <c r="D51" s="2" t="s">
        <v>1907</v>
      </c>
      <c r="E51" s="36">
        <v>1.629717066281E12</v>
      </c>
      <c r="F51" s="2" t="b">
        <f t="shared" si="2"/>
        <v>1</v>
      </c>
      <c r="G51" s="3" t="s">
        <v>365</v>
      </c>
      <c r="H51" s="2">
        <v>3843.0</v>
      </c>
      <c r="I51" s="2" t="s">
        <v>1908</v>
      </c>
      <c r="J51" s="36">
        <v>1.629717458559E12</v>
      </c>
      <c r="K51" s="2" t="b">
        <f t="shared" si="3"/>
        <v>1</v>
      </c>
      <c r="L51" s="3" t="s">
        <v>242</v>
      </c>
      <c r="M51" s="2">
        <v>293.0</v>
      </c>
      <c r="N51" s="2" t="s">
        <v>1896</v>
      </c>
      <c r="O51" s="36">
        <v>1.629717872705E12</v>
      </c>
      <c r="P51" s="2" t="b">
        <f t="shared" si="4"/>
        <v>1</v>
      </c>
      <c r="Q51" s="3" t="s">
        <v>340</v>
      </c>
      <c r="R51" s="2">
        <v>451.0</v>
      </c>
      <c r="S51" s="2" t="s">
        <v>1901</v>
      </c>
      <c r="T51" s="36">
        <v>1.629722796825E12</v>
      </c>
      <c r="U51" s="2" t="b">
        <f t="shared" si="5"/>
        <v>1</v>
      </c>
      <c r="V51" s="3" t="s">
        <v>242</v>
      </c>
      <c r="W51" s="2">
        <v>186.0</v>
      </c>
      <c r="X51" s="2" t="s">
        <v>1902</v>
      </c>
      <c r="Y51" s="36">
        <v>1.629723386336E12</v>
      </c>
      <c r="Z51" s="2" t="b">
        <f t="shared" si="6"/>
        <v>1</v>
      </c>
      <c r="AA51" s="3" t="s">
        <v>337</v>
      </c>
      <c r="AB51" s="2">
        <v>331.0</v>
      </c>
      <c r="AC51" s="2" t="s">
        <v>1903</v>
      </c>
      <c r="AD51" s="36">
        <v>1.629724020908E12</v>
      </c>
      <c r="AE51" s="2" t="b">
        <f t="shared" si="7"/>
        <v>1</v>
      </c>
      <c r="AF51" s="3" t="s">
        <v>340</v>
      </c>
      <c r="AG51" s="2">
        <v>275.0</v>
      </c>
      <c r="AH51" s="2" t="s">
        <v>1904</v>
      </c>
      <c r="AI51" s="36">
        <v>1.629729314345E12</v>
      </c>
      <c r="AJ51" s="2" t="b">
        <f t="shared" si="8"/>
        <v>0</v>
      </c>
      <c r="AK51" s="3" t="s">
        <v>320</v>
      </c>
      <c r="AL51" s="2">
        <v>134.0</v>
      </c>
      <c r="AM51" s="2" t="s">
        <v>1909</v>
      </c>
      <c r="AN51" s="36">
        <v>1.629729886013E12</v>
      </c>
      <c r="AO51" s="2" t="b">
        <f t="shared" si="9"/>
        <v>1</v>
      </c>
      <c r="AP51" s="3" t="s">
        <v>340</v>
      </c>
      <c r="AQ51" s="2">
        <v>420.0</v>
      </c>
      <c r="AR51" s="2" t="s">
        <v>1906</v>
      </c>
      <c r="AS51" s="36">
        <v>1.629730434746E12</v>
      </c>
    </row>
    <row r="52">
      <c r="A52" s="2" t="b">
        <f t="shared" si="1"/>
        <v>1</v>
      </c>
      <c r="B52" s="3" t="s">
        <v>301</v>
      </c>
      <c r="C52" s="2">
        <v>596.0</v>
      </c>
      <c r="D52" s="2" t="s">
        <v>1907</v>
      </c>
      <c r="E52" s="36">
        <v>1.629717066875E12</v>
      </c>
      <c r="F52" s="2" t="b">
        <f t="shared" si="2"/>
        <v>1</v>
      </c>
      <c r="G52" s="3" t="s">
        <v>371</v>
      </c>
      <c r="H52" s="2">
        <v>1068.0</v>
      </c>
      <c r="I52" s="2" t="s">
        <v>1910</v>
      </c>
      <c r="J52" s="36">
        <v>1.629717459626E12</v>
      </c>
      <c r="K52" s="2" t="b">
        <f t="shared" si="3"/>
        <v>1</v>
      </c>
      <c r="L52" s="3" t="s">
        <v>390</v>
      </c>
      <c r="M52" s="2">
        <v>244.0</v>
      </c>
      <c r="N52" s="2" t="s">
        <v>1896</v>
      </c>
      <c r="O52" s="36">
        <v>1.629717872948E12</v>
      </c>
      <c r="P52" s="2" t="b">
        <f t="shared" si="4"/>
        <v>1</v>
      </c>
      <c r="Q52" s="3" t="s">
        <v>383</v>
      </c>
      <c r="R52" s="2">
        <v>105.0</v>
      </c>
      <c r="S52" s="2" t="s">
        <v>1901</v>
      </c>
      <c r="T52" s="36">
        <v>1.629722796936E12</v>
      </c>
      <c r="U52" s="2" t="b">
        <f t="shared" si="5"/>
        <v>1</v>
      </c>
      <c r="V52" s="3" t="s">
        <v>344</v>
      </c>
      <c r="W52" s="2">
        <v>5581.0</v>
      </c>
      <c r="X52" s="2" t="s">
        <v>1911</v>
      </c>
      <c r="Y52" s="36">
        <v>1.629723391917E12</v>
      </c>
      <c r="Z52" s="2" t="b">
        <f t="shared" si="6"/>
        <v>1</v>
      </c>
      <c r="AA52" s="3" t="s">
        <v>344</v>
      </c>
      <c r="AB52" s="2">
        <v>477.0</v>
      </c>
      <c r="AC52" s="2" t="s">
        <v>1912</v>
      </c>
      <c r="AD52" s="36">
        <v>1.629724021383E12</v>
      </c>
      <c r="AE52" s="2" t="b">
        <f t="shared" si="7"/>
        <v>1</v>
      </c>
      <c r="AF52" s="3" t="s">
        <v>341</v>
      </c>
      <c r="AG52" s="2">
        <v>523.0</v>
      </c>
      <c r="AH52" s="2" t="s">
        <v>1904</v>
      </c>
      <c r="AI52" s="36">
        <v>1.629729314865E12</v>
      </c>
      <c r="AJ52" s="2" t="b">
        <f t="shared" si="8"/>
        <v>0</v>
      </c>
      <c r="AK52" s="3" t="s">
        <v>326</v>
      </c>
      <c r="AL52" s="2">
        <v>289.0</v>
      </c>
      <c r="AM52" s="2" t="s">
        <v>1909</v>
      </c>
      <c r="AN52" s="36">
        <v>1.629729886304E12</v>
      </c>
      <c r="AO52" s="2" t="b">
        <f t="shared" si="9"/>
        <v>1</v>
      </c>
      <c r="AP52" s="3" t="s">
        <v>753</v>
      </c>
      <c r="AQ52" s="2">
        <v>231.0</v>
      </c>
      <c r="AR52" s="2" t="s">
        <v>1906</v>
      </c>
      <c r="AS52" s="36">
        <v>1.629730434973E12</v>
      </c>
    </row>
    <row r="53">
      <c r="A53" s="2" t="b">
        <f t="shared" si="1"/>
        <v>1</v>
      </c>
      <c r="B53" s="3" t="s">
        <v>232</v>
      </c>
      <c r="C53" s="2">
        <v>129.0</v>
      </c>
      <c r="D53" s="2" t="s">
        <v>1913</v>
      </c>
      <c r="E53" s="36">
        <v>1.629717067004E12</v>
      </c>
      <c r="F53" s="2" t="b">
        <f t="shared" si="2"/>
        <v>1</v>
      </c>
      <c r="G53" s="3" t="s">
        <v>340</v>
      </c>
      <c r="H53" s="2">
        <v>480.0</v>
      </c>
      <c r="I53" s="2" t="s">
        <v>1914</v>
      </c>
      <c r="J53" s="36">
        <v>1.629717460102E12</v>
      </c>
      <c r="K53" s="2" t="b">
        <f t="shared" si="3"/>
        <v>1</v>
      </c>
      <c r="L53" s="3" t="s">
        <v>257</v>
      </c>
      <c r="M53" s="2">
        <v>186.0</v>
      </c>
      <c r="N53" s="2" t="s">
        <v>1915</v>
      </c>
      <c r="O53" s="36">
        <v>1.629717873132E12</v>
      </c>
      <c r="P53" s="2" t="b">
        <f t="shared" si="4"/>
        <v>1</v>
      </c>
      <c r="Q53" s="3" t="s">
        <v>242</v>
      </c>
      <c r="R53" s="2">
        <v>178.0</v>
      </c>
      <c r="S53" s="2" t="s">
        <v>1916</v>
      </c>
      <c r="T53" s="36">
        <v>1.62972279711E12</v>
      </c>
      <c r="U53" s="2" t="b">
        <f t="shared" si="5"/>
        <v>1</v>
      </c>
      <c r="V53" s="3" t="s">
        <v>371</v>
      </c>
      <c r="W53" s="2">
        <v>1048.0</v>
      </c>
      <c r="X53" s="2" t="s">
        <v>1917</v>
      </c>
      <c r="Y53" s="36">
        <v>1.629723392962E12</v>
      </c>
      <c r="Z53" s="2" t="b">
        <f t="shared" si="6"/>
        <v>1</v>
      </c>
      <c r="AA53" s="3" t="s">
        <v>242</v>
      </c>
      <c r="AB53" s="2">
        <v>226.0</v>
      </c>
      <c r="AC53" s="2" t="s">
        <v>1912</v>
      </c>
      <c r="AD53" s="36">
        <v>1.62972402161E12</v>
      </c>
      <c r="AE53" s="2" t="b">
        <f t="shared" si="7"/>
        <v>1</v>
      </c>
      <c r="AF53" s="3" t="s">
        <v>242</v>
      </c>
      <c r="AG53" s="2">
        <v>299.0</v>
      </c>
      <c r="AH53" s="2" t="s">
        <v>1918</v>
      </c>
      <c r="AI53" s="36">
        <v>1.629729315162E12</v>
      </c>
      <c r="AJ53" s="2" t="b">
        <f t="shared" si="8"/>
        <v>1</v>
      </c>
      <c r="AK53" s="3" t="s">
        <v>242</v>
      </c>
      <c r="AL53" s="2">
        <v>239.0</v>
      </c>
      <c r="AM53" s="2" t="s">
        <v>1909</v>
      </c>
      <c r="AN53" s="36">
        <v>1.629729886543E12</v>
      </c>
      <c r="AO53" s="2" t="b">
        <f t="shared" si="9"/>
        <v>1</v>
      </c>
      <c r="AP53" s="3" t="s">
        <v>340</v>
      </c>
      <c r="AQ53" s="2">
        <v>285.0</v>
      </c>
      <c r="AR53" s="2" t="s">
        <v>1919</v>
      </c>
      <c r="AS53" s="36">
        <v>1.629730435259E12</v>
      </c>
    </row>
    <row r="54">
      <c r="A54" s="2" t="b">
        <f t="shared" si="1"/>
        <v>1</v>
      </c>
      <c r="B54" s="3" t="s">
        <v>242</v>
      </c>
      <c r="C54" s="2">
        <v>230.0</v>
      </c>
      <c r="D54" s="2" t="s">
        <v>1913</v>
      </c>
      <c r="E54" s="36">
        <v>1.629717067245E12</v>
      </c>
      <c r="F54" s="2" t="b">
        <f t="shared" si="2"/>
        <v>1</v>
      </c>
      <c r="G54" s="3" t="s">
        <v>383</v>
      </c>
      <c r="H54" s="2">
        <v>113.0</v>
      </c>
      <c r="I54" s="2" t="s">
        <v>1914</v>
      </c>
      <c r="J54" s="36">
        <v>1.629717460226E12</v>
      </c>
      <c r="K54" s="2" t="b">
        <f t="shared" si="3"/>
        <v>1</v>
      </c>
      <c r="L54" s="3" t="s">
        <v>242</v>
      </c>
      <c r="M54" s="2">
        <v>230.0</v>
      </c>
      <c r="N54" s="2" t="s">
        <v>1915</v>
      </c>
      <c r="O54" s="36">
        <v>1.629717873362E12</v>
      </c>
      <c r="P54" s="2" t="b">
        <f t="shared" si="4"/>
        <v>1</v>
      </c>
      <c r="Q54" s="3" t="s">
        <v>390</v>
      </c>
      <c r="R54" s="2">
        <v>212.0</v>
      </c>
      <c r="S54" s="2" t="s">
        <v>1916</v>
      </c>
      <c r="T54" s="36">
        <v>1.629722797322E12</v>
      </c>
      <c r="U54" s="2" t="b">
        <f t="shared" si="5"/>
        <v>1</v>
      </c>
      <c r="V54" s="3" t="s">
        <v>346</v>
      </c>
      <c r="W54" s="2">
        <v>639.0</v>
      </c>
      <c r="X54" s="2" t="s">
        <v>1920</v>
      </c>
      <c r="Y54" s="36">
        <v>1.629723393611E12</v>
      </c>
      <c r="Z54" s="2" t="b">
        <f t="shared" si="6"/>
        <v>1</v>
      </c>
      <c r="AA54" s="3" t="s">
        <v>432</v>
      </c>
      <c r="AB54" s="2">
        <v>578.0</v>
      </c>
      <c r="AC54" s="2" t="s">
        <v>1921</v>
      </c>
      <c r="AD54" s="36">
        <v>1.629724022186E12</v>
      </c>
      <c r="AE54" s="2" t="b">
        <f t="shared" si="7"/>
        <v>1</v>
      </c>
      <c r="AF54" s="3" t="s">
        <v>301</v>
      </c>
      <c r="AG54" s="2">
        <v>619.0</v>
      </c>
      <c r="AH54" s="2" t="s">
        <v>1918</v>
      </c>
      <c r="AI54" s="36">
        <v>1.629729315784E12</v>
      </c>
      <c r="AJ54" s="2" t="b">
        <f t="shared" si="8"/>
        <v>0</v>
      </c>
      <c r="AK54" s="3" t="s">
        <v>332</v>
      </c>
      <c r="AL54" s="2">
        <v>476.0</v>
      </c>
      <c r="AM54" s="2" t="s">
        <v>1922</v>
      </c>
      <c r="AN54" s="36">
        <v>1.629729887016E12</v>
      </c>
      <c r="AO54" s="2" t="b">
        <f t="shared" si="9"/>
        <v>1</v>
      </c>
      <c r="AP54" s="3" t="s">
        <v>371</v>
      </c>
      <c r="AQ54" s="2">
        <v>183.0</v>
      </c>
      <c r="AR54" s="2" t="s">
        <v>1919</v>
      </c>
      <c r="AS54" s="36">
        <v>1.629730435443E12</v>
      </c>
    </row>
    <row r="55">
      <c r="A55" s="2" t="b">
        <f t="shared" si="1"/>
        <v>1</v>
      </c>
      <c r="B55" s="3" t="s">
        <v>348</v>
      </c>
      <c r="C55" s="2">
        <v>2347.0</v>
      </c>
      <c r="D55" s="2" t="s">
        <v>1923</v>
      </c>
      <c r="E55" s="36">
        <v>1.629717069583E12</v>
      </c>
      <c r="F55" s="2" t="b">
        <f t="shared" si="2"/>
        <v>1</v>
      </c>
      <c r="G55" s="3" t="s">
        <v>242</v>
      </c>
      <c r="H55" s="2">
        <v>226.0</v>
      </c>
      <c r="I55" s="2" t="s">
        <v>1914</v>
      </c>
      <c r="J55" s="36">
        <v>1.629717460444E12</v>
      </c>
      <c r="K55" s="2" t="b">
        <f t="shared" si="3"/>
        <v>1</v>
      </c>
      <c r="L55" s="3" t="s">
        <v>292</v>
      </c>
      <c r="M55" s="2">
        <v>891.0</v>
      </c>
      <c r="N55" s="2" t="s">
        <v>1924</v>
      </c>
      <c r="O55" s="36">
        <v>1.629717874257E12</v>
      </c>
      <c r="P55" s="2" t="b">
        <f t="shared" si="4"/>
        <v>1</v>
      </c>
      <c r="Q55" s="3" t="s">
        <v>257</v>
      </c>
      <c r="R55" s="2">
        <v>150.0</v>
      </c>
      <c r="S55" s="2" t="s">
        <v>1916</v>
      </c>
      <c r="T55" s="36">
        <v>1.629722797467E12</v>
      </c>
      <c r="U55" s="2" t="b">
        <f t="shared" si="5"/>
        <v>1</v>
      </c>
      <c r="V55" s="3" t="s">
        <v>383</v>
      </c>
      <c r="W55" s="2">
        <v>95.0</v>
      </c>
      <c r="X55" s="2" t="s">
        <v>1920</v>
      </c>
      <c r="Y55" s="36">
        <v>1.6297233937E12</v>
      </c>
      <c r="Z55" s="2" t="b">
        <f t="shared" si="6"/>
        <v>1</v>
      </c>
      <c r="AA55" s="3" t="s">
        <v>242</v>
      </c>
      <c r="AB55" s="2">
        <v>526.0</v>
      </c>
      <c r="AC55" s="2" t="s">
        <v>1921</v>
      </c>
      <c r="AD55" s="36">
        <v>1.629724022714E12</v>
      </c>
      <c r="AE55" s="2" t="b">
        <f t="shared" si="7"/>
        <v>1</v>
      </c>
      <c r="AF55" s="3" t="s">
        <v>232</v>
      </c>
      <c r="AG55" s="2">
        <v>181.0</v>
      </c>
      <c r="AH55" s="2" t="s">
        <v>1918</v>
      </c>
      <c r="AI55" s="36">
        <v>1.629729315965E12</v>
      </c>
      <c r="AJ55" s="2" t="b">
        <f t="shared" si="8"/>
        <v>1</v>
      </c>
      <c r="AK55" s="3" t="s">
        <v>340</v>
      </c>
      <c r="AL55" s="2">
        <v>836.0</v>
      </c>
      <c r="AM55" s="2" t="s">
        <v>1922</v>
      </c>
      <c r="AN55" s="36">
        <v>1.629729887854E12</v>
      </c>
      <c r="AO55" s="2" t="b">
        <f t="shared" si="9"/>
        <v>1</v>
      </c>
      <c r="AP55" s="3" t="s">
        <v>340</v>
      </c>
      <c r="AQ55" s="2">
        <v>393.0</v>
      </c>
      <c r="AR55" s="2" t="s">
        <v>1919</v>
      </c>
      <c r="AS55" s="36">
        <v>1.629730435836E12</v>
      </c>
    </row>
    <row r="56">
      <c r="A56" s="2" t="b">
        <f t="shared" si="1"/>
        <v>1</v>
      </c>
      <c r="B56" s="3" t="s">
        <v>753</v>
      </c>
      <c r="C56" s="2">
        <v>2453.0</v>
      </c>
      <c r="D56" s="2" t="s">
        <v>1925</v>
      </c>
      <c r="E56" s="36">
        <v>1.629717072035E12</v>
      </c>
      <c r="F56" s="2" t="b">
        <f t="shared" si="2"/>
        <v>1</v>
      </c>
      <c r="G56" s="3" t="s">
        <v>390</v>
      </c>
      <c r="H56" s="2">
        <v>214.0</v>
      </c>
      <c r="I56" s="2" t="s">
        <v>1914</v>
      </c>
      <c r="J56" s="36">
        <v>1.629717460654E12</v>
      </c>
      <c r="K56" s="2" t="b">
        <f t="shared" si="3"/>
        <v>1</v>
      </c>
      <c r="L56" s="3" t="s">
        <v>255</v>
      </c>
      <c r="M56" s="2">
        <v>169.0</v>
      </c>
      <c r="N56" s="2" t="s">
        <v>1924</v>
      </c>
      <c r="O56" s="36">
        <v>1.629717874429E12</v>
      </c>
      <c r="P56" s="2" t="b">
        <f t="shared" si="4"/>
        <v>1</v>
      </c>
      <c r="Q56" s="3" t="s">
        <v>242</v>
      </c>
      <c r="R56" s="2">
        <v>173.0</v>
      </c>
      <c r="S56" s="2" t="s">
        <v>1916</v>
      </c>
      <c r="T56" s="36">
        <v>1.629722797643E12</v>
      </c>
      <c r="U56" s="2" t="b">
        <f t="shared" si="5"/>
        <v>1</v>
      </c>
      <c r="V56" s="3" t="s">
        <v>242</v>
      </c>
      <c r="W56" s="2">
        <v>193.0</v>
      </c>
      <c r="X56" s="2" t="s">
        <v>1920</v>
      </c>
      <c r="Y56" s="36">
        <v>1.62972339389E12</v>
      </c>
      <c r="Z56" s="2" t="b">
        <f t="shared" si="6"/>
        <v>0</v>
      </c>
      <c r="AA56" s="3" t="s">
        <v>208</v>
      </c>
      <c r="AB56" s="2">
        <v>341.0</v>
      </c>
      <c r="AC56" s="2" t="s">
        <v>1926</v>
      </c>
      <c r="AD56" s="36">
        <v>1.629724023054E12</v>
      </c>
      <c r="AE56" s="2" t="b">
        <f t="shared" si="7"/>
        <v>1</v>
      </c>
      <c r="AF56" s="3" t="s">
        <v>242</v>
      </c>
      <c r="AG56" s="2">
        <v>232.0</v>
      </c>
      <c r="AH56" s="2" t="s">
        <v>1927</v>
      </c>
      <c r="AI56" s="36">
        <v>1.629729316193E12</v>
      </c>
      <c r="AJ56" s="2" t="b">
        <f t="shared" si="8"/>
        <v>1</v>
      </c>
      <c r="AK56" s="3" t="s">
        <v>346</v>
      </c>
      <c r="AL56" s="2">
        <v>176.0</v>
      </c>
      <c r="AM56" s="2" t="s">
        <v>1928</v>
      </c>
      <c r="AN56" s="36">
        <v>1.629729888034E12</v>
      </c>
      <c r="AO56" s="2" t="b">
        <f t="shared" si="9"/>
        <v>1</v>
      </c>
      <c r="AP56" s="3" t="s">
        <v>383</v>
      </c>
      <c r="AQ56" s="2">
        <v>94.0</v>
      </c>
      <c r="AR56" s="2" t="s">
        <v>1919</v>
      </c>
      <c r="AS56" s="36">
        <v>1.629730435932E12</v>
      </c>
    </row>
    <row r="57">
      <c r="A57" s="2" t="b">
        <f t="shared" si="1"/>
        <v>1</v>
      </c>
      <c r="B57" s="3" t="s">
        <v>348</v>
      </c>
      <c r="C57" s="2">
        <v>318.0</v>
      </c>
      <c r="D57" s="2" t="s">
        <v>1925</v>
      </c>
      <c r="E57" s="36">
        <v>1.629717072371E12</v>
      </c>
      <c r="F57" s="2" t="b">
        <f t="shared" si="2"/>
        <v>1</v>
      </c>
      <c r="G57" s="3" t="s">
        <v>257</v>
      </c>
      <c r="H57" s="2">
        <v>150.0</v>
      </c>
      <c r="I57" s="2" t="s">
        <v>1914</v>
      </c>
      <c r="J57" s="36">
        <v>1.629717460804E12</v>
      </c>
      <c r="K57" s="2" t="b">
        <f t="shared" si="3"/>
        <v>1</v>
      </c>
      <c r="L57" s="3" t="s">
        <v>242</v>
      </c>
      <c r="M57" s="2">
        <v>195.0</v>
      </c>
      <c r="N57" s="2" t="s">
        <v>1924</v>
      </c>
      <c r="O57" s="36">
        <v>1.629717874618E12</v>
      </c>
      <c r="P57" s="2" t="b">
        <f t="shared" si="4"/>
        <v>1</v>
      </c>
      <c r="Q57" s="3" t="s">
        <v>292</v>
      </c>
      <c r="R57" s="2">
        <v>312.0</v>
      </c>
      <c r="S57" s="2" t="s">
        <v>1916</v>
      </c>
      <c r="T57" s="36">
        <v>1.629722797952E12</v>
      </c>
      <c r="U57" s="2" t="b">
        <f t="shared" si="5"/>
        <v>1</v>
      </c>
      <c r="V57" s="3" t="s">
        <v>390</v>
      </c>
      <c r="W57" s="2">
        <v>483.0</v>
      </c>
      <c r="X57" s="2" t="s">
        <v>1929</v>
      </c>
      <c r="Y57" s="36">
        <v>1.629723394377E12</v>
      </c>
      <c r="Z57" s="2" t="b">
        <f t="shared" si="6"/>
        <v>1</v>
      </c>
      <c r="AA57" s="3" t="s">
        <v>242</v>
      </c>
      <c r="AB57" s="2">
        <v>313.0</v>
      </c>
      <c r="AC57" s="2" t="s">
        <v>1926</v>
      </c>
      <c r="AD57" s="36">
        <v>1.629724023387E12</v>
      </c>
      <c r="AE57" s="2" t="b">
        <f t="shared" si="7"/>
        <v>1</v>
      </c>
      <c r="AF57" s="3" t="s">
        <v>341</v>
      </c>
      <c r="AG57" s="2">
        <v>5893.0</v>
      </c>
      <c r="AH57" s="2" t="s">
        <v>1930</v>
      </c>
      <c r="AI57" s="36">
        <v>1.629729322091E12</v>
      </c>
      <c r="AJ57" s="2" t="b">
        <f t="shared" si="8"/>
        <v>1</v>
      </c>
      <c r="AK57" s="3" t="s">
        <v>242</v>
      </c>
      <c r="AL57" s="2">
        <v>154.0</v>
      </c>
      <c r="AM57" s="2" t="s">
        <v>1928</v>
      </c>
      <c r="AN57" s="36">
        <v>1.629729888201E12</v>
      </c>
      <c r="AO57" s="2" t="b">
        <f t="shared" si="9"/>
        <v>1</v>
      </c>
      <c r="AP57" s="3" t="s">
        <v>242</v>
      </c>
      <c r="AQ57" s="2">
        <v>349.0</v>
      </c>
      <c r="AR57" s="2" t="s">
        <v>1931</v>
      </c>
      <c r="AS57" s="36">
        <v>1.629730436284E12</v>
      </c>
    </row>
    <row r="58">
      <c r="A58" s="2" t="b">
        <f t="shared" si="1"/>
        <v>1</v>
      </c>
      <c r="B58" s="3" t="s">
        <v>371</v>
      </c>
      <c r="C58" s="2">
        <v>309.0</v>
      </c>
      <c r="D58" s="2" t="s">
        <v>1925</v>
      </c>
      <c r="E58" s="36">
        <v>1.629717072663E12</v>
      </c>
      <c r="F58" s="2" t="b">
        <f t="shared" si="2"/>
        <v>1</v>
      </c>
      <c r="G58" s="3" t="s">
        <v>242</v>
      </c>
      <c r="H58" s="2">
        <v>179.0</v>
      </c>
      <c r="I58" s="2" t="s">
        <v>1914</v>
      </c>
      <c r="J58" s="36">
        <v>1.629717460983E12</v>
      </c>
      <c r="K58" s="2" t="b">
        <f t="shared" si="3"/>
        <v>1</v>
      </c>
      <c r="L58" s="3" t="s">
        <v>415</v>
      </c>
      <c r="M58" s="2">
        <v>1368.0</v>
      </c>
      <c r="N58" s="2" t="s">
        <v>1932</v>
      </c>
      <c r="O58" s="36">
        <v>1.62971787599E12</v>
      </c>
      <c r="P58" s="2" t="b">
        <f t="shared" si="4"/>
        <v>1</v>
      </c>
      <c r="Q58" s="3" t="s">
        <v>255</v>
      </c>
      <c r="R58" s="2">
        <v>204.0</v>
      </c>
      <c r="S58" s="2" t="s">
        <v>1933</v>
      </c>
      <c r="T58" s="36">
        <v>1.629722798166E12</v>
      </c>
      <c r="U58" s="2" t="b">
        <f t="shared" si="5"/>
        <v>1</v>
      </c>
      <c r="V58" s="3" t="s">
        <v>257</v>
      </c>
      <c r="W58" s="2">
        <v>133.0</v>
      </c>
      <c r="X58" s="2" t="s">
        <v>1929</v>
      </c>
      <c r="Y58" s="36">
        <v>1.629723394505E12</v>
      </c>
      <c r="Z58" s="2" t="b">
        <f t="shared" si="6"/>
        <v>1</v>
      </c>
      <c r="AA58" s="3" t="s">
        <v>301</v>
      </c>
      <c r="AB58" s="2">
        <v>344.0</v>
      </c>
      <c r="AC58" s="2" t="s">
        <v>1926</v>
      </c>
      <c r="AD58" s="36">
        <v>1.629724023715E12</v>
      </c>
      <c r="AE58" s="2" t="b">
        <f t="shared" si="7"/>
        <v>1</v>
      </c>
      <c r="AF58" s="3" t="s">
        <v>242</v>
      </c>
      <c r="AG58" s="2">
        <v>369.0</v>
      </c>
      <c r="AH58" s="2" t="s">
        <v>1930</v>
      </c>
      <c r="AI58" s="36">
        <v>1.629729322469E12</v>
      </c>
      <c r="AJ58" s="2" t="b">
        <f t="shared" si="8"/>
        <v>1</v>
      </c>
      <c r="AK58" s="3" t="s">
        <v>301</v>
      </c>
      <c r="AL58" s="2">
        <v>1725.0</v>
      </c>
      <c r="AM58" s="2" t="s">
        <v>1934</v>
      </c>
      <c r="AN58" s="36">
        <v>1.62972988991E12</v>
      </c>
      <c r="AO58" s="2" t="b">
        <f t="shared" si="9"/>
        <v>1</v>
      </c>
      <c r="AP58" s="3" t="s">
        <v>390</v>
      </c>
      <c r="AQ58" s="2">
        <v>427.0</v>
      </c>
      <c r="AR58" s="2" t="s">
        <v>1931</v>
      </c>
      <c r="AS58" s="36">
        <v>1.629730436704E12</v>
      </c>
    </row>
    <row r="59">
      <c r="A59" s="2" t="b">
        <f t="shared" si="1"/>
        <v>1</v>
      </c>
      <c r="B59" s="3" t="s">
        <v>337</v>
      </c>
      <c r="C59" s="2">
        <v>183.0</v>
      </c>
      <c r="D59" s="2" t="s">
        <v>1925</v>
      </c>
      <c r="E59" s="36">
        <v>1.629717072844E12</v>
      </c>
      <c r="F59" s="2" t="b">
        <f t="shared" si="2"/>
        <v>1</v>
      </c>
      <c r="G59" s="3" t="s">
        <v>292</v>
      </c>
      <c r="H59" s="2">
        <v>331.0</v>
      </c>
      <c r="I59" s="2" t="s">
        <v>1935</v>
      </c>
      <c r="J59" s="36">
        <v>1.629717461318E12</v>
      </c>
      <c r="K59" s="2" t="b">
        <f t="shared" si="3"/>
        <v>1</v>
      </c>
      <c r="L59" s="3" t="s">
        <v>413</v>
      </c>
      <c r="M59" s="2">
        <v>1239.0</v>
      </c>
      <c r="N59" s="2" t="s">
        <v>1936</v>
      </c>
      <c r="O59" s="36">
        <v>1.629717877237E12</v>
      </c>
      <c r="P59" s="2" t="b">
        <f t="shared" si="4"/>
        <v>1</v>
      </c>
      <c r="Q59" s="3" t="s">
        <v>242</v>
      </c>
      <c r="R59" s="2">
        <v>179.0</v>
      </c>
      <c r="S59" s="2" t="s">
        <v>1933</v>
      </c>
      <c r="T59" s="36">
        <v>1.629722798336E12</v>
      </c>
      <c r="U59" s="2" t="b">
        <f t="shared" si="5"/>
        <v>1</v>
      </c>
      <c r="V59" s="3" t="s">
        <v>242</v>
      </c>
      <c r="W59" s="2">
        <v>164.0</v>
      </c>
      <c r="X59" s="2" t="s">
        <v>1929</v>
      </c>
      <c r="Y59" s="36">
        <v>1.629723394669E12</v>
      </c>
      <c r="Z59" s="2" t="b">
        <f t="shared" si="6"/>
        <v>1</v>
      </c>
      <c r="AA59" s="3" t="s">
        <v>232</v>
      </c>
      <c r="AB59" s="2">
        <v>273.0</v>
      </c>
      <c r="AC59" s="2" t="s">
        <v>1926</v>
      </c>
      <c r="AD59" s="36">
        <v>1.629724023984E12</v>
      </c>
      <c r="AE59" s="2" t="b">
        <f t="shared" si="7"/>
        <v>1</v>
      </c>
      <c r="AF59" s="3" t="s">
        <v>398</v>
      </c>
      <c r="AG59" s="2">
        <v>317.0</v>
      </c>
      <c r="AH59" s="2" t="s">
        <v>1930</v>
      </c>
      <c r="AI59" s="36">
        <v>1.629729322775E12</v>
      </c>
      <c r="AJ59" s="2" t="b">
        <f t="shared" si="8"/>
        <v>1</v>
      </c>
      <c r="AK59" s="3" t="s">
        <v>232</v>
      </c>
      <c r="AL59" s="2">
        <v>517.0</v>
      </c>
      <c r="AM59" s="2" t="s">
        <v>1937</v>
      </c>
      <c r="AN59" s="36">
        <v>1.629729890428E12</v>
      </c>
      <c r="AO59" s="2" t="b">
        <f t="shared" si="9"/>
        <v>1</v>
      </c>
      <c r="AP59" s="3" t="s">
        <v>257</v>
      </c>
      <c r="AQ59" s="2">
        <v>142.0</v>
      </c>
      <c r="AR59" s="2" t="s">
        <v>1931</v>
      </c>
      <c r="AS59" s="36">
        <v>1.629730436843E12</v>
      </c>
    </row>
    <row r="60">
      <c r="A60" s="2" t="b">
        <f t="shared" si="1"/>
        <v>1</v>
      </c>
      <c r="B60" s="3" t="s">
        <v>383</v>
      </c>
      <c r="C60" s="2">
        <v>122.0</v>
      </c>
      <c r="D60" s="2" t="s">
        <v>1925</v>
      </c>
      <c r="E60" s="36">
        <v>1.629717072969E12</v>
      </c>
      <c r="F60" s="2" t="b">
        <f t="shared" si="2"/>
        <v>1</v>
      </c>
      <c r="G60" s="3" t="s">
        <v>255</v>
      </c>
      <c r="H60" s="2">
        <v>177.0</v>
      </c>
      <c r="I60" s="2" t="s">
        <v>1935</v>
      </c>
      <c r="J60" s="36">
        <v>1.629717461494E12</v>
      </c>
      <c r="K60" s="2" t="b">
        <f t="shared" si="3"/>
        <v>1</v>
      </c>
      <c r="L60" s="3" t="s">
        <v>346</v>
      </c>
      <c r="M60" s="2">
        <v>567.0</v>
      </c>
      <c r="N60" s="2" t="s">
        <v>1936</v>
      </c>
      <c r="O60" s="36">
        <v>1.629717877795E12</v>
      </c>
      <c r="P60" s="2" t="b">
        <f t="shared" si="4"/>
        <v>1</v>
      </c>
      <c r="Q60" s="3" t="s">
        <v>365</v>
      </c>
      <c r="R60" s="2">
        <v>1818.0</v>
      </c>
      <c r="S60" s="2" t="s">
        <v>1938</v>
      </c>
      <c r="T60" s="36">
        <v>1.629722800159E12</v>
      </c>
      <c r="U60" s="2" t="b">
        <f t="shared" si="5"/>
        <v>1</v>
      </c>
      <c r="V60" s="3" t="s">
        <v>292</v>
      </c>
      <c r="W60" s="2">
        <v>389.0</v>
      </c>
      <c r="X60" s="2" t="s">
        <v>1939</v>
      </c>
      <c r="Y60" s="36">
        <v>1.629723395061E12</v>
      </c>
      <c r="Z60" s="2" t="b">
        <f t="shared" si="6"/>
        <v>1</v>
      </c>
      <c r="AA60" s="3" t="s">
        <v>242</v>
      </c>
      <c r="AB60" s="2">
        <v>246.0</v>
      </c>
      <c r="AC60" s="2" t="s">
        <v>1940</v>
      </c>
      <c r="AD60" s="36">
        <v>1.62972402423E12</v>
      </c>
      <c r="AE60" s="2" t="b">
        <f t="shared" si="7"/>
        <v>1</v>
      </c>
      <c r="AF60" s="3" t="s">
        <v>371</v>
      </c>
      <c r="AG60" s="2">
        <v>1493.0</v>
      </c>
      <c r="AH60" s="2" t="s">
        <v>1941</v>
      </c>
      <c r="AI60" s="36">
        <v>1.629729324264E12</v>
      </c>
      <c r="AJ60" s="2" t="b">
        <f t="shared" si="8"/>
        <v>1</v>
      </c>
      <c r="AK60" s="3" t="s">
        <v>242</v>
      </c>
      <c r="AL60" s="2">
        <v>244.0</v>
      </c>
      <c r="AM60" s="2" t="s">
        <v>1937</v>
      </c>
      <c r="AN60" s="36">
        <v>1.629729890669E12</v>
      </c>
      <c r="AO60" s="2" t="b">
        <f t="shared" si="9"/>
        <v>1</v>
      </c>
      <c r="AP60" s="3" t="s">
        <v>242</v>
      </c>
      <c r="AQ60" s="2">
        <v>157.0</v>
      </c>
      <c r="AR60" s="2" t="s">
        <v>1942</v>
      </c>
      <c r="AS60" s="36">
        <v>1.629730437005E12</v>
      </c>
    </row>
    <row r="61">
      <c r="A61" s="2" t="b">
        <f t="shared" si="1"/>
        <v>1</v>
      </c>
      <c r="B61" s="3" t="s">
        <v>242</v>
      </c>
      <c r="C61" s="2">
        <v>271.0</v>
      </c>
      <c r="D61" s="2" t="s">
        <v>1943</v>
      </c>
      <c r="E61" s="36">
        <v>1.629717073237E12</v>
      </c>
      <c r="F61" s="2" t="b">
        <f t="shared" si="2"/>
        <v>1</v>
      </c>
      <c r="G61" s="3" t="s">
        <v>242</v>
      </c>
      <c r="H61" s="2">
        <v>171.0</v>
      </c>
      <c r="I61" s="2" t="s">
        <v>1935</v>
      </c>
      <c r="J61" s="36">
        <v>1.629717461663E12</v>
      </c>
      <c r="K61" s="2" t="b">
        <f t="shared" si="3"/>
        <v>1</v>
      </c>
      <c r="L61" s="3" t="s">
        <v>383</v>
      </c>
      <c r="M61" s="2">
        <v>95.0</v>
      </c>
      <c r="N61" s="2" t="s">
        <v>1936</v>
      </c>
      <c r="O61" s="36">
        <v>1.629717877896E12</v>
      </c>
      <c r="P61" s="2" t="b">
        <f t="shared" si="4"/>
        <v>1</v>
      </c>
      <c r="Q61" s="3" t="s">
        <v>413</v>
      </c>
      <c r="R61" s="2">
        <v>1323.0</v>
      </c>
      <c r="S61" s="2" t="s">
        <v>1944</v>
      </c>
      <c r="T61" s="36">
        <v>1.629722801492E12</v>
      </c>
      <c r="U61" s="2" t="b">
        <f t="shared" si="5"/>
        <v>1</v>
      </c>
      <c r="V61" s="3" t="s">
        <v>255</v>
      </c>
      <c r="W61" s="2">
        <v>179.0</v>
      </c>
      <c r="X61" s="2" t="s">
        <v>1939</v>
      </c>
      <c r="Y61" s="36">
        <v>1.629723395238E12</v>
      </c>
      <c r="Z61" s="2" t="b">
        <f t="shared" si="6"/>
        <v>1</v>
      </c>
      <c r="AA61" s="3" t="s">
        <v>341</v>
      </c>
      <c r="AB61" s="2">
        <v>2924.0</v>
      </c>
      <c r="AC61" s="2" t="s">
        <v>1945</v>
      </c>
      <c r="AD61" s="36">
        <v>1.629724027157E12</v>
      </c>
      <c r="AE61" s="2" t="b">
        <f t="shared" si="7"/>
        <v>1</v>
      </c>
      <c r="AF61" s="3" t="s">
        <v>398</v>
      </c>
      <c r="AG61" s="2">
        <v>1076.0</v>
      </c>
      <c r="AH61" s="2" t="s">
        <v>1946</v>
      </c>
      <c r="AI61" s="36">
        <v>1.629729325341E12</v>
      </c>
      <c r="AJ61" s="2" t="b">
        <f t="shared" si="8"/>
        <v>1</v>
      </c>
      <c r="AK61" s="3" t="s">
        <v>346</v>
      </c>
      <c r="AL61" s="2">
        <v>1341.0</v>
      </c>
      <c r="AM61" s="2" t="s">
        <v>1947</v>
      </c>
      <c r="AN61" s="36">
        <v>1.629729892016E12</v>
      </c>
      <c r="AO61" s="2" t="b">
        <f t="shared" si="9"/>
        <v>1</v>
      </c>
      <c r="AP61" s="3" t="s">
        <v>292</v>
      </c>
      <c r="AQ61" s="2">
        <v>549.0</v>
      </c>
      <c r="AR61" s="2" t="s">
        <v>1942</v>
      </c>
      <c r="AS61" s="36">
        <v>1.629730437552E12</v>
      </c>
    </row>
    <row r="62">
      <c r="A62" s="2" t="b">
        <f t="shared" si="1"/>
        <v>1</v>
      </c>
      <c r="B62" s="3" t="s">
        <v>390</v>
      </c>
      <c r="C62" s="2">
        <v>589.0</v>
      </c>
      <c r="D62" s="2" t="s">
        <v>1943</v>
      </c>
      <c r="E62" s="36">
        <v>1.629717073826E12</v>
      </c>
      <c r="F62" s="2" t="b">
        <f t="shared" si="2"/>
        <v>1</v>
      </c>
      <c r="G62" s="3" t="s">
        <v>348</v>
      </c>
      <c r="H62" s="2">
        <v>2137.0</v>
      </c>
      <c r="I62" s="2" t="s">
        <v>1948</v>
      </c>
      <c r="J62" s="36">
        <v>1.629717463805E12</v>
      </c>
      <c r="K62" s="2" t="b">
        <f t="shared" si="3"/>
        <v>1</v>
      </c>
      <c r="L62" s="3" t="s">
        <v>1949</v>
      </c>
      <c r="M62" s="2">
        <v>396.0</v>
      </c>
      <c r="N62" s="2" t="s">
        <v>1950</v>
      </c>
      <c r="O62" s="36">
        <v>1.629717878296E12</v>
      </c>
      <c r="P62" s="2" t="b">
        <f t="shared" si="4"/>
        <v>1</v>
      </c>
      <c r="Q62" s="3" t="s">
        <v>340</v>
      </c>
      <c r="R62" s="2">
        <v>485.0</v>
      </c>
      <c r="S62" s="2" t="s">
        <v>1944</v>
      </c>
      <c r="T62" s="36">
        <v>1.629722801964E12</v>
      </c>
      <c r="U62" s="2" t="b">
        <f t="shared" si="5"/>
        <v>1</v>
      </c>
      <c r="V62" s="3" t="s">
        <v>242</v>
      </c>
      <c r="W62" s="2">
        <v>187.0</v>
      </c>
      <c r="X62" s="2" t="s">
        <v>1939</v>
      </c>
      <c r="Y62" s="36">
        <v>1.629723395425E12</v>
      </c>
      <c r="Z62" s="2" t="b">
        <f t="shared" si="6"/>
        <v>1</v>
      </c>
      <c r="AA62" s="3" t="s">
        <v>371</v>
      </c>
      <c r="AB62" s="2">
        <v>947.0</v>
      </c>
      <c r="AC62" s="2" t="s">
        <v>1951</v>
      </c>
      <c r="AD62" s="36">
        <v>1.629724028103E12</v>
      </c>
      <c r="AE62" s="2" t="b">
        <f t="shared" si="7"/>
        <v>1</v>
      </c>
      <c r="AF62" s="3" t="s">
        <v>383</v>
      </c>
      <c r="AG62" s="2">
        <v>114.0</v>
      </c>
      <c r="AH62" s="2" t="s">
        <v>1946</v>
      </c>
      <c r="AI62" s="36">
        <v>1.629729325464E12</v>
      </c>
      <c r="AJ62" s="2" t="b">
        <f t="shared" si="8"/>
        <v>1</v>
      </c>
      <c r="AK62" s="3" t="s">
        <v>371</v>
      </c>
      <c r="AL62" s="2">
        <v>1489.0</v>
      </c>
      <c r="AM62" s="2" t="s">
        <v>1952</v>
      </c>
      <c r="AN62" s="36">
        <v>1.629729893501E12</v>
      </c>
      <c r="AO62" s="2" t="b">
        <f t="shared" si="9"/>
        <v>1</v>
      </c>
      <c r="AP62" s="3" t="s">
        <v>255</v>
      </c>
      <c r="AQ62" s="2">
        <v>426.0</v>
      </c>
      <c r="AR62" s="2" t="s">
        <v>1942</v>
      </c>
      <c r="AS62" s="36">
        <v>1.62973043799E12</v>
      </c>
    </row>
    <row r="63">
      <c r="A63" s="2" t="b">
        <f t="shared" si="1"/>
        <v>1</v>
      </c>
      <c r="B63" s="3" t="s">
        <v>257</v>
      </c>
      <c r="C63" s="2">
        <v>173.0</v>
      </c>
      <c r="D63" s="2" t="s">
        <v>1953</v>
      </c>
      <c r="E63" s="36">
        <v>1.629717074E12</v>
      </c>
      <c r="F63" s="2" t="b">
        <f t="shared" si="2"/>
        <v>1</v>
      </c>
      <c r="G63" s="3" t="s">
        <v>242</v>
      </c>
      <c r="H63" s="2">
        <v>630.0</v>
      </c>
      <c r="I63" s="2" t="s">
        <v>1954</v>
      </c>
      <c r="J63" s="36">
        <v>1.629717464448E12</v>
      </c>
      <c r="K63" s="2" t="b">
        <f t="shared" si="3"/>
        <v>1</v>
      </c>
      <c r="L63" s="3" t="s">
        <v>383</v>
      </c>
      <c r="M63" s="2">
        <v>726.0</v>
      </c>
      <c r="N63" s="2" t="s">
        <v>1955</v>
      </c>
      <c r="O63" s="36">
        <v>1.629717879014E12</v>
      </c>
      <c r="P63" s="2" t="b">
        <f t="shared" si="4"/>
        <v>1</v>
      </c>
      <c r="Q63" s="3" t="s">
        <v>383</v>
      </c>
      <c r="R63" s="2">
        <v>88.0</v>
      </c>
      <c r="S63" s="2" t="s">
        <v>1956</v>
      </c>
      <c r="T63" s="36">
        <v>1.629722802062E12</v>
      </c>
      <c r="U63" s="2" t="b">
        <f t="shared" si="5"/>
        <v>1</v>
      </c>
      <c r="V63" s="3" t="s">
        <v>348</v>
      </c>
      <c r="W63" s="2">
        <v>1140.0</v>
      </c>
      <c r="X63" s="2" t="s">
        <v>1957</v>
      </c>
      <c r="Y63" s="36">
        <v>1.629723396569E12</v>
      </c>
      <c r="Z63" s="2" t="b">
        <f t="shared" si="6"/>
        <v>1</v>
      </c>
      <c r="AA63" s="3" t="s">
        <v>346</v>
      </c>
      <c r="AB63" s="2">
        <v>593.0</v>
      </c>
      <c r="AC63" s="2" t="s">
        <v>1951</v>
      </c>
      <c r="AD63" s="36">
        <v>1.629724028694E12</v>
      </c>
      <c r="AE63" s="2" t="b">
        <f t="shared" si="7"/>
        <v>1</v>
      </c>
      <c r="AF63" s="3" t="s">
        <v>242</v>
      </c>
      <c r="AG63" s="2">
        <v>1093.0</v>
      </c>
      <c r="AH63" s="2" t="s">
        <v>1958</v>
      </c>
      <c r="AI63" s="36">
        <v>1.629729326548E12</v>
      </c>
      <c r="AJ63" s="2" t="b">
        <f t="shared" si="8"/>
        <v>1</v>
      </c>
      <c r="AK63" s="3" t="s">
        <v>242</v>
      </c>
      <c r="AL63" s="2">
        <v>2242.0</v>
      </c>
      <c r="AM63" s="2" t="s">
        <v>1959</v>
      </c>
      <c r="AN63" s="36">
        <v>1.629729895742E12</v>
      </c>
      <c r="AO63" s="2" t="b">
        <f t="shared" si="9"/>
        <v>1</v>
      </c>
      <c r="AP63" s="3" t="s">
        <v>242</v>
      </c>
      <c r="AQ63" s="2">
        <v>170.0</v>
      </c>
      <c r="AR63" s="2" t="s">
        <v>1960</v>
      </c>
      <c r="AS63" s="36">
        <v>1.629730438149E12</v>
      </c>
    </row>
    <row r="64">
      <c r="A64" s="2" t="b">
        <f t="shared" si="1"/>
        <v>1</v>
      </c>
      <c r="B64" s="3" t="s">
        <v>242</v>
      </c>
      <c r="C64" s="2">
        <v>196.0</v>
      </c>
      <c r="D64" s="2" t="s">
        <v>1953</v>
      </c>
      <c r="E64" s="36">
        <v>1.629717074194E12</v>
      </c>
      <c r="F64" s="2" t="b">
        <f t="shared" si="2"/>
        <v>1</v>
      </c>
      <c r="G64" s="3" t="s">
        <v>415</v>
      </c>
      <c r="H64" s="2">
        <v>375.0</v>
      </c>
      <c r="I64" s="2" t="s">
        <v>1954</v>
      </c>
      <c r="J64" s="36">
        <v>1.629717464805E12</v>
      </c>
      <c r="K64" s="2" t="b">
        <f t="shared" si="3"/>
        <v>1</v>
      </c>
      <c r="L64" s="3" t="s">
        <v>428</v>
      </c>
      <c r="M64" s="2">
        <v>269.0</v>
      </c>
      <c r="N64" s="2" t="s">
        <v>1955</v>
      </c>
      <c r="O64" s="36">
        <v>1.629717879278E12</v>
      </c>
      <c r="P64" s="2" t="b">
        <f t="shared" si="4"/>
        <v>1</v>
      </c>
      <c r="Q64" s="3" t="s">
        <v>428</v>
      </c>
      <c r="R64" s="2">
        <v>477.0</v>
      </c>
      <c r="S64" s="2" t="s">
        <v>1956</v>
      </c>
      <c r="T64" s="36">
        <v>1.629722802531E12</v>
      </c>
      <c r="U64" s="2" t="b">
        <f t="shared" si="5"/>
        <v>1</v>
      </c>
      <c r="V64" s="3" t="s">
        <v>413</v>
      </c>
      <c r="W64" s="2">
        <v>1223.0</v>
      </c>
      <c r="X64" s="2" t="s">
        <v>1961</v>
      </c>
      <c r="Y64" s="36">
        <v>1.629723397793E12</v>
      </c>
      <c r="Z64" s="2" t="b">
        <f t="shared" si="6"/>
        <v>1</v>
      </c>
      <c r="AA64" s="3" t="s">
        <v>383</v>
      </c>
      <c r="AB64" s="2">
        <v>86.0</v>
      </c>
      <c r="AC64" s="2" t="s">
        <v>1951</v>
      </c>
      <c r="AD64" s="36">
        <v>1.629724028783E12</v>
      </c>
      <c r="AE64" s="2" t="b">
        <f t="shared" si="7"/>
        <v>1</v>
      </c>
      <c r="AF64" s="3" t="s">
        <v>390</v>
      </c>
      <c r="AG64" s="2">
        <v>978.0</v>
      </c>
      <c r="AH64" s="2" t="s">
        <v>1962</v>
      </c>
      <c r="AI64" s="36">
        <v>1.629729327527E12</v>
      </c>
      <c r="AJ64" s="2" t="b">
        <f t="shared" si="8"/>
        <v>1</v>
      </c>
      <c r="AK64" s="3" t="s">
        <v>371</v>
      </c>
      <c r="AL64" s="2">
        <v>487.0</v>
      </c>
      <c r="AM64" s="2" t="s">
        <v>1963</v>
      </c>
      <c r="AN64" s="36">
        <v>1.629729896249E12</v>
      </c>
      <c r="AO64" s="2" t="b">
        <f t="shared" si="9"/>
        <v>1</v>
      </c>
      <c r="AP64" s="3" t="s">
        <v>344</v>
      </c>
      <c r="AQ64" s="2">
        <v>2088.0</v>
      </c>
      <c r="AR64" s="2" t="s">
        <v>1964</v>
      </c>
      <c r="AS64" s="36">
        <v>1.629730440236E12</v>
      </c>
    </row>
    <row r="65">
      <c r="A65" s="2" t="b">
        <f t="shared" si="1"/>
        <v>1</v>
      </c>
      <c r="B65" s="3" t="s">
        <v>292</v>
      </c>
      <c r="C65" s="2">
        <v>373.0</v>
      </c>
      <c r="D65" s="2" t="s">
        <v>1953</v>
      </c>
      <c r="E65" s="36">
        <v>1.629717074569E12</v>
      </c>
      <c r="F65" s="2" t="b">
        <f t="shared" si="2"/>
        <v>1</v>
      </c>
      <c r="G65" s="3" t="s">
        <v>413</v>
      </c>
      <c r="H65" s="2">
        <v>1355.0</v>
      </c>
      <c r="I65" s="2" t="s">
        <v>1965</v>
      </c>
      <c r="J65" s="36">
        <v>1.629717466165E12</v>
      </c>
      <c r="O65" s="36"/>
      <c r="T65" s="36"/>
      <c r="U65" s="2" t="b">
        <f t="shared" si="5"/>
        <v>1</v>
      </c>
      <c r="V65" s="3" t="s">
        <v>340</v>
      </c>
      <c r="W65" s="2">
        <v>433.0</v>
      </c>
      <c r="X65" s="2" t="s">
        <v>1966</v>
      </c>
      <c r="Y65" s="36">
        <v>1.629723398222E12</v>
      </c>
      <c r="Z65" s="2" t="b">
        <f t="shared" si="6"/>
        <v>1</v>
      </c>
      <c r="AA65" s="3" t="s">
        <v>242</v>
      </c>
      <c r="AB65" s="2">
        <v>251.0</v>
      </c>
      <c r="AC65" s="2" t="s">
        <v>1967</v>
      </c>
      <c r="AD65" s="36">
        <v>1.62972402903E12</v>
      </c>
      <c r="AE65" s="2" t="b">
        <f t="shared" si="7"/>
        <v>1</v>
      </c>
      <c r="AF65" s="3" t="s">
        <v>257</v>
      </c>
      <c r="AG65" s="2">
        <v>174.0</v>
      </c>
      <c r="AH65" s="2" t="s">
        <v>1962</v>
      </c>
      <c r="AI65" s="36">
        <v>1.629729327702E12</v>
      </c>
      <c r="AJ65" s="2" t="b">
        <f t="shared" si="8"/>
        <v>1</v>
      </c>
      <c r="AK65" s="3" t="s">
        <v>340</v>
      </c>
      <c r="AL65" s="2">
        <v>211.0</v>
      </c>
      <c r="AM65" s="2" t="s">
        <v>1963</v>
      </c>
      <c r="AN65" s="36">
        <v>1.629729896445E12</v>
      </c>
      <c r="AO65" s="2" t="b">
        <f t="shared" si="9"/>
        <v>1</v>
      </c>
      <c r="AP65" s="3" t="s">
        <v>413</v>
      </c>
      <c r="AQ65" s="2">
        <v>1800.0</v>
      </c>
      <c r="AR65" s="2" t="s">
        <v>1968</v>
      </c>
      <c r="AS65" s="36">
        <v>1.629730442033E12</v>
      </c>
    </row>
    <row r="66">
      <c r="A66" s="2" t="b">
        <f t="shared" si="1"/>
        <v>1</v>
      </c>
      <c r="B66" s="3" t="s">
        <v>255</v>
      </c>
      <c r="C66" s="2">
        <v>187.0</v>
      </c>
      <c r="D66" s="2" t="s">
        <v>1953</v>
      </c>
      <c r="E66" s="36">
        <v>1.629717074755E12</v>
      </c>
      <c r="F66" s="2" t="b">
        <f t="shared" si="2"/>
        <v>1</v>
      </c>
      <c r="G66" s="3" t="s">
        <v>340</v>
      </c>
      <c r="H66" s="2">
        <v>820.0</v>
      </c>
      <c r="I66" s="2" t="s">
        <v>1965</v>
      </c>
      <c r="J66" s="36">
        <v>1.629717466981E12</v>
      </c>
      <c r="O66" s="36"/>
      <c r="T66" s="36"/>
      <c r="U66" s="2" t="b">
        <f t="shared" si="5"/>
        <v>1</v>
      </c>
      <c r="V66" s="3" t="s">
        <v>383</v>
      </c>
      <c r="W66" s="2">
        <v>105.0</v>
      </c>
      <c r="X66" s="2" t="s">
        <v>1966</v>
      </c>
      <c r="Y66" s="36">
        <v>1.629723398337E12</v>
      </c>
      <c r="Z66" s="2" t="b">
        <f t="shared" si="6"/>
        <v>1</v>
      </c>
      <c r="AA66" s="3" t="s">
        <v>390</v>
      </c>
      <c r="AB66" s="2">
        <v>195.0</v>
      </c>
      <c r="AC66" s="2" t="s">
        <v>1967</v>
      </c>
      <c r="AD66" s="36">
        <v>1.629724029225E12</v>
      </c>
      <c r="AE66" s="2" t="b">
        <f t="shared" si="7"/>
        <v>1</v>
      </c>
      <c r="AF66" s="3" t="s">
        <v>242</v>
      </c>
      <c r="AG66" s="2">
        <v>190.0</v>
      </c>
      <c r="AH66" s="2" t="s">
        <v>1962</v>
      </c>
      <c r="AI66" s="36">
        <v>1.629729327897E12</v>
      </c>
      <c r="AJ66" s="2" t="b">
        <f t="shared" si="8"/>
        <v>1</v>
      </c>
      <c r="AK66" s="3" t="s">
        <v>383</v>
      </c>
      <c r="AL66" s="2">
        <v>120.0</v>
      </c>
      <c r="AM66" s="2" t="s">
        <v>1963</v>
      </c>
      <c r="AN66" s="36">
        <v>1.629729896563E12</v>
      </c>
      <c r="AO66" s="2" t="b">
        <f t="shared" si="9"/>
        <v>1</v>
      </c>
      <c r="AP66" s="3" t="s">
        <v>340</v>
      </c>
      <c r="AQ66" s="2">
        <v>512.0</v>
      </c>
      <c r="AR66" s="2" t="s">
        <v>1968</v>
      </c>
      <c r="AS66" s="36">
        <v>1.629730442547E12</v>
      </c>
    </row>
    <row r="67">
      <c r="A67" s="2" t="b">
        <f t="shared" si="1"/>
        <v>1</v>
      </c>
      <c r="B67" s="3" t="s">
        <v>242</v>
      </c>
      <c r="C67" s="2">
        <v>212.0</v>
      </c>
      <c r="D67" s="2" t="s">
        <v>1953</v>
      </c>
      <c r="E67" s="36">
        <v>1.629717074968E12</v>
      </c>
      <c r="F67" s="2" t="b">
        <f t="shared" si="2"/>
        <v>1</v>
      </c>
      <c r="G67" s="3" t="s">
        <v>383</v>
      </c>
      <c r="H67" s="2">
        <v>280.0</v>
      </c>
      <c r="I67" s="2" t="s">
        <v>1969</v>
      </c>
      <c r="J67" s="36">
        <v>1.629717467272E12</v>
      </c>
      <c r="O67" s="36"/>
      <c r="T67" s="36"/>
      <c r="U67" s="2" t="b">
        <f t="shared" si="5"/>
        <v>1</v>
      </c>
      <c r="V67" s="3" t="s">
        <v>428</v>
      </c>
      <c r="W67" s="2">
        <v>543.0</v>
      </c>
      <c r="X67" s="2" t="s">
        <v>1966</v>
      </c>
      <c r="Y67" s="36">
        <v>1.62972339887E12</v>
      </c>
      <c r="Z67" s="2" t="b">
        <f t="shared" si="6"/>
        <v>1</v>
      </c>
      <c r="AA67" s="3" t="s">
        <v>257</v>
      </c>
      <c r="AB67" s="2">
        <v>145.0</v>
      </c>
      <c r="AC67" s="2" t="s">
        <v>1967</v>
      </c>
      <c r="AD67" s="36">
        <v>1.629724029373E12</v>
      </c>
      <c r="AE67" s="2" t="b">
        <f t="shared" si="7"/>
        <v>1</v>
      </c>
      <c r="AF67" s="3" t="s">
        <v>292</v>
      </c>
      <c r="AG67" s="2">
        <v>279.0</v>
      </c>
      <c r="AH67" s="2" t="s">
        <v>1970</v>
      </c>
      <c r="AI67" s="36">
        <v>1.629729328169E12</v>
      </c>
      <c r="AJ67" s="2" t="b">
        <f t="shared" si="8"/>
        <v>1</v>
      </c>
      <c r="AK67" s="3" t="s">
        <v>242</v>
      </c>
      <c r="AL67" s="2">
        <v>601.0</v>
      </c>
      <c r="AM67" s="2" t="s">
        <v>1971</v>
      </c>
      <c r="AN67" s="36">
        <v>1.629729897161E12</v>
      </c>
      <c r="AO67" s="2" t="b">
        <f t="shared" si="9"/>
        <v>1</v>
      </c>
      <c r="AP67" s="3" t="s">
        <v>383</v>
      </c>
      <c r="AQ67" s="2">
        <v>92.0</v>
      </c>
      <c r="AR67" s="2" t="s">
        <v>1968</v>
      </c>
      <c r="AS67" s="36">
        <v>1.629730442648E12</v>
      </c>
    </row>
    <row r="68">
      <c r="A68" s="2" t="b">
        <f t="shared" si="1"/>
        <v>1</v>
      </c>
      <c r="B68" s="3" t="s">
        <v>348</v>
      </c>
      <c r="C68" s="2">
        <v>2890.0</v>
      </c>
      <c r="D68" s="2" t="s">
        <v>1972</v>
      </c>
      <c r="E68" s="36">
        <v>1.629717077858E12</v>
      </c>
      <c r="F68" s="2" t="b">
        <f t="shared" si="2"/>
        <v>1</v>
      </c>
      <c r="G68" s="3" t="s">
        <v>428</v>
      </c>
      <c r="H68" s="2">
        <v>688.0</v>
      </c>
      <c r="I68" s="2" t="s">
        <v>1969</v>
      </c>
      <c r="J68" s="36">
        <v>1.629717467957E12</v>
      </c>
      <c r="O68" s="36"/>
      <c r="T68" s="36"/>
      <c r="U68" s="2" t="b">
        <f t="shared" si="5"/>
        <v>1</v>
      </c>
      <c r="V68" s="3" t="s">
        <v>428</v>
      </c>
      <c r="W68" s="2">
        <v>4268.0</v>
      </c>
      <c r="X68" s="2" t="s">
        <v>1973</v>
      </c>
      <c r="Y68" s="36">
        <v>1.629723403161E12</v>
      </c>
      <c r="Z68" s="2" t="b">
        <f t="shared" si="6"/>
        <v>1</v>
      </c>
      <c r="AA68" s="3" t="s">
        <v>242</v>
      </c>
      <c r="AB68" s="2">
        <v>181.0</v>
      </c>
      <c r="AC68" s="2" t="s">
        <v>1967</v>
      </c>
      <c r="AD68" s="36">
        <v>1.629724029551E12</v>
      </c>
      <c r="AE68" s="2" t="b">
        <f t="shared" si="7"/>
        <v>1</v>
      </c>
      <c r="AF68" s="3" t="s">
        <v>255</v>
      </c>
      <c r="AG68" s="2">
        <v>188.0</v>
      </c>
      <c r="AH68" s="2" t="s">
        <v>1970</v>
      </c>
      <c r="AI68" s="36">
        <v>1.629729328362E12</v>
      </c>
      <c r="AJ68" s="2" t="b">
        <f t="shared" si="8"/>
        <v>1</v>
      </c>
      <c r="AK68" s="3" t="s">
        <v>390</v>
      </c>
      <c r="AL68" s="2">
        <v>598.0</v>
      </c>
      <c r="AM68" s="2" t="s">
        <v>1971</v>
      </c>
      <c r="AN68" s="36">
        <v>1.62972989776E12</v>
      </c>
      <c r="AO68" s="2" t="b">
        <f t="shared" si="9"/>
        <v>1</v>
      </c>
      <c r="AP68" s="3" t="s">
        <v>242</v>
      </c>
      <c r="AQ68" s="2">
        <v>227.0</v>
      </c>
      <c r="AR68" s="2" t="s">
        <v>1968</v>
      </c>
      <c r="AS68" s="36">
        <v>1.629730442867E12</v>
      </c>
    </row>
    <row r="69">
      <c r="A69" s="2" t="b">
        <f t="shared" si="1"/>
        <v>1</v>
      </c>
      <c r="B69" s="3" t="s">
        <v>413</v>
      </c>
      <c r="C69" s="2">
        <v>1609.0</v>
      </c>
      <c r="D69" s="2" t="s">
        <v>1974</v>
      </c>
      <c r="E69" s="36">
        <v>1.629717079467E12</v>
      </c>
      <c r="F69" s="2" t="b">
        <f t="shared" si="2"/>
        <v>1</v>
      </c>
      <c r="G69" s="3" t="s">
        <v>428</v>
      </c>
      <c r="H69" s="2">
        <v>1266.0</v>
      </c>
      <c r="I69" s="2" t="s">
        <v>1975</v>
      </c>
      <c r="J69" s="36">
        <v>1.62971746922E12</v>
      </c>
      <c r="O69" s="36"/>
      <c r="T69" s="36"/>
      <c r="U69" s="2" t="b">
        <f t="shared" si="5"/>
        <v>1</v>
      </c>
      <c r="V69" s="3" t="s">
        <v>428</v>
      </c>
      <c r="W69" s="2">
        <v>222.0</v>
      </c>
      <c r="X69" s="2" t="s">
        <v>1973</v>
      </c>
      <c r="Y69" s="36">
        <v>1.629723403362E12</v>
      </c>
      <c r="Z69" s="2" t="b">
        <f t="shared" si="6"/>
        <v>1</v>
      </c>
      <c r="AA69" s="3" t="s">
        <v>292</v>
      </c>
      <c r="AB69" s="2">
        <v>304.0</v>
      </c>
      <c r="AC69" s="2" t="s">
        <v>1967</v>
      </c>
      <c r="AD69" s="36">
        <v>1.629724029857E12</v>
      </c>
      <c r="AE69" s="2" t="b">
        <f t="shared" si="7"/>
        <v>1</v>
      </c>
      <c r="AF69" s="3" t="s">
        <v>242</v>
      </c>
      <c r="AG69" s="2">
        <v>166.0</v>
      </c>
      <c r="AH69" s="2" t="s">
        <v>1970</v>
      </c>
      <c r="AI69" s="36">
        <v>1.629729328523E12</v>
      </c>
      <c r="AJ69" s="2" t="b">
        <f t="shared" si="8"/>
        <v>1</v>
      </c>
      <c r="AK69" s="3" t="s">
        <v>257</v>
      </c>
      <c r="AL69" s="2">
        <v>174.0</v>
      </c>
      <c r="AM69" s="2" t="s">
        <v>1971</v>
      </c>
      <c r="AN69" s="36">
        <v>1.629729897933E12</v>
      </c>
      <c r="AO69" s="2" t="b">
        <f t="shared" si="9"/>
        <v>1</v>
      </c>
      <c r="AP69" s="3" t="s">
        <v>383</v>
      </c>
      <c r="AQ69" s="2">
        <v>456.0</v>
      </c>
      <c r="AR69" s="2" t="s">
        <v>1976</v>
      </c>
      <c r="AS69" s="36">
        <v>1.629730443323E12</v>
      </c>
    </row>
    <row r="70">
      <c r="A70" s="2" t="b">
        <f t="shared" si="1"/>
        <v>1</v>
      </c>
      <c r="B70" s="3" t="s">
        <v>346</v>
      </c>
      <c r="C70" s="2">
        <v>971.0</v>
      </c>
      <c r="D70" s="2" t="s">
        <v>1977</v>
      </c>
      <c r="E70" s="36">
        <v>1.629717080439E12</v>
      </c>
      <c r="F70" s="2" t="b">
        <f t="shared" si="2"/>
        <v>1</v>
      </c>
      <c r="G70" s="3" t="s">
        <v>428</v>
      </c>
      <c r="H70" s="2">
        <v>476.0</v>
      </c>
      <c r="I70" s="2" t="s">
        <v>1975</v>
      </c>
      <c r="J70" s="36">
        <v>1.62971746969E12</v>
      </c>
      <c r="O70" s="36"/>
      <c r="T70" s="39"/>
      <c r="U70" s="2" t="b">
        <f t="shared" si="5"/>
        <v>1</v>
      </c>
      <c r="V70" s="3" t="s">
        <v>428</v>
      </c>
      <c r="W70" s="2">
        <v>101.0</v>
      </c>
      <c r="X70" s="2" t="s">
        <v>1973</v>
      </c>
      <c r="Y70" s="36">
        <v>1.629723403463E12</v>
      </c>
      <c r="Z70" s="2" t="b">
        <f t="shared" si="6"/>
        <v>1</v>
      </c>
      <c r="AA70" s="3" t="s">
        <v>255</v>
      </c>
      <c r="AB70" s="2">
        <v>163.0</v>
      </c>
      <c r="AC70" s="2" t="s">
        <v>1978</v>
      </c>
      <c r="AD70" s="36">
        <v>1.629724030019E12</v>
      </c>
      <c r="AE70" s="2" t="b">
        <f t="shared" si="7"/>
        <v>1</v>
      </c>
      <c r="AF70" s="3" t="s">
        <v>415</v>
      </c>
      <c r="AG70" s="2">
        <v>1661.0</v>
      </c>
      <c r="AH70" s="2" t="s">
        <v>1979</v>
      </c>
      <c r="AI70" s="36">
        <v>1.629729330199E12</v>
      </c>
      <c r="AJ70" s="2" t="b">
        <f t="shared" si="8"/>
        <v>1</v>
      </c>
      <c r="AK70" s="3" t="s">
        <v>242</v>
      </c>
      <c r="AL70" s="2">
        <v>180.0</v>
      </c>
      <c r="AM70" s="2" t="s">
        <v>1980</v>
      </c>
      <c r="AN70" s="36">
        <v>1.62972989812E12</v>
      </c>
      <c r="AO70" s="2" t="b">
        <f t="shared" si="9"/>
        <v>1</v>
      </c>
      <c r="AP70" s="3" t="s">
        <v>428</v>
      </c>
      <c r="AQ70" s="2">
        <v>235.0</v>
      </c>
      <c r="AR70" s="2" t="s">
        <v>1976</v>
      </c>
      <c r="AS70" s="36">
        <v>1.629730443557E12</v>
      </c>
    </row>
    <row r="71">
      <c r="A71" s="2" t="b">
        <f t="shared" si="1"/>
        <v>1</v>
      </c>
      <c r="B71" s="3" t="s">
        <v>383</v>
      </c>
      <c r="C71" s="2">
        <v>111.0</v>
      </c>
      <c r="D71" s="2" t="s">
        <v>1977</v>
      </c>
      <c r="E71" s="36">
        <v>1.629717080554E12</v>
      </c>
      <c r="F71" s="2" t="b">
        <f t="shared" si="2"/>
        <v>1</v>
      </c>
      <c r="G71" s="3" t="s">
        <v>428</v>
      </c>
      <c r="H71" s="2">
        <v>192.0</v>
      </c>
      <c r="I71" s="2" t="s">
        <v>1975</v>
      </c>
      <c r="J71" s="36">
        <v>1.629717469885E12</v>
      </c>
      <c r="O71" s="36"/>
      <c r="T71" s="39"/>
      <c r="U71" s="2" t="b">
        <f t="shared" si="5"/>
        <v>1</v>
      </c>
      <c r="V71" s="3" t="s">
        <v>428</v>
      </c>
      <c r="W71" s="2">
        <v>328.0</v>
      </c>
      <c r="X71" s="2" t="s">
        <v>1973</v>
      </c>
      <c r="Y71" s="36">
        <v>1.629723403786E12</v>
      </c>
      <c r="Z71" s="2" t="b">
        <f t="shared" si="6"/>
        <v>1</v>
      </c>
      <c r="AA71" s="3" t="s">
        <v>242</v>
      </c>
      <c r="AB71" s="2">
        <v>161.0</v>
      </c>
      <c r="AC71" s="2" t="s">
        <v>1978</v>
      </c>
      <c r="AD71" s="36">
        <v>1.629724030191E12</v>
      </c>
      <c r="AE71" s="2" t="b">
        <f t="shared" si="7"/>
        <v>1</v>
      </c>
      <c r="AF71" s="3" t="s">
        <v>413</v>
      </c>
      <c r="AG71" s="2">
        <v>1297.0</v>
      </c>
      <c r="AH71" s="2" t="s">
        <v>1981</v>
      </c>
      <c r="AI71" s="36">
        <v>1.629729331483E12</v>
      </c>
      <c r="AJ71" s="2" t="b">
        <f t="shared" si="8"/>
        <v>1</v>
      </c>
      <c r="AK71" s="3" t="s">
        <v>292</v>
      </c>
      <c r="AL71" s="2">
        <v>1586.0</v>
      </c>
      <c r="AM71" s="2" t="s">
        <v>1982</v>
      </c>
      <c r="AN71" s="36">
        <v>1.6297298997E12</v>
      </c>
      <c r="AS71" s="39"/>
    </row>
    <row r="72">
      <c r="A72" s="2" t="b">
        <f t="shared" si="1"/>
        <v>1</v>
      </c>
      <c r="B72" s="3" t="s">
        <v>428</v>
      </c>
      <c r="C72" s="2">
        <v>291.0</v>
      </c>
      <c r="D72" s="2" t="s">
        <v>1977</v>
      </c>
      <c r="E72" s="36">
        <v>1.62971708084E12</v>
      </c>
      <c r="F72" s="2" t="b">
        <f t="shared" si="2"/>
        <v>1</v>
      </c>
      <c r="G72" s="3" t="s">
        <v>428</v>
      </c>
      <c r="H72" s="2">
        <v>118.0</v>
      </c>
      <c r="I72" s="2" t="s">
        <v>1983</v>
      </c>
      <c r="J72" s="36">
        <v>1.629717470006E12</v>
      </c>
      <c r="O72" s="36"/>
      <c r="T72" s="39"/>
      <c r="U72" s="2" t="b">
        <f t="shared" si="5"/>
        <v>1</v>
      </c>
      <c r="V72" s="3" t="s">
        <v>428</v>
      </c>
      <c r="W72" s="2">
        <v>351.0</v>
      </c>
      <c r="X72" s="2" t="s">
        <v>1984</v>
      </c>
      <c r="Y72" s="36">
        <v>1.629723404161E12</v>
      </c>
      <c r="Z72" s="2" t="b">
        <f t="shared" si="6"/>
        <v>1</v>
      </c>
      <c r="AA72" s="3" t="s">
        <v>365</v>
      </c>
      <c r="AB72" s="2">
        <v>1375.0</v>
      </c>
      <c r="AC72" s="2" t="s">
        <v>1985</v>
      </c>
      <c r="AD72" s="36">
        <v>1.629724031556E12</v>
      </c>
      <c r="AE72" s="2" t="b">
        <f t="shared" si="7"/>
        <v>1</v>
      </c>
      <c r="AF72" s="3" t="s">
        <v>340</v>
      </c>
      <c r="AG72" s="2">
        <v>376.0</v>
      </c>
      <c r="AH72" s="2" t="s">
        <v>1981</v>
      </c>
      <c r="AI72" s="36">
        <v>1.62972933186E12</v>
      </c>
      <c r="AJ72" s="2" t="b">
        <f t="shared" si="8"/>
        <v>1</v>
      </c>
      <c r="AK72" s="3" t="s">
        <v>255</v>
      </c>
      <c r="AL72" s="2">
        <v>150.0</v>
      </c>
      <c r="AM72" s="2" t="s">
        <v>1982</v>
      </c>
      <c r="AN72" s="36">
        <v>1.629729899856E12</v>
      </c>
      <c r="AS72" s="39"/>
    </row>
    <row r="73">
      <c r="E73" s="39"/>
      <c r="F73" s="2" t="b">
        <f t="shared" si="2"/>
        <v>1</v>
      </c>
      <c r="G73" s="3" t="s">
        <v>428</v>
      </c>
      <c r="H73" s="2">
        <v>183.0</v>
      </c>
      <c r="I73" s="2" t="s">
        <v>1983</v>
      </c>
      <c r="J73" s="36">
        <v>1.629717470183E12</v>
      </c>
      <c r="O73" s="39"/>
      <c r="T73" s="39"/>
      <c r="U73" s="2" t="b">
        <f t="shared" si="5"/>
        <v>1</v>
      </c>
      <c r="V73" s="3" t="s">
        <v>428</v>
      </c>
      <c r="W73" s="2">
        <v>99.0</v>
      </c>
      <c r="X73" s="2" t="s">
        <v>1984</v>
      </c>
      <c r="Y73" s="36">
        <v>1.629723404246E12</v>
      </c>
      <c r="Z73" s="2" t="b">
        <f t="shared" si="6"/>
        <v>1</v>
      </c>
      <c r="AA73" s="3" t="s">
        <v>413</v>
      </c>
      <c r="AB73" s="2">
        <v>1090.0</v>
      </c>
      <c r="AC73" s="2" t="s">
        <v>1986</v>
      </c>
      <c r="AD73" s="36">
        <v>1.629724032647E12</v>
      </c>
      <c r="AE73" s="2" t="b">
        <f t="shared" si="7"/>
        <v>1</v>
      </c>
      <c r="AF73" s="3" t="s">
        <v>415</v>
      </c>
      <c r="AG73" s="2">
        <v>79.0</v>
      </c>
      <c r="AH73" s="2" t="s">
        <v>1981</v>
      </c>
      <c r="AI73" s="36">
        <v>1.629729331943E12</v>
      </c>
      <c r="AJ73" s="2" t="b">
        <f t="shared" si="8"/>
        <v>1</v>
      </c>
      <c r="AK73" s="3" t="s">
        <v>242</v>
      </c>
      <c r="AL73" s="2">
        <v>197.0</v>
      </c>
      <c r="AM73" s="2" t="s">
        <v>1987</v>
      </c>
      <c r="AN73" s="36">
        <v>1.629729900045E12</v>
      </c>
      <c r="AS73" s="39"/>
    </row>
    <row r="74">
      <c r="E74" s="39"/>
      <c r="F74" s="2" t="b">
        <f t="shared" si="2"/>
        <v>1</v>
      </c>
      <c r="G74" s="3" t="s">
        <v>428</v>
      </c>
      <c r="H74" s="2">
        <v>178.0</v>
      </c>
      <c r="I74" s="2" t="s">
        <v>1983</v>
      </c>
      <c r="J74" s="36">
        <v>1.62971747036E12</v>
      </c>
      <c r="O74" s="39"/>
      <c r="T74" s="39"/>
      <c r="U74" s="2" t="b">
        <f t="shared" si="5"/>
        <v>1</v>
      </c>
      <c r="V74" s="3" t="s">
        <v>428</v>
      </c>
      <c r="W74" s="2">
        <v>75.0</v>
      </c>
      <c r="X74" s="2" t="s">
        <v>1984</v>
      </c>
      <c r="Y74" s="36">
        <v>1.629723404313E12</v>
      </c>
      <c r="Z74" s="2" t="b">
        <f t="shared" si="6"/>
        <v>1</v>
      </c>
      <c r="AA74" s="3" t="s">
        <v>340</v>
      </c>
      <c r="AB74" s="2">
        <v>667.0</v>
      </c>
      <c r="AC74" s="2" t="s">
        <v>1988</v>
      </c>
      <c r="AD74" s="36">
        <v>1.629724033319E12</v>
      </c>
      <c r="AE74" s="2" t="b">
        <f t="shared" si="7"/>
        <v>1</v>
      </c>
      <c r="AF74" s="3" t="s">
        <v>340</v>
      </c>
      <c r="AG74" s="2">
        <v>994.0</v>
      </c>
      <c r="AH74" s="2" t="s">
        <v>1989</v>
      </c>
      <c r="AI74" s="36">
        <v>1.629729332933E12</v>
      </c>
      <c r="AJ74" s="2" t="b">
        <f t="shared" si="8"/>
        <v>1</v>
      </c>
      <c r="AK74" s="3" t="s">
        <v>348</v>
      </c>
      <c r="AL74" s="2">
        <v>1351.0</v>
      </c>
      <c r="AM74" s="2" t="s">
        <v>1990</v>
      </c>
      <c r="AN74" s="36">
        <v>1.6297299014E12</v>
      </c>
      <c r="AS74" s="39"/>
    </row>
    <row r="75">
      <c r="E75" s="39"/>
      <c r="J75" s="39"/>
      <c r="O75" s="39"/>
      <c r="T75" s="39"/>
      <c r="U75" s="2" t="b">
        <f t="shared" si="5"/>
        <v>1</v>
      </c>
      <c r="V75" s="3" t="s">
        <v>428</v>
      </c>
      <c r="W75" s="2">
        <v>239.0</v>
      </c>
      <c r="X75" s="2" t="s">
        <v>1984</v>
      </c>
      <c r="Y75" s="36">
        <v>1.629723404554E12</v>
      </c>
      <c r="Z75" s="2" t="b">
        <f t="shared" si="6"/>
        <v>1</v>
      </c>
      <c r="AA75" s="3" t="s">
        <v>383</v>
      </c>
      <c r="AB75" s="2">
        <v>148.0</v>
      </c>
      <c r="AC75" s="2" t="s">
        <v>1988</v>
      </c>
      <c r="AD75" s="36">
        <v>1.629724033475E12</v>
      </c>
      <c r="AE75" s="2" t="b">
        <f t="shared" si="7"/>
        <v>1</v>
      </c>
      <c r="AF75" s="3" t="s">
        <v>413</v>
      </c>
      <c r="AG75" s="2">
        <v>111.0</v>
      </c>
      <c r="AH75" s="2" t="s">
        <v>1991</v>
      </c>
      <c r="AI75" s="36">
        <v>1.629729333042E12</v>
      </c>
      <c r="AJ75" s="2" t="b">
        <f t="shared" si="8"/>
        <v>1</v>
      </c>
      <c r="AK75" s="3" t="s">
        <v>413</v>
      </c>
      <c r="AL75" s="2">
        <v>1832.0</v>
      </c>
      <c r="AM75" s="2" t="s">
        <v>1992</v>
      </c>
      <c r="AN75" s="36">
        <v>1.62972990323E12</v>
      </c>
      <c r="AS75" s="39"/>
    </row>
    <row r="76">
      <c r="E76" s="39"/>
      <c r="J76" s="39"/>
      <c r="O76" s="39"/>
      <c r="T76" s="39"/>
      <c r="U76" s="2" t="b">
        <f t="shared" si="5"/>
        <v>1</v>
      </c>
      <c r="V76" s="3" t="s">
        <v>428</v>
      </c>
      <c r="W76" s="2">
        <v>316.0</v>
      </c>
      <c r="X76" s="2" t="s">
        <v>1984</v>
      </c>
      <c r="Y76" s="36">
        <v>1.629723404869E12</v>
      </c>
      <c r="Z76" s="2" t="b">
        <f t="shared" si="6"/>
        <v>1</v>
      </c>
      <c r="AA76" s="3" t="s">
        <v>428</v>
      </c>
      <c r="AB76" s="2">
        <v>555.0</v>
      </c>
      <c r="AC76" s="2" t="s">
        <v>1993</v>
      </c>
      <c r="AD76" s="36">
        <v>1.629724034014E12</v>
      </c>
      <c r="AE76" s="2" t="b">
        <f t="shared" si="7"/>
        <v>1</v>
      </c>
      <c r="AF76" s="3" t="s">
        <v>383</v>
      </c>
      <c r="AG76" s="2">
        <v>430.0</v>
      </c>
      <c r="AH76" s="2" t="s">
        <v>1991</v>
      </c>
      <c r="AI76" s="36">
        <v>1.629729333475E12</v>
      </c>
      <c r="AJ76" s="2" t="b">
        <f t="shared" si="8"/>
        <v>1</v>
      </c>
      <c r="AK76" s="3" t="s">
        <v>346</v>
      </c>
      <c r="AL76" s="2">
        <v>651.0</v>
      </c>
      <c r="AM76" s="2" t="s">
        <v>1992</v>
      </c>
      <c r="AN76" s="36">
        <v>1.62972990388E12</v>
      </c>
      <c r="AS76" s="39"/>
    </row>
    <row r="77">
      <c r="E77" s="39"/>
      <c r="J77" s="39"/>
      <c r="O77" s="39"/>
      <c r="T77" s="39"/>
      <c r="Y77" s="36"/>
      <c r="AD77" s="39"/>
      <c r="AE77" s="2" t="b">
        <f t="shared" si="7"/>
        <v>1</v>
      </c>
      <c r="AF77" s="3" t="s">
        <v>413</v>
      </c>
      <c r="AG77" s="2">
        <v>1050.0</v>
      </c>
      <c r="AH77" s="2" t="s">
        <v>1994</v>
      </c>
      <c r="AI77" s="36">
        <v>1.629729334533E12</v>
      </c>
      <c r="AJ77" s="2" t="b">
        <f t="shared" si="8"/>
        <v>1</v>
      </c>
      <c r="AK77" s="3" t="s">
        <v>383</v>
      </c>
      <c r="AL77" s="2">
        <v>85.0</v>
      </c>
      <c r="AM77" s="2" t="s">
        <v>1992</v>
      </c>
      <c r="AN77" s="36">
        <v>1.629729903973E12</v>
      </c>
      <c r="AS77" s="39"/>
    </row>
    <row r="78">
      <c r="E78" s="39"/>
      <c r="J78" s="39"/>
      <c r="O78" s="39"/>
      <c r="T78" s="39"/>
      <c r="Y78" s="36"/>
      <c r="AD78" s="39"/>
      <c r="AE78" s="2" t="b">
        <f t="shared" si="7"/>
        <v>1</v>
      </c>
      <c r="AF78" s="3" t="s">
        <v>340</v>
      </c>
      <c r="AG78" s="2">
        <v>269.0</v>
      </c>
      <c r="AH78" s="2" t="s">
        <v>1994</v>
      </c>
      <c r="AI78" s="36">
        <v>1.629729334817E12</v>
      </c>
      <c r="AJ78" s="2" t="b">
        <f t="shared" si="8"/>
        <v>1</v>
      </c>
      <c r="AK78" s="3" t="s">
        <v>428</v>
      </c>
      <c r="AL78" s="2">
        <v>478.0</v>
      </c>
      <c r="AM78" s="2" t="s">
        <v>1995</v>
      </c>
      <c r="AN78" s="36">
        <v>1.629729904445E12</v>
      </c>
      <c r="AS78" s="39"/>
    </row>
    <row r="79">
      <c r="E79" s="39"/>
      <c r="J79" s="39"/>
      <c r="O79" s="39"/>
      <c r="T79" s="39"/>
      <c r="Y79" s="36"/>
      <c r="AD79" s="39"/>
      <c r="AE79" s="2" t="b">
        <f t="shared" si="7"/>
        <v>1</v>
      </c>
      <c r="AF79" s="3" t="s">
        <v>383</v>
      </c>
      <c r="AG79" s="2">
        <v>55.0</v>
      </c>
      <c r="AH79" s="2" t="s">
        <v>1994</v>
      </c>
      <c r="AI79" s="36">
        <v>1.629729334854E12</v>
      </c>
      <c r="AN79" s="39"/>
      <c r="AS79" s="39"/>
    </row>
    <row r="80">
      <c r="E80" s="39"/>
      <c r="J80" s="39"/>
      <c r="O80" s="39"/>
      <c r="T80" s="39"/>
      <c r="Y80" s="36"/>
      <c r="AD80" s="39"/>
      <c r="AE80" s="2" t="b">
        <f t="shared" si="7"/>
        <v>1</v>
      </c>
      <c r="AF80" s="3" t="s">
        <v>428</v>
      </c>
      <c r="AG80" s="2">
        <v>405.0</v>
      </c>
      <c r="AH80" s="2" t="s">
        <v>1996</v>
      </c>
      <c r="AI80" s="36">
        <v>1.629729335251E12</v>
      </c>
      <c r="AN80" s="39"/>
      <c r="AS80" s="39"/>
    </row>
    <row r="81">
      <c r="E81" s="39"/>
      <c r="J81" s="39"/>
      <c r="O81" s="39"/>
      <c r="T81" s="39"/>
      <c r="Y81" s="39"/>
      <c r="AD81" s="39"/>
      <c r="AI81" s="39"/>
      <c r="AN81" s="39"/>
      <c r="AS81" s="39"/>
    </row>
    <row r="82">
      <c r="E82" s="39"/>
      <c r="J82" s="39"/>
      <c r="O82" s="39"/>
      <c r="T82" s="39"/>
      <c r="Y82" s="39"/>
      <c r="AD82" s="39"/>
      <c r="AI82" s="39"/>
      <c r="AN82" s="39"/>
      <c r="AS82" s="39"/>
    </row>
    <row r="83">
      <c r="E83" s="39"/>
      <c r="J83" s="39"/>
      <c r="O83" s="39"/>
      <c r="T83" s="39"/>
      <c r="Y83" s="39"/>
      <c r="AD83" s="39"/>
      <c r="AI83" s="39"/>
      <c r="AN83" s="39"/>
      <c r="AS83" s="39"/>
    </row>
    <row r="84">
      <c r="E84" s="39"/>
      <c r="J84" s="39"/>
      <c r="O84" s="39"/>
      <c r="T84" s="39"/>
      <c r="Y84" s="39"/>
      <c r="AD84" s="39"/>
      <c r="AI84" s="39"/>
      <c r="AN84" s="39"/>
      <c r="AS84" s="39"/>
    </row>
    <row r="85">
      <c r="E85" s="39"/>
      <c r="J85" s="39"/>
      <c r="O85" s="39"/>
      <c r="T85" s="39"/>
      <c r="Y85" s="39"/>
      <c r="AD85" s="39"/>
      <c r="AI85" s="39"/>
      <c r="AN85" s="39"/>
      <c r="AS85" s="39"/>
    </row>
    <row r="86">
      <c r="E86" s="39"/>
      <c r="J86" s="39"/>
      <c r="O86" s="39"/>
      <c r="T86" s="39"/>
      <c r="Y86" s="39"/>
      <c r="AD86" s="39"/>
      <c r="AI86" s="39"/>
      <c r="AN86" s="39"/>
      <c r="AS86" s="39"/>
    </row>
    <row r="87">
      <c r="E87" s="39"/>
      <c r="J87" s="39"/>
      <c r="O87" s="39"/>
      <c r="T87" s="39"/>
      <c r="Y87" s="39"/>
      <c r="AD87" s="39"/>
      <c r="AI87" s="39"/>
      <c r="AN87" s="39"/>
      <c r="AS87" s="39"/>
    </row>
    <row r="88">
      <c r="E88" s="39"/>
      <c r="J88" s="39"/>
      <c r="O88" s="39"/>
      <c r="T88" s="39"/>
      <c r="Y88" s="39"/>
      <c r="AD88" s="39"/>
      <c r="AI88" s="39"/>
      <c r="AN88" s="39"/>
      <c r="AS88" s="39"/>
    </row>
    <row r="89">
      <c r="E89" s="39"/>
      <c r="J89" s="39"/>
      <c r="O89" s="39"/>
      <c r="T89" s="39"/>
      <c r="Y89" s="39"/>
      <c r="AD89" s="39"/>
      <c r="AI89" s="39"/>
      <c r="AN89" s="39"/>
      <c r="AS89" s="39"/>
    </row>
    <row r="90">
      <c r="E90" s="39"/>
      <c r="J90" s="39"/>
      <c r="O90" s="39"/>
      <c r="T90" s="39"/>
      <c r="Y90" s="39"/>
      <c r="AD90" s="39"/>
      <c r="AI90" s="39"/>
      <c r="AN90" s="39"/>
      <c r="AS90" s="39"/>
    </row>
    <row r="91">
      <c r="E91" s="39"/>
      <c r="J91" s="39"/>
      <c r="O91" s="39"/>
      <c r="T91" s="39"/>
      <c r="Y91" s="39"/>
      <c r="AD91" s="39"/>
      <c r="AI91" s="39"/>
      <c r="AN91" s="39"/>
      <c r="AS91" s="39"/>
    </row>
    <row r="92">
      <c r="E92" s="39"/>
      <c r="J92" s="39"/>
      <c r="O92" s="39"/>
      <c r="T92" s="39"/>
      <c r="Y92" s="39"/>
      <c r="AD92" s="39"/>
      <c r="AI92" s="39"/>
      <c r="AN92" s="39"/>
      <c r="AS92" s="39"/>
    </row>
    <row r="93">
      <c r="E93" s="39"/>
      <c r="J93" s="39"/>
      <c r="O93" s="39"/>
      <c r="T93" s="39"/>
      <c r="Y93" s="39"/>
      <c r="AD93" s="39"/>
      <c r="AI93" s="39"/>
      <c r="AN93" s="39"/>
      <c r="AS93" s="39"/>
    </row>
    <row r="94">
      <c r="E94" s="39"/>
      <c r="J94" s="39"/>
      <c r="O94" s="39"/>
      <c r="T94" s="39"/>
      <c r="Y94" s="39"/>
      <c r="AD94" s="39"/>
      <c r="AI94" s="39"/>
      <c r="AN94" s="39"/>
      <c r="AS94" s="39"/>
    </row>
    <row r="95">
      <c r="E95" s="39"/>
      <c r="J95" s="39"/>
      <c r="O95" s="39"/>
      <c r="T95" s="39"/>
      <c r="Y95" s="39"/>
      <c r="AD95" s="39"/>
      <c r="AI95" s="39"/>
      <c r="AN95" s="39"/>
      <c r="AS95" s="39"/>
    </row>
    <row r="96">
      <c r="E96" s="39"/>
      <c r="J96" s="39"/>
      <c r="O96" s="39"/>
      <c r="T96" s="39"/>
      <c r="Y96" s="39"/>
      <c r="AD96" s="39"/>
      <c r="AI96" s="39"/>
      <c r="AN96" s="39"/>
      <c r="AS96" s="39"/>
    </row>
    <row r="97">
      <c r="E97" s="39"/>
      <c r="J97" s="39"/>
      <c r="O97" s="39"/>
      <c r="T97" s="39"/>
      <c r="Y97" s="39"/>
      <c r="AD97" s="39"/>
      <c r="AI97" s="39"/>
      <c r="AN97" s="39"/>
      <c r="AS97" s="39"/>
    </row>
    <row r="98">
      <c r="E98" s="39"/>
      <c r="J98" s="39"/>
      <c r="O98" s="39"/>
      <c r="T98" s="39"/>
      <c r="Y98" s="39"/>
      <c r="AD98" s="39"/>
      <c r="AI98" s="39"/>
      <c r="AN98" s="39"/>
      <c r="AS98" s="39"/>
    </row>
    <row r="99">
      <c r="E99" s="39"/>
      <c r="J99" s="39"/>
      <c r="O99" s="39"/>
      <c r="T99" s="39"/>
      <c r="Y99" s="39"/>
      <c r="AD99" s="39"/>
      <c r="AI99" s="39"/>
      <c r="AN99" s="39"/>
      <c r="AS99" s="39"/>
    </row>
    <row r="100">
      <c r="A100" s="11"/>
      <c r="B100" s="41" t="s">
        <v>202</v>
      </c>
      <c r="C100" s="41"/>
      <c r="E100" s="39"/>
      <c r="F100" s="42"/>
      <c r="G100" s="41" t="s">
        <v>202</v>
      </c>
      <c r="H100" s="41"/>
      <c r="J100" s="39"/>
      <c r="K100" s="42"/>
      <c r="L100" s="41" t="s">
        <v>202</v>
      </c>
      <c r="M100" s="41"/>
      <c r="O100" s="39"/>
      <c r="P100" s="42"/>
      <c r="Q100" s="41" t="s">
        <v>202</v>
      </c>
      <c r="R100" s="41"/>
      <c r="T100" s="39"/>
      <c r="U100" s="42"/>
      <c r="V100" s="41" t="s">
        <v>202</v>
      </c>
      <c r="W100" s="41"/>
      <c r="Y100" s="39"/>
      <c r="Z100" s="42"/>
      <c r="AA100" s="41" t="s">
        <v>202</v>
      </c>
      <c r="AB100" s="41"/>
      <c r="AD100" s="39"/>
      <c r="AE100" s="42"/>
      <c r="AF100" s="41" t="s">
        <v>202</v>
      </c>
      <c r="AG100" s="41"/>
      <c r="AI100" s="39"/>
      <c r="AJ100" s="42"/>
      <c r="AK100" s="41" t="s">
        <v>202</v>
      </c>
      <c r="AL100" s="41"/>
      <c r="AN100" s="39"/>
      <c r="AO100" s="42"/>
      <c r="AP100" s="41" t="s">
        <v>202</v>
      </c>
      <c r="AQ100" s="41"/>
      <c r="AS100" s="39"/>
    </row>
    <row r="101">
      <c r="A101" s="17"/>
      <c r="B101" s="17" t="s">
        <v>178</v>
      </c>
      <c r="C101" s="44">
        <f> AVERAGE(C4:C99)</f>
        <v>479.9275362</v>
      </c>
      <c r="E101" s="39"/>
      <c r="F101" s="17"/>
      <c r="G101" s="17" t="s">
        <v>178</v>
      </c>
      <c r="H101" s="44">
        <f> AVERAGE(H4:H99)</f>
        <v>465.3802817</v>
      </c>
      <c r="J101" s="39"/>
      <c r="K101" s="17"/>
      <c r="L101" s="17" t="s">
        <v>178</v>
      </c>
      <c r="M101" s="44">
        <f> AVERAGE(M4:M99)</f>
        <v>423.3934426</v>
      </c>
      <c r="O101" s="39"/>
      <c r="P101" s="17"/>
      <c r="Q101" s="17" t="s">
        <v>178</v>
      </c>
      <c r="R101" s="44">
        <f> AVERAGE(R4:R99)</f>
        <v>418.1803279</v>
      </c>
      <c r="T101" s="39"/>
      <c r="U101" s="17"/>
      <c r="V101" s="17" t="s">
        <v>178</v>
      </c>
      <c r="W101" s="44">
        <f> AVERAGE(W4:W99)</f>
        <v>502.0410959</v>
      </c>
      <c r="Y101" s="39"/>
      <c r="Z101" s="17"/>
      <c r="AA101" s="17" t="s">
        <v>178</v>
      </c>
      <c r="AB101" s="44">
        <f> AVERAGE(AB4:AB99)</f>
        <v>354.5205479</v>
      </c>
      <c r="AD101" s="39"/>
      <c r="AE101" s="17"/>
      <c r="AF101" s="17" t="s">
        <v>178</v>
      </c>
      <c r="AG101" s="44">
        <f> AVERAGE(AG4:AG99)</f>
        <v>511.3116883</v>
      </c>
      <c r="AI101" s="39"/>
      <c r="AJ101" s="17"/>
      <c r="AK101" s="17" t="s">
        <v>178</v>
      </c>
      <c r="AL101" s="44">
        <f> AVERAGE(AL4:AL99)</f>
        <v>495.4533333</v>
      </c>
      <c r="AN101" s="39"/>
      <c r="AO101" s="17"/>
      <c r="AP101" s="17" t="s">
        <v>178</v>
      </c>
      <c r="AQ101" s="44">
        <f> AVERAGE(AQ4:AQ99)</f>
        <v>417.6119403</v>
      </c>
      <c r="AS101" s="39"/>
    </row>
    <row r="102">
      <c r="A102" s="21"/>
      <c r="B102" s="21" t="s">
        <v>146</v>
      </c>
      <c r="C102" s="46">
        <f>STDEV(C4:C99)</f>
        <v>580.9657608</v>
      </c>
      <c r="E102" s="39"/>
      <c r="F102" s="21"/>
      <c r="G102" s="21" t="s">
        <v>146</v>
      </c>
      <c r="H102" s="46">
        <f>STDEV(H4:H99)</f>
        <v>554.5644975</v>
      </c>
      <c r="J102" s="39"/>
      <c r="K102" s="21"/>
      <c r="L102" s="21" t="s">
        <v>146</v>
      </c>
      <c r="M102" s="46">
        <f>STDEV(M4:M99)</f>
        <v>453.0131815</v>
      </c>
      <c r="O102" s="39"/>
      <c r="P102" s="21"/>
      <c r="Q102" s="21" t="s">
        <v>146</v>
      </c>
      <c r="R102" s="46">
        <f>STDEV(R4:R99)</f>
        <v>499.5347004</v>
      </c>
      <c r="T102" s="39"/>
      <c r="U102" s="21"/>
      <c r="V102" s="21" t="s">
        <v>146</v>
      </c>
      <c r="W102" s="46">
        <f>STDEV(W4:W99)</f>
        <v>885.0039617</v>
      </c>
      <c r="Y102" s="39"/>
      <c r="Z102" s="21"/>
      <c r="AA102" s="21" t="s">
        <v>146</v>
      </c>
      <c r="AB102" s="46">
        <f>STDEV(AB4:AB99)</f>
        <v>391.9567404</v>
      </c>
      <c r="AD102" s="39"/>
      <c r="AE102" s="21"/>
      <c r="AF102" s="21" t="s">
        <v>146</v>
      </c>
      <c r="AG102" s="46">
        <f>STDEV(AG4:AG99)</f>
        <v>764.3150573</v>
      </c>
      <c r="AI102" s="39"/>
      <c r="AJ102" s="21"/>
      <c r="AK102" s="21" t="s">
        <v>146</v>
      </c>
      <c r="AL102" s="46">
        <f>STDEV(AL4:AL99)</f>
        <v>621.2709357</v>
      </c>
      <c r="AN102" s="39"/>
      <c r="AO102" s="21"/>
      <c r="AP102" s="21" t="s">
        <v>146</v>
      </c>
      <c r="AQ102" s="46">
        <f>STDEV(AQ4:AQ99)</f>
        <v>519.4742667</v>
      </c>
      <c r="AS102" s="39"/>
    </row>
    <row r="103">
      <c r="A103" s="17"/>
      <c r="B103" s="17" t="s">
        <v>179</v>
      </c>
      <c r="C103" s="46">
        <f>MEDIAN(C4:C99)</f>
        <v>251</v>
      </c>
      <c r="E103" s="39"/>
      <c r="F103" s="17"/>
      <c r="G103" s="17" t="s">
        <v>179</v>
      </c>
      <c r="H103" s="46">
        <f>MEDIAN(H4:H99)</f>
        <v>280</v>
      </c>
      <c r="J103" s="39"/>
      <c r="K103" s="17"/>
      <c r="L103" s="17" t="s">
        <v>179</v>
      </c>
      <c r="M103" s="46">
        <f>MEDIAN(M4:M99)</f>
        <v>284</v>
      </c>
      <c r="O103" s="39"/>
      <c r="P103" s="17"/>
      <c r="Q103" s="17" t="s">
        <v>179</v>
      </c>
      <c r="R103" s="46">
        <f>MEDIAN(R4:R99)</f>
        <v>285</v>
      </c>
      <c r="T103" s="39"/>
      <c r="U103" s="17"/>
      <c r="V103" s="17" t="s">
        <v>179</v>
      </c>
      <c r="W103" s="46">
        <f>MEDIAN(W4:W99)</f>
        <v>222</v>
      </c>
      <c r="Y103" s="39"/>
      <c r="Z103" s="17"/>
      <c r="AA103" s="17" t="s">
        <v>179</v>
      </c>
      <c r="AB103" s="46">
        <f>MEDIAN(AB4:AB99)</f>
        <v>230</v>
      </c>
      <c r="AD103" s="39"/>
      <c r="AE103" s="17"/>
      <c r="AF103" s="17" t="s">
        <v>179</v>
      </c>
      <c r="AG103" s="46">
        <f>MEDIAN(AG4:AG99)</f>
        <v>269</v>
      </c>
      <c r="AI103" s="39"/>
      <c r="AJ103" s="17"/>
      <c r="AK103" s="17" t="s">
        <v>179</v>
      </c>
      <c r="AL103" s="46">
        <f>MEDIAN(AL4:AL99)</f>
        <v>244</v>
      </c>
      <c r="AN103" s="39"/>
      <c r="AO103" s="17"/>
      <c r="AP103" s="17" t="s">
        <v>179</v>
      </c>
      <c r="AQ103" s="46">
        <f>MEDIAN(AQ4:AQ99)</f>
        <v>243</v>
      </c>
      <c r="AS103" s="39"/>
    </row>
    <row r="104">
      <c r="A104" s="17"/>
      <c r="B104" s="17" t="s">
        <v>180</v>
      </c>
      <c r="C104" s="46">
        <f>min(C4:C99)</f>
        <v>66</v>
      </c>
      <c r="E104" s="39"/>
      <c r="F104" s="17"/>
      <c r="G104" s="17" t="s">
        <v>180</v>
      </c>
      <c r="H104" s="46">
        <f>min(H4:H99)</f>
        <v>84</v>
      </c>
      <c r="J104" s="39"/>
      <c r="K104" s="17"/>
      <c r="L104" s="17" t="s">
        <v>180</v>
      </c>
      <c r="M104" s="46">
        <f>min(M4:M99)</f>
        <v>75</v>
      </c>
      <c r="O104" s="39"/>
      <c r="P104" s="17"/>
      <c r="Q104" s="17" t="s">
        <v>180</v>
      </c>
      <c r="R104" s="46">
        <f>min(R4:R99)</f>
        <v>88</v>
      </c>
      <c r="T104" s="39"/>
      <c r="U104" s="17"/>
      <c r="V104" s="17" t="s">
        <v>180</v>
      </c>
      <c r="W104" s="46">
        <f>min(W4:W99)</f>
        <v>75</v>
      </c>
      <c r="Y104" s="39"/>
      <c r="Z104" s="17"/>
      <c r="AA104" s="17" t="s">
        <v>180</v>
      </c>
      <c r="AB104" s="46">
        <f>min(AB4:AB99)</f>
        <v>67</v>
      </c>
      <c r="AD104" s="39"/>
      <c r="AE104" s="17"/>
      <c r="AF104" s="17" t="s">
        <v>180</v>
      </c>
      <c r="AG104" s="46">
        <f>min(AG4:AG99)</f>
        <v>55</v>
      </c>
      <c r="AI104" s="39"/>
      <c r="AJ104" s="17"/>
      <c r="AK104" s="17" t="s">
        <v>180</v>
      </c>
      <c r="AL104" s="46">
        <f>min(AL4:AL99)</f>
        <v>49</v>
      </c>
      <c r="AN104" s="39"/>
      <c r="AO104" s="17"/>
      <c r="AP104" s="17" t="s">
        <v>180</v>
      </c>
      <c r="AQ104" s="46">
        <f>min(AQ4:AQ99)</f>
        <v>82</v>
      </c>
      <c r="AS104" s="39"/>
    </row>
    <row r="105">
      <c r="A105" s="17"/>
      <c r="B105" s="17" t="s">
        <v>181</v>
      </c>
      <c r="C105" s="46">
        <f>max(C4:C99)</f>
        <v>2890</v>
      </c>
      <c r="E105" s="39"/>
      <c r="F105" s="17"/>
      <c r="G105" s="17" t="s">
        <v>181</v>
      </c>
      <c r="H105" s="46">
        <f>max(H4:H99)</f>
        <v>3843</v>
      </c>
      <c r="J105" s="39"/>
      <c r="K105" s="17"/>
      <c r="L105" s="17" t="s">
        <v>181</v>
      </c>
      <c r="M105" s="46">
        <f>max(M4:M99)</f>
        <v>3000</v>
      </c>
      <c r="O105" s="39"/>
      <c r="P105" s="17"/>
      <c r="Q105" s="17" t="s">
        <v>181</v>
      </c>
      <c r="R105" s="46">
        <f>max(R4:R99)</f>
        <v>3075</v>
      </c>
      <c r="T105" s="39"/>
      <c r="U105" s="17"/>
      <c r="V105" s="17" t="s">
        <v>181</v>
      </c>
      <c r="W105" s="46">
        <f>max(W4:W99)</f>
        <v>5581</v>
      </c>
      <c r="Y105" s="39"/>
      <c r="Z105" s="17"/>
      <c r="AA105" s="17" t="s">
        <v>181</v>
      </c>
      <c r="AB105" s="46">
        <f>max(AB4:AB99)</f>
        <v>2924</v>
      </c>
      <c r="AD105" s="39"/>
      <c r="AE105" s="17"/>
      <c r="AF105" s="17" t="s">
        <v>181</v>
      </c>
      <c r="AG105" s="46">
        <f>max(AG4:AG99)</f>
        <v>5893</v>
      </c>
      <c r="AI105" s="39"/>
      <c r="AJ105" s="17"/>
      <c r="AK105" s="17" t="s">
        <v>181</v>
      </c>
      <c r="AL105" s="46">
        <f>max(AL4:AL99)</f>
        <v>4052</v>
      </c>
      <c r="AN105" s="39"/>
      <c r="AO105" s="17"/>
      <c r="AP105" s="17" t="s">
        <v>181</v>
      </c>
      <c r="AQ105" s="46">
        <f>max(AQ4:AQ99)</f>
        <v>3268</v>
      </c>
      <c r="AS105" s="39"/>
    </row>
    <row r="106">
      <c r="A106" s="17"/>
      <c r="B106" s="17" t="s">
        <v>182</v>
      </c>
      <c r="C106" s="46">
        <f>sum(C4:C99)/1000</f>
        <v>33.115</v>
      </c>
      <c r="E106" s="39"/>
      <c r="F106" s="17"/>
      <c r="G106" s="17" t="s">
        <v>182</v>
      </c>
      <c r="H106" s="46">
        <f>sum(H4:H99)/1000</f>
        <v>33.042</v>
      </c>
      <c r="J106" s="39"/>
      <c r="K106" s="17"/>
      <c r="L106" s="17" t="s">
        <v>182</v>
      </c>
      <c r="M106" s="46">
        <f>sum(M4:M99)/1000</f>
        <v>25.827</v>
      </c>
      <c r="O106" s="39"/>
      <c r="P106" s="17"/>
      <c r="Q106" s="17" t="s">
        <v>182</v>
      </c>
      <c r="R106" s="46">
        <f>sum(R4:R99)/1000</f>
        <v>25.509</v>
      </c>
      <c r="T106" s="39"/>
      <c r="U106" s="17"/>
      <c r="V106" s="17" t="s">
        <v>182</v>
      </c>
      <c r="W106" s="46">
        <f>sum(W4:W99)/1000</f>
        <v>36.649</v>
      </c>
      <c r="Y106" s="39"/>
      <c r="Z106" s="17"/>
      <c r="AA106" s="17" t="s">
        <v>182</v>
      </c>
      <c r="AB106" s="46">
        <f>sum(AB4:AB99)/1000</f>
        <v>25.88</v>
      </c>
      <c r="AD106" s="39"/>
      <c r="AE106" s="17"/>
      <c r="AF106" s="17" t="s">
        <v>182</v>
      </c>
      <c r="AG106" s="46">
        <f>sum(AG4:AG99)/1000</f>
        <v>39.371</v>
      </c>
      <c r="AI106" s="39"/>
      <c r="AJ106" s="17"/>
      <c r="AK106" s="17" t="s">
        <v>182</v>
      </c>
      <c r="AL106" s="46">
        <f>sum(AL4:AL99)/1000</f>
        <v>37.159</v>
      </c>
      <c r="AN106" s="39"/>
      <c r="AO106" s="17"/>
      <c r="AP106" s="17" t="s">
        <v>182</v>
      </c>
      <c r="AQ106" s="46">
        <f>sum(AQ4:AQ99)/1000</f>
        <v>27.98</v>
      </c>
      <c r="AS106" s="39"/>
    </row>
    <row r="107">
      <c r="A107" s="17"/>
      <c r="B107" s="17" t="s">
        <v>151</v>
      </c>
      <c r="C107" s="46">
        <f>COUNTA(C4:C99)+1</f>
        <v>70</v>
      </c>
      <c r="E107" s="39"/>
      <c r="F107" s="17"/>
      <c r="G107" s="17" t="s">
        <v>151</v>
      </c>
      <c r="H107" s="46">
        <f>COUNTA(H4:H99)+1</f>
        <v>72</v>
      </c>
      <c r="J107" s="39"/>
      <c r="K107" s="17"/>
      <c r="L107" s="17" t="s">
        <v>151</v>
      </c>
      <c r="M107" s="46">
        <f>COUNTA(M4:M99)+1</f>
        <v>62</v>
      </c>
      <c r="O107" s="39"/>
      <c r="P107" s="17"/>
      <c r="Q107" s="17" t="s">
        <v>151</v>
      </c>
      <c r="R107" s="46">
        <f>COUNTA(R4:R99)+1</f>
        <v>62</v>
      </c>
      <c r="T107" s="39"/>
      <c r="U107" s="17"/>
      <c r="V107" s="17" t="s">
        <v>151</v>
      </c>
      <c r="W107" s="46">
        <f>COUNTA(W4:W99)+1</f>
        <v>74</v>
      </c>
      <c r="Y107" s="39"/>
      <c r="Z107" s="17"/>
      <c r="AA107" s="17" t="s">
        <v>151</v>
      </c>
      <c r="AB107" s="46">
        <f>COUNTA(AB4:AB99)+1</f>
        <v>74</v>
      </c>
      <c r="AD107" s="39"/>
      <c r="AE107" s="17"/>
      <c r="AF107" s="17" t="s">
        <v>151</v>
      </c>
      <c r="AG107" s="46">
        <f>COUNTA(AG4:AG99)+1</f>
        <v>78</v>
      </c>
      <c r="AI107" s="39"/>
      <c r="AJ107" s="17"/>
      <c r="AK107" s="17" t="s">
        <v>151</v>
      </c>
      <c r="AL107" s="46">
        <f>COUNTA(AL4:AL99)+1</f>
        <v>76</v>
      </c>
      <c r="AN107" s="39"/>
      <c r="AO107" s="17"/>
      <c r="AP107" s="17" t="s">
        <v>151</v>
      </c>
      <c r="AQ107" s="46">
        <f>COUNTA(AQ4:AQ99)+1</f>
        <v>68</v>
      </c>
      <c r="AS107" s="39"/>
    </row>
    <row r="108">
      <c r="A108" s="17"/>
      <c r="B108" s="17" t="s">
        <v>183</v>
      </c>
      <c r="C108" s="22">
        <f>C110+C109+C111+C112</f>
        <v>70</v>
      </c>
      <c r="E108" s="39"/>
      <c r="F108" s="17"/>
      <c r="G108" s="17" t="s">
        <v>183</v>
      </c>
      <c r="H108" s="22">
        <f>H110+H109+H111+H112</f>
        <v>78</v>
      </c>
      <c r="J108" s="39"/>
      <c r="K108" s="17"/>
      <c r="L108" s="17" t="s">
        <v>183</v>
      </c>
      <c r="M108" s="22">
        <f>M110+M109+M111+M112</f>
        <v>62</v>
      </c>
      <c r="O108" s="39"/>
      <c r="P108" s="17"/>
      <c r="Q108" s="17" t="s">
        <v>183</v>
      </c>
      <c r="R108" s="22">
        <f>R110+R109+R111+R112</f>
        <v>62</v>
      </c>
      <c r="T108" s="39"/>
      <c r="U108" s="17"/>
      <c r="V108" s="17" t="s">
        <v>183</v>
      </c>
      <c r="W108" s="22">
        <f>W110+W109+W111+W112</f>
        <v>74</v>
      </c>
      <c r="Y108" s="39"/>
      <c r="Z108" s="17"/>
      <c r="AA108" s="17" t="s">
        <v>183</v>
      </c>
      <c r="AB108" s="22">
        <f>AB110+AB109+AB111+AB112</f>
        <v>74</v>
      </c>
      <c r="AD108" s="39"/>
      <c r="AE108" s="17"/>
      <c r="AF108" s="17" t="s">
        <v>183</v>
      </c>
      <c r="AG108" s="22">
        <f>AG110+AG109+AG111+AG112</f>
        <v>78</v>
      </c>
      <c r="AI108" s="39"/>
      <c r="AJ108" s="17"/>
      <c r="AK108" s="17" t="s">
        <v>183</v>
      </c>
      <c r="AL108" s="22">
        <f>AL110+AL109+AL111+AL112</f>
        <v>76</v>
      </c>
      <c r="AN108" s="39"/>
      <c r="AO108" s="17"/>
      <c r="AP108" s="17" t="s">
        <v>183</v>
      </c>
      <c r="AQ108" s="22">
        <f>AQ110+AQ109+AQ111+AQ112</f>
        <v>68</v>
      </c>
      <c r="AS108" s="39"/>
    </row>
    <row r="109">
      <c r="A109" s="17"/>
      <c r="B109" s="23" t="s">
        <v>184</v>
      </c>
      <c r="C109" s="40">
        <f>(C107-60)/2</f>
        <v>5</v>
      </c>
      <c r="E109" s="39"/>
      <c r="F109" s="59"/>
      <c r="G109" s="23" t="s">
        <v>184</v>
      </c>
      <c r="H109" s="64">
        <f>(H107-60)/2</f>
        <v>6</v>
      </c>
      <c r="J109" s="39"/>
      <c r="K109" s="59"/>
      <c r="L109" s="23" t="s">
        <v>184</v>
      </c>
      <c r="M109" s="40">
        <f>(M107-60)/2</f>
        <v>1</v>
      </c>
      <c r="O109" s="39"/>
      <c r="P109" s="59"/>
      <c r="Q109" s="23" t="s">
        <v>184</v>
      </c>
      <c r="R109" s="40">
        <f>(R107-60)/2</f>
        <v>1</v>
      </c>
      <c r="T109" s="39"/>
      <c r="U109" s="59"/>
      <c r="V109" s="23" t="s">
        <v>184</v>
      </c>
      <c r="W109" s="40">
        <f>(W107-60)/2</f>
        <v>7</v>
      </c>
      <c r="Y109" s="39"/>
      <c r="Z109" s="59"/>
      <c r="AA109" s="23" t="s">
        <v>184</v>
      </c>
      <c r="AB109" s="40">
        <f>(AB107-60)/2</f>
        <v>7</v>
      </c>
      <c r="AD109" s="39"/>
      <c r="AE109" s="59"/>
      <c r="AF109" s="23" t="s">
        <v>184</v>
      </c>
      <c r="AG109" s="40">
        <f>(AG107-60)/2</f>
        <v>9</v>
      </c>
      <c r="AI109" s="39"/>
      <c r="AJ109" s="59"/>
      <c r="AK109" s="23" t="s">
        <v>184</v>
      </c>
      <c r="AL109" s="40">
        <f>(AL107-60)/2</f>
        <v>8</v>
      </c>
      <c r="AN109" s="39"/>
      <c r="AO109" s="59"/>
      <c r="AP109" s="23" t="s">
        <v>184</v>
      </c>
      <c r="AQ109" s="40">
        <f>(AQ107-60)/2</f>
        <v>4</v>
      </c>
      <c r="AS109" s="39"/>
    </row>
    <row r="110">
      <c r="A110" s="21"/>
      <c r="B110" s="21" t="s">
        <v>154</v>
      </c>
      <c r="C110" s="18">
        <v>60.0</v>
      </c>
      <c r="E110" s="39"/>
      <c r="F110" s="21"/>
      <c r="G110" s="21" t="s">
        <v>154</v>
      </c>
      <c r="H110" s="18">
        <v>60.0</v>
      </c>
      <c r="J110" s="39"/>
      <c r="K110" s="21"/>
      <c r="L110" s="21" t="s">
        <v>154</v>
      </c>
      <c r="M110" s="18">
        <v>60.0</v>
      </c>
      <c r="O110" s="39"/>
      <c r="P110" s="21"/>
      <c r="Q110" s="21" t="s">
        <v>154</v>
      </c>
      <c r="R110" s="18">
        <v>60.0</v>
      </c>
      <c r="T110" s="39"/>
      <c r="U110" s="21"/>
      <c r="V110" s="21" t="s">
        <v>154</v>
      </c>
      <c r="W110" s="18">
        <v>60.0</v>
      </c>
      <c r="Y110" s="39"/>
      <c r="Z110" s="21"/>
      <c r="AA110" s="21" t="s">
        <v>154</v>
      </c>
      <c r="AB110" s="18">
        <v>60.0</v>
      </c>
      <c r="AD110" s="39"/>
      <c r="AE110" s="21"/>
      <c r="AF110" s="21" t="s">
        <v>154</v>
      </c>
      <c r="AG110" s="18">
        <v>60.0</v>
      </c>
      <c r="AI110" s="39"/>
      <c r="AJ110" s="21"/>
      <c r="AK110" s="21" t="s">
        <v>154</v>
      </c>
      <c r="AL110" s="18">
        <v>60.0</v>
      </c>
      <c r="AN110" s="39"/>
      <c r="AO110" s="21"/>
      <c r="AP110" s="21" t="s">
        <v>154</v>
      </c>
      <c r="AQ110" s="18">
        <v>60.0</v>
      </c>
      <c r="AS110" s="39"/>
    </row>
    <row r="111">
      <c r="A111" s="17"/>
      <c r="B111" s="17" t="s">
        <v>155</v>
      </c>
      <c r="C111" s="18">
        <f>C109</f>
        <v>5</v>
      </c>
      <c r="E111" s="39"/>
      <c r="F111" s="17"/>
      <c r="G111" s="17" t="s">
        <v>155</v>
      </c>
      <c r="H111" s="18">
        <f>H109</f>
        <v>6</v>
      </c>
      <c r="J111" s="39"/>
      <c r="K111" s="17"/>
      <c r="L111" s="17" t="s">
        <v>155</v>
      </c>
      <c r="M111" s="18">
        <f>M109</f>
        <v>1</v>
      </c>
      <c r="O111" s="39"/>
      <c r="P111" s="17"/>
      <c r="Q111" s="17" t="s">
        <v>155</v>
      </c>
      <c r="R111" s="18">
        <f>R109</f>
        <v>1</v>
      </c>
      <c r="T111" s="39"/>
      <c r="U111" s="17"/>
      <c r="V111" s="17" t="s">
        <v>155</v>
      </c>
      <c r="W111" s="18">
        <f>W109</f>
        <v>7</v>
      </c>
      <c r="Y111" s="39"/>
      <c r="Z111" s="17"/>
      <c r="AA111" s="17" t="s">
        <v>155</v>
      </c>
      <c r="AB111" s="18">
        <f>AB109</f>
        <v>7</v>
      </c>
      <c r="AD111" s="39"/>
      <c r="AE111" s="17"/>
      <c r="AF111" s="17" t="s">
        <v>155</v>
      </c>
      <c r="AG111" s="18">
        <f>AG109</f>
        <v>9</v>
      </c>
      <c r="AI111" s="39"/>
      <c r="AJ111" s="17"/>
      <c r="AK111" s="17" t="s">
        <v>155</v>
      </c>
      <c r="AL111" s="18">
        <f>AL109</f>
        <v>8</v>
      </c>
      <c r="AN111" s="39"/>
      <c r="AO111" s="17"/>
      <c r="AP111" s="17" t="s">
        <v>155</v>
      </c>
      <c r="AQ111" s="18">
        <f>AQ109</f>
        <v>4</v>
      </c>
      <c r="AS111" s="39"/>
    </row>
    <row r="112">
      <c r="A112" s="17"/>
      <c r="B112" s="17" t="s">
        <v>156</v>
      </c>
      <c r="C112" s="18">
        <v>0.0</v>
      </c>
      <c r="E112" s="39"/>
      <c r="F112" s="17"/>
      <c r="G112" s="17" t="s">
        <v>156</v>
      </c>
      <c r="H112" s="18">
        <v>6.0</v>
      </c>
      <c r="J112" s="39"/>
      <c r="K112" s="17"/>
      <c r="L112" s="17" t="s">
        <v>156</v>
      </c>
      <c r="M112" s="18">
        <v>0.0</v>
      </c>
      <c r="O112" s="39"/>
      <c r="P112" s="17"/>
      <c r="Q112" s="17" t="s">
        <v>156</v>
      </c>
      <c r="R112" s="18">
        <v>0.0</v>
      </c>
      <c r="T112" s="39"/>
      <c r="U112" s="17"/>
      <c r="V112" s="17" t="s">
        <v>156</v>
      </c>
      <c r="W112" s="18">
        <v>0.0</v>
      </c>
      <c r="Y112" s="39"/>
      <c r="Z112" s="17"/>
      <c r="AA112" s="17" t="s">
        <v>156</v>
      </c>
      <c r="AB112" s="18">
        <v>0.0</v>
      </c>
      <c r="AD112" s="39"/>
      <c r="AE112" s="17"/>
      <c r="AF112" s="17" t="s">
        <v>156</v>
      </c>
      <c r="AG112" s="18">
        <v>0.0</v>
      </c>
      <c r="AI112" s="39"/>
      <c r="AJ112" s="17"/>
      <c r="AK112" s="17" t="s">
        <v>156</v>
      </c>
      <c r="AL112" s="18">
        <v>0.0</v>
      </c>
      <c r="AN112" s="39"/>
      <c r="AO112" s="17"/>
      <c r="AP112" s="17" t="s">
        <v>156</v>
      </c>
      <c r="AQ112" s="18">
        <v>0.0</v>
      </c>
      <c r="AS112" s="39"/>
    </row>
    <row r="113">
      <c r="A113" s="21"/>
      <c r="B113" s="21" t="s">
        <v>157</v>
      </c>
      <c r="C113" s="18">
        <f>COUNTIF(A3:A80,FALSE)-4+5+2</f>
        <v>12</v>
      </c>
      <c r="E113" s="39"/>
      <c r="F113" s="21"/>
      <c r="G113" s="21" t="s">
        <v>157</v>
      </c>
      <c r="H113" s="18">
        <f>COUNTIF(F3:F80,FALSE)+7</f>
        <v>11</v>
      </c>
      <c r="J113" s="39"/>
      <c r="K113" s="21"/>
      <c r="L113" s="21" t="s">
        <v>157</v>
      </c>
      <c r="M113" s="18">
        <f>COUNTIF(K3:K80,FALSE)+3</f>
        <v>11</v>
      </c>
      <c r="O113" s="39"/>
      <c r="P113" s="21"/>
      <c r="Q113" s="21" t="s">
        <v>157</v>
      </c>
      <c r="R113" s="18">
        <f>COUNTIF(P3:P80,FALSE)+3</f>
        <v>11</v>
      </c>
      <c r="T113" s="39"/>
      <c r="U113" s="21"/>
      <c r="V113" s="21" t="s">
        <v>157</v>
      </c>
      <c r="W113" s="18">
        <f>COUNTIF(U3:U80,FALSE)+3</f>
        <v>11</v>
      </c>
      <c r="Y113" s="39"/>
      <c r="Z113" s="21"/>
      <c r="AA113" s="21" t="s">
        <v>157</v>
      </c>
      <c r="AB113" s="18">
        <f>COUNTIF(Z3:Z80,FALSE)+4</f>
        <v>13</v>
      </c>
      <c r="AD113" s="39"/>
      <c r="AE113" s="21"/>
      <c r="AF113" s="21" t="s">
        <v>157</v>
      </c>
      <c r="AG113" s="18">
        <f>COUNTIF(AE3:AE80,FALSE)-1+2</f>
        <v>11</v>
      </c>
      <c r="AI113" s="39"/>
      <c r="AJ113" s="21"/>
      <c r="AK113" s="21" t="s">
        <v>157</v>
      </c>
      <c r="AL113" s="18">
        <f>COUNTIF(AJ3:AJ80,FALSE)+3+2</f>
        <v>13</v>
      </c>
      <c r="AN113" s="39"/>
      <c r="AO113" s="21"/>
      <c r="AP113" s="21" t="s">
        <v>157</v>
      </c>
      <c r="AQ113" s="18">
        <f>COUNTIF(AO3:AO80,FALSE)+3</f>
        <v>11</v>
      </c>
      <c r="AS113" s="39"/>
    </row>
    <row r="114">
      <c r="A114" s="17"/>
      <c r="B114" s="17" t="s">
        <v>185</v>
      </c>
      <c r="C114" s="19">
        <f>C108+C113</f>
        <v>82</v>
      </c>
      <c r="E114" s="39"/>
      <c r="F114" s="17"/>
      <c r="G114" s="17" t="s">
        <v>185</v>
      </c>
      <c r="H114" s="19">
        <f>H108+H113</f>
        <v>89</v>
      </c>
      <c r="J114" s="39"/>
      <c r="K114" s="17"/>
      <c r="L114" s="17" t="s">
        <v>185</v>
      </c>
      <c r="M114" s="19">
        <f>M108+M113</f>
        <v>73</v>
      </c>
      <c r="O114" s="39"/>
      <c r="P114" s="17"/>
      <c r="Q114" s="17" t="s">
        <v>185</v>
      </c>
      <c r="R114" s="19">
        <f>R108+R113</f>
        <v>73</v>
      </c>
      <c r="T114" s="39"/>
      <c r="U114" s="17"/>
      <c r="V114" s="17" t="s">
        <v>185</v>
      </c>
      <c r="W114" s="19">
        <f>W108+W113</f>
        <v>85</v>
      </c>
      <c r="Y114" s="39"/>
      <c r="Z114" s="17"/>
      <c r="AA114" s="17" t="s">
        <v>185</v>
      </c>
      <c r="AB114" s="19">
        <f>AB108+AB113</f>
        <v>87</v>
      </c>
      <c r="AD114" s="39"/>
      <c r="AE114" s="17"/>
      <c r="AF114" s="17" t="s">
        <v>185</v>
      </c>
      <c r="AG114" s="19">
        <f>AG108+AG113</f>
        <v>89</v>
      </c>
      <c r="AI114" s="39"/>
      <c r="AJ114" s="17"/>
      <c r="AK114" s="17" t="s">
        <v>185</v>
      </c>
      <c r="AL114" s="19">
        <f>AL108+AL113</f>
        <v>89</v>
      </c>
      <c r="AN114" s="39"/>
      <c r="AO114" s="17"/>
      <c r="AP114" s="17" t="s">
        <v>185</v>
      </c>
      <c r="AQ114" s="19">
        <f>AQ108+AQ113</f>
        <v>79</v>
      </c>
      <c r="AS114" s="39"/>
    </row>
    <row r="115">
      <c r="A115" s="17"/>
      <c r="B115" s="17" t="s">
        <v>186</v>
      </c>
      <c r="C115" s="19">
        <f>C107-C109</f>
        <v>65</v>
      </c>
      <c r="E115" s="39"/>
      <c r="F115" s="17"/>
      <c r="G115" s="17" t="s">
        <v>186</v>
      </c>
      <c r="H115" s="19">
        <f>H107-H109</f>
        <v>66</v>
      </c>
      <c r="J115" s="39"/>
      <c r="K115" s="17"/>
      <c r="L115" s="17" t="s">
        <v>186</v>
      </c>
      <c r="M115" s="19">
        <f>M107-M109</f>
        <v>61</v>
      </c>
      <c r="O115" s="39"/>
      <c r="P115" s="17"/>
      <c r="Q115" s="17" t="s">
        <v>186</v>
      </c>
      <c r="R115" s="19">
        <f>R107-R109</f>
        <v>61</v>
      </c>
      <c r="T115" s="39"/>
      <c r="U115" s="17"/>
      <c r="V115" s="17" t="s">
        <v>186</v>
      </c>
      <c r="W115" s="19">
        <f>W107-W109</f>
        <v>67</v>
      </c>
      <c r="Y115" s="39"/>
      <c r="Z115" s="17"/>
      <c r="AA115" s="17" t="s">
        <v>186</v>
      </c>
      <c r="AB115" s="19">
        <f>AB107-AB109</f>
        <v>67</v>
      </c>
      <c r="AD115" s="39"/>
      <c r="AE115" s="17"/>
      <c r="AF115" s="17" t="s">
        <v>186</v>
      </c>
      <c r="AG115" s="19">
        <f>AG107-AG109</f>
        <v>69</v>
      </c>
      <c r="AI115" s="39"/>
      <c r="AJ115" s="17"/>
      <c r="AK115" s="17" t="s">
        <v>186</v>
      </c>
      <c r="AL115" s="19">
        <f>AL107-AL109</f>
        <v>68</v>
      </c>
      <c r="AN115" s="39"/>
      <c r="AO115" s="17"/>
      <c r="AP115" s="17" t="s">
        <v>186</v>
      </c>
      <c r="AQ115" s="19">
        <f>AQ107-AQ109</f>
        <v>64</v>
      </c>
      <c r="AS115" s="39"/>
    </row>
    <row r="116">
      <c r="A116" s="15"/>
      <c r="B116" s="15" t="s">
        <v>160</v>
      </c>
      <c r="C116" s="19">
        <f>((ABS(C115)-1)/C106)*1/5</f>
        <v>0.3865317832</v>
      </c>
      <c r="E116" s="39"/>
      <c r="F116" s="15"/>
      <c r="G116" s="15" t="s">
        <v>160</v>
      </c>
      <c r="H116" s="19">
        <f>((ABS(H115)-1)/H106)*1/5</f>
        <v>0.3934386538</v>
      </c>
      <c r="J116" s="39"/>
      <c r="K116" s="15"/>
      <c r="L116" s="15" t="s">
        <v>160</v>
      </c>
      <c r="M116" s="19">
        <f>((ABS(M115)-1)/M106)*1/5</f>
        <v>0.4646300383</v>
      </c>
      <c r="O116" s="39"/>
      <c r="P116" s="15"/>
      <c r="Q116" s="15" t="s">
        <v>160</v>
      </c>
      <c r="R116" s="19">
        <f>((ABS(R115)-1)/R106)*1/5</f>
        <v>0.4704222039</v>
      </c>
      <c r="T116" s="39"/>
      <c r="U116" s="15"/>
      <c r="V116" s="15" t="s">
        <v>160</v>
      </c>
      <c r="W116" s="19">
        <f>((ABS(W115)-1)/W106)*1/5</f>
        <v>0.3601735382</v>
      </c>
      <c r="Y116" s="39"/>
      <c r="Z116" s="15"/>
      <c r="AA116" s="15" t="s">
        <v>160</v>
      </c>
      <c r="AB116" s="19">
        <f>((ABS(AB115)-1)/AB106)*1/5</f>
        <v>0.5100463679</v>
      </c>
      <c r="AD116" s="39"/>
      <c r="AE116" s="15"/>
      <c r="AF116" s="15" t="s">
        <v>160</v>
      </c>
      <c r="AG116" s="19">
        <f>((ABS(AG115)-1)/AG106)*1/5</f>
        <v>0.3454319169</v>
      </c>
      <c r="AI116" s="39"/>
      <c r="AJ116" s="15"/>
      <c r="AK116" s="15" t="s">
        <v>160</v>
      </c>
      <c r="AL116" s="19">
        <f>((ABS(AL115)-1)/AL106)*1/5</f>
        <v>0.360612503</v>
      </c>
      <c r="AN116" s="39"/>
      <c r="AO116" s="15"/>
      <c r="AP116" s="15" t="s">
        <v>160</v>
      </c>
      <c r="AQ116" s="19">
        <f>((ABS(AQ115)-1)/AQ106)*1/5</f>
        <v>0.4503216583</v>
      </c>
      <c r="AS116" s="39"/>
    </row>
    <row r="117">
      <c r="A117" s="15"/>
      <c r="B117" s="15" t="s">
        <v>161</v>
      </c>
      <c r="C117" s="19">
        <f>((ABS(C115)-1)/C106)*1/5*60</f>
        <v>23.19190699</v>
      </c>
      <c r="E117" s="39"/>
      <c r="F117" s="15"/>
      <c r="G117" s="15" t="s">
        <v>161</v>
      </c>
      <c r="H117" s="19">
        <f>((ABS(H115)-1)/H106)*1/5*60</f>
        <v>23.60631923</v>
      </c>
      <c r="J117" s="39"/>
      <c r="K117" s="15"/>
      <c r="L117" s="15" t="s">
        <v>161</v>
      </c>
      <c r="M117" s="19">
        <f>((ABS(M115)-1)/M106)*1/5*60</f>
        <v>27.8778023</v>
      </c>
      <c r="O117" s="39"/>
      <c r="P117" s="15"/>
      <c r="Q117" s="15" t="s">
        <v>161</v>
      </c>
      <c r="R117" s="19">
        <f>((ABS(R115)-1)/R106)*1/5*60</f>
        <v>28.22533224</v>
      </c>
      <c r="T117" s="39"/>
      <c r="U117" s="15"/>
      <c r="V117" s="15" t="s">
        <v>161</v>
      </c>
      <c r="W117" s="19">
        <f>((ABS(W115)-1)/W106)*1/5*60</f>
        <v>21.61041229</v>
      </c>
      <c r="Y117" s="39"/>
      <c r="Z117" s="15"/>
      <c r="AA117" s="15" t="s">
        <v>161</v>
      </c>
      <c r="AB117" s="19">
        <f>((ABS(AB115)-1)/AB106)*1/5*60</f>
        <v>30.60278207</v>
      </c>
      <c r="AD117" s="39"/>
      <c r="AE117" s="15"/>
      <c r="AF117" s="15" t="s">
        <v>161</v>
      </c>
      <c r="AG117" s="19">
        <f>((ABS(AG115)-1)/AG106)*1/5*60</f>
        <v>20.72591501</v>
      </c>
      <c r="AI117" s="39"/>
      <c r="AJ117" s="15"/>
      <c r="AK117" s="15" t="s">
        <v>161</v>
      </c>
      <c r="AL117" s="19">
        <f>((ABS(AL115)-1)/AL106)*1/5*60</f>
        <v>21.63675018</v>
      </c>
      <c r="AN117" s="39"/>
      <c r="AO117" s="15"/>
      <c r="AP117" s="15" t="s">
        <v>161</v>
      </c>
      <c r="AQ117" s="19">
        <f>((ABS(AQ115)-1)/AQ106)*1/5*60</f>
        <v>27.0192995</v>
      </c>
      <c r="AS117" s="39"/>
    </row>
    <row r="118">
      <c r="A118" s="15"/>
      <c r="B118" s="15" t="s">
        <v>162</v>
      </c>
      <c r="C118" s="19">
        <f>C116*(1-C127)</f>
        <v>0.3865317832</v>
      </c>
      <c r="E118" s="39"/>
      <c r="F118" s="15"/>
      <c r="G118" s="15" t="s">
        <v>162</v>
      </c>
      <c r="H118" s="19">
        <f>H116*(1-H127)</f>
        <v>0.3606520993</v>
      </c>
      <c r="J118" s="39"/>
      <c r="K118" s="15"/>
      <c r="L118" s="15" t="s">
        <v>162</v>
      </c>
      <c r="M118" s="19">
        <f>M116*(1-M127)</f>
        <v>0.4646300383</v>
      </c>
      <c r="O118" s="39"/>
      <c r="P118" s="15"/>
      <c r="Q118" s="15" t="s">
        <v>162</v>
      </c>
      <c r="R118" s="19">
        <f>R116*(1-R127)</f>
        <v>0.4704222039</v>
      </c>
      <c r="T118" s="39"/>
      <c r="U118" s="15"/>
      <c r="V118" s="15" t="s">
        <v>162</v>
      </c>
      <c r="W118" s="19">
        <f>W116*(1-W127)</f>
        <v>0.3601735382</v>
      </c>
      <c r="Y118" s="39"/>
      <c r="Z118" s="15"/>
      <c r="AA118" s="15" t="s">
        <v>162</v>
      </c>
      <c r="AB118" s="19">
        <f>AB116*(1-AB127)</f>
        <v>0.5100463679</v>
      </c>
      <c r="AD118" s="39"/>
      <c r="AE118" s="15"/>
      <c r="AF118" s="15" t="s">
        <v>162</v>
      </c>
      <c r="AG118" s="19">
        <f>AG116*(1-AG127)</f>
        <v>0.3454319169</v>
      </c>
      <c r="AI118" s="39"/>
      <c r="AJ118" s="15"/>
      <c r="AK118" s="15" t="s">
        <v>162</v>
      </c>
      <c r="AL118" s="19">
        <f>AL116*(1-AL127)</f>
        <v>0.360612503</v>
      </c>
      <c r="AN118" s="39"/>
      <c r="AO118" s="15"/>
      <c r="AP118" s="15" t="s">
        <v>162</v>
      </c>
      <c r="AQ118" s="19">
        <f>AQ116*(1-AQ127)</f>
        <v>0.4503216583</v>
      </c>
      <c r="AS118" s="39"/>
    </row>
    <row r="119">
      <c r="A119" s="15"/>
      <c r="B119" s="15" t="s">
        <v>163</v>
      </c>
      <c r="C119" s="19">
        <f>C117*(1-C127)</f>
        <v>23.19190699</v>
      </c>
      <c r="E119" s="39"/>
      <c r="F119" s="15"/>
      <c r="G119" s="15" t="s">
        <v>163</v>
      </c>
      <c r="H119" s="19">
        <f>H117*(1-H127)</f>
        <v>21.63912596</v>
      </c>
      <c r="J119" s="39"/>
      <c r="K119" s="15"/>
      <c r="L119" s="15" t="s">
        <v>163</v>
      </c>
      <c r="M119" s="19">
        <f>M117*(1-M127)</f>
        <v>27.8778023</v>
      </c>
      <c r="O119" s="39"/>
      <c r="P119" s="15"/>
      <c r="Q119" s="15" t="s">
        <v>163</v>
      </c>
      <c r="R119" s="19">
        <f>R117*(1-R127)</f>
        <v>28.22533224</v>
      </c>
      <c r="T119" s="39"/>
      <c r="U119" s="15"/>
      <c r="V119" s="15" t="s">
        <v>163</v>
      </c>
      <c r="W119" s="19">
        <f>W117*(1-W127)</f>
        <v>21.61041229</v>
      </c>
      <c r="Y119" s="39"/>
      <c r="Z119" s="15"/>
      <c r="AA119" s="15" t="s">
        <v>163</v>
      </c>
      <c r="AB119" s="19">
        <f>AB117*(1-AB127)</f>
        <v>30.60278207</v>
      </c>
      <c r="AD119" s="39"/>
      <c r="AE119" s="15"/>
      <c r="AF119" s="15" t="s">
        <v>163</v>
      </c>
      <c r="AG119" s="19">
        <f>AG117*(1-AG127)</f>
        <v>20.72591501</v>
      </c>
      <c r="AI119" s="39"/>
      <c r="AJ119" s="15"/>
      <c r="AK119" s="15" t="s">
        <v>163</v>
      </c>
      <c r="AL119" s="19">
        <f>AL117*(1-AL127)</f>
        <v>21.63675018</v>
      </c>
      <c r="AN119" s="39"/>
      <c r="AO119" s="15"/>
      <c r="AP119" s="15" t="s">
        <v>163</v>
      </c>
      <c r="AQ119" s="19">
        <f>AQ117*(1-AQ127)</f>
        <v>27.0192995</v>
      </c>
      <c r="AS119" s="39"/>
    </row>
    <row r="120">
      <c r="A120" s="15"/>
      <c r="B120" s="15" t="s">
        <v>164</v>
      </c>
      <c r="C120" s="19">
        <f>(ABS(C115)-1)/C106</f>
        <v>1.932658916</v>
      </c>
      <c r="E120" s="39"/>
      <c r="F120" s="15"/>
      <c r="G120" s="15" t="s">
        <v>164</v>
      </c>
      <c r="H120" s="19">
        <f>(ABS(H115)-1)/H106</f>
        <v>1.967193269</v>
      </c>
      <c r="J120" s="39"/>
      <c r="K120" s="15"/>
      <c r="L120" s="15" t="s">
        <v>164</v>
      </c>
      <c r="M120" s="19">
        <f>(ABS(M115)-1)/M106</f>
        <v>2.323150192</v>
      </c>
      <c r="O120" s="39"/>
      <c r="P120" s="15"/>
      <c r="Q120" s="15" t="s">
        <v>164</v>
      </c>
      <c r="R120" s="19">
        <f>(ABS(R115)-1)/R106</f>
        <v>2.35211102</v>
      </c>
      <c r="T120" s="39"/>
      <c r="U120" s="15"/>
      <c r="V120" s="15" t="s">
        <v>164</v>
      </c>
      <c r="W120" s="19">
        <f>(ABS(W115)-1)/W106</f>
        <v>1.800867691</v>
      </c>
      <c r="Y120" s="39"/>
      <c r="Z120" s="15"/>
      <c r="AA120" s="15" t="s">
        <v>164</v>
      </c>
      <c r="AB120" s="19">
        <f>(ABS(AB115)-1)/AB106</f>
        <v>2.550231839</v>
      </c>
      <c r="AD120" s="39"/>
      <c r="AE120" s="15"/>
      <c r="AF120" s="15" t="s">
        <v>164</v>
      </c>
      <c r="AG120" s="19">
        <f>(ABS(AG115)-1)/AG106</f>
        <v>1.727159584</v>
      </c>
      <c r="AI120" s="39"/>
      <c r="AJ120" s="15"/>
      <c r="AK120" s="15" t="s">
        <v>164</v>
      </c>
      <c r="AL120" s="19">
        <f>(ABS(AL115)-1)/AL106</f>
        <v>1.803062515</v>
      </c>
      <c r="AN120" s="39"/>
      <c r="AO120" s="15"/>
      <c r="AP120" s="15" t="s">
        <v>164</v>
      </c>
      <c r="AQ120" s="19">
        <f>(ABS(AQ115)-1)/AQ106</f>
        <v>2.251608292</v>
      </c>
      <c r="AS120" s="39"/>
    </row>
    <row r="121">
      <c r="A121" s="15"/>
      <c r="B121" s="15" t="s">
        <v>165</v>
      </c>
      <c r="C121" s="19">
        <f>(ABS(C108)-1)/C106</f>
        <v>2.083647894</v>
      </c>
      <c r="E121" s="39"/>
      <c r="F121" s="15"/>
      <c r="G121" s="15" t="s">
        <v>165</v>
      </c>
      <c r="H121" s="19">
        <f>(ABS(H108)-1)/H106</f>
        <v>2.330367411</v>
      </c>
      <c r="J121" s="39"/>
      <c r="K121" s="15"/>
      <c r="L121" s="15" t="s">
        <v>165</v>
      </c>
      <c r="M121" s="19">
        <f>(ABS(M108)-1)/M106</f>
        <v>2.361869362</v>
      </c>
      <c r="O121" s="39"/>
      <c r="P121" s="15"/>
      <c r="Q121" s="15" t="s">
        <v>165</v>
      </c>
      <c r="R121" s="19">
        <f>(ABS(R108)-1)/R106</f>
        <v>2.39131287</v>
      </c>
      <c r="T121" s="39"/>
      <c r="U121" s="15"/>
      <c r="V121" s="15" t="s">
        <v>165</v>
      </c>
      <c r="W121" s="19">
        <f>(ABS(W108)-1)/W106</f>
        <v>1.99186881</v>
      </c>
      <c r="Y121" s="39"/>
      <c r="Z121" s="15"/>
      <c r="AA121" s="15" t="s">
        <v>165</v>
      </c>
      <c r="AB121" s="19">
        <f>(ABS(AB108)-1)/AB106</f>
        <v>2.820710974</v>
      </c>
      <c r="AD121" s="39"/>
      <c r="AE121" s="15"/>
      <c r="AF121" s="15" t="s">
        <v>165</v>
      </c>
      <c r="AG121" s="19">
        <f>(ABS(AG108)-1)/AG106</f>
        <v>1.955754235</v>
      </c>
      <c r="AI121" s="39"/>
      <c r="AJ121" s="15"/>
      <c r="AK121" s="15" t="s">
        <v>165</v>
      </c>
      <c r="AL121" s="19">
        <f>(ABS(AL108)-1)/AL106</f>
        <v>2.018353562</v>
      </c>
      <c r="AN121" s="39"/>
      <c r="AO121" s="15"/>
      <c r="AP121" s="15" t="s">
        <v>165</v>
      </c>
      <c r="AQ121" s="19">
        <f>(ABS(AQ108)-1)/AQ106</f>
        <v>2.394567548</v>
      </c>
      <c r="AS121" s="39"/>
    </row>
    <row r="122">
      <c r="A122" s="2"/>
      <c r="B122" s="2" t="s">
        <v>166</v>
      </c>
      <c r="C122" s="19">
        <f>(ABS(C114)-1)/C106</f>
        <v>2.44602144</v>
      </c>
      <c r="E122" s="39"/>
      <c r="F122" s="2"/>
      <c r="G122" s="2" t="s">
        <v>166</v>
      </c>
      <c r="H122" s="19">
        <f>(ABS(H114)-1)/H106</f>
        <v>2.663277041</v>
      </c>
      <c r="J122" s="39"/>
      <c r="K122" s="2"/>
      <c r="L122" s="2" t="s">
        <v>166</v>
      </c>
      <c r="M122" s="19">
        <f>(ABS(M114)-1)/M106</f>
        <v>2.78778023</v>
      </c>
      <c r="O122" s="39"/>
      <c r="P122" s="2"/>
      <c r="Q122" s="2" t="s">
        <v>166</v>
      </c>
      <c r="R122" s="19">
        <f>(ABS(R114)-1)/R106</f>
        <v>2.822533224</v>
      </c>
      <c r="T122" s="39"/>
      <c r="U122" s="2"/>
      <c r="V122" s="2" t="s">
        <v>166</v>
      </c>
      <c r="W122" s="19">
        <f>(ABS(W114)-1)/W106</f>
        <v>2.292013425</v>
      </c>
      <c r="Y122" s="39"/>
      <c r="Z122" s="2"/>
      <c r="AA122" s="2" t="s">
        <v>166</v>
      </c>
      <c r="AB122" s="19">
        <f>(ABS(AB114)-1)/AB106</f>
        <v>3.323029366</v>
      </c>
      <c r="AD122" s="39"/>
      <c r="AE122" s="2"/>
      <c r="AF122" s="2" t="s">
        <v>166</v>
      </c>
      <c r="AG122" s="19">
        <f>(ABS(AG114)-1)/AG106</f>
        <v>2.235147698</v>
      </c>
      <c r="AI122" s="39"/>
      <c r="AJ122" s="2"/>
      <c r="AK122" s="2" t="s">
        <v>166</v>
      </c>
      <c r="AL122" s="19">
        <f>(ABS(AL114)-1)/AL106</f>
        <v>2.368201512</v>
      </c>
      <c r="AN122" s="39"/>
      <c r="AO122" s="2"/>
      <c r="AP122" s="2" t="s">
        <v>166</v>
      </c>
      <c r="AQ122" s="19">
        <f>(ABS(AQ114)-1)/AQ106</f>
        <v>2.787705504</v>
      </c>
      <c r="AS122" s="39"/>
    </row>
    <row r="123">
      <c r="A123" s="2"/>
      <c r="B123" s="2" t="s">
        <v>167</v>
      </c>
      <c r="C123" s="19">
        <f>ABS(C108)/ABS(C115)</f>
        <v>1.076923077</v>
      </c>
      <c r="E123" s="39"/>
      <c r="F123" s="2"/>
      <c r="G123" s="2" t="s">
        <v>167</v>
      </c>
      <c r="H123" s="19">
        <f>ABS(H108)/ABS(H115)</f>
        <v>1.181818182</v>
      </c>
      <c r="J123" s="39"/>
      <c r="K123" s="2"/>
      <c r="L123" s="2" t="s">
        <v>167</v>
      </c>
      <c r="M123" s="19">
        <f>ABS(M108)/ABS(M115)</f>
        <v>1.016393443</v>
      </c>
      <c r="O123" s="39"/>
      <c r="P123" s="2"/>
      <c r="Q123" s="2" t="s">
        <v>167</v>
      </c>
      <c r="R123" s="19">
        <f>ABS(R108)/ABS(R115)</f>
        <v>1.016393443</v>
      </c>
      <c r="T123" s="39"/>
      <c r="U123" s="2"/>
      <c r="V123" s="2" t="s">
        <v>167</v>
      </c>
      <c r="W123" s="19">
        <f>ABS(W108)/ABS(W115)</f>
        <v>1.104477612</v>
      </c>
      <c r="Y123" s="39"/>
      <c r="Z123" s="2"/>
      <c r="AA123" s="2" t="s">
        <v>167</v>
      </c>
      <c r="AB123" s="19">
        <f>ABS(AB108)/ABS(AB115)</f>
        <v>1.104477612</v>
      </c>
      <c r="AD123" s="39"/>
      <c r="AE123" s="2"/>
      <c r="AF123" s="2" t="s">
        <v>167</v>
      </c>
      <c r="AG123" s="19">
        <f>ABS(AG108)/ABS(AG115)</f>
        <v>1.130434783</v>
      </c>
      <c r="AI123" s="39"/>
      <c r="AJ123" s="2"/>
      <c r="AK123" s="2" t="s">
        <v>167</v>
      </c>
      <c r="AL123" s="19">
        <f>ABS(AL108)/ABS(AL115)</f>
        <v>1.117647059</v>
      </c>
      <c r="AN123" s="39"/>
      <c r="AO123" s="2"/>
      <c r="AP123" s="2" t="s">
        <v>167</v>
      </c>
      <c r="AQ123" s="19">
        <f>ABS(AQ108)/ABS(AQ115)</f>
        <v>1.0625</v>
      </c>
      <c r="AS123" s="39"/>
    </row>
    <row r="124">
      <c r="A124" s="2"/>
      <c r="B124" s="2" t="s">
        <v>168</v>
      </c>
      <c r="C124" s="19">
        <f>ABS(C114)/ABS(C115)</f>
        <v>1.261538462</v>
      </c>
      <c r="E124" s="39"/>
      <c r="F124" s="2"/>
      <c r="G124" s="2" t="s">
        <v>168</v>
      </c>
      <c r="H124" s="19">
        <f>ABS(H114)/ABS(H115)</f>
        <v>1.348484848</v>
      </c>
      <c r="J124" s="39"/>
      <c r="K124" s="2"/>
      <c r="L124" s="2" t="s">
        <v>168</v>
      </c>
      <c r="M124" s="19">
        <f>ABS(M114)/ABS(M115)</f>
        <v>1.196721311</v>
      </c>
      <c r="O124" s="39"/>
      <c r="P124" s="2"/>
      <c r="Q124" s="2" t="s">
        <v>168</v>
      </c>
      <c r="R124" s="19">
        <f>ABS(R114)/ABS(R115)</f>
        <v>1.196721311</v>
      </c>
      <c r="T124" s="39"/>
      <c r="U124" s="2"/>
      <c r="V124" s="2" t="s">
        <v>168</v>
      </c>
      <c r="W124" s="19">
        <f>ABS(W114)/ABS(W115)</f>
        <v>1.268656716</v>
      </c>
      <c r="Y124" s="39"/>
      <c r="Z124" s="2"/>
      <c r="AA124" s="2" t="s">
        <v>168</v>
      </c>
      <c r="AB124" s="19">
        <f>ABS(AB114)/ABS(AB115)</f>
        <v>1.298507463</v>
      </c>
      <c r="AD124" s="39"/>
      <c r="AE124" s="2"/>
      <c r="AF124" s="2" t="s">
        <v>168</v>
      </c>
      <c r="AG124" s="19">
        <f>ABS(AG114)/ABS(AG115)</f>
        <v>1.289855072</v>
      </c>
      <c r="AI124" s="39"/>
      <c r="AJ124" s="2"/>
      <c r="AK124" s="2" t="s">
        <v>168</v>
      </c>
      <c r="AL124" s="19">
        <f>ABS(AL114)/ABS(AL115)</f>
        <v>1.308823529</v>
      </c>
      <c r="AN124" s="39"/>
      <c r="AO124" s="2"/>
      <c r="AP124" s="2" t="s">
        <v>168</v>
      </c>
      <c r="AQ124" s="19">
        <f>ABS(AQ114)/ABS(AQ115)</f>
        <v>1.234375</v>
      </c>
      <c r="AS124" s="39"/>
    </row>
    <row r="125">
      <c r="A125" s="2"/>
      <c r="B125" s="2" t="s">
        <v>169</v>
      </c>
      <c r="C125" s="18">
        <f>C112/MAX(ABS(C110),ABS(C115))</f>
        <v>0</v>
      </c>
      <c r="E125" s="39"/>
      <c r="F125" s="2"/>
      <c r="G125" s="2" t="s">
        <v>169</v>
      </c>
      <c r="H125" s="18">
        <f>H112/MAX(ABS(H110),ABS(H115))</f>
        <v>0.09090909091</v>
      </c>
      <c r="J125" s="39"/>
      <c r="K125" s="2"/>
      <c r="L125" s="2" t="s">
        <v>169</v>
      </c>
      <c r="M125" s="18">
        <f>M112/MAX(ABS(M110),ABS(M115))</f>
        <v>0</v>
      </c>
      <c r="O125" s="39"/>
      <c r="P125" s="2"/>
      <c r="Q125" s="2" t="s">
        <v>169</v>
      </c>
      <c r="R125" s="18">
        <f>R112/MAX(ABS(R110),ABS(R115))</f>
        <v>0</v>
      </c>
      <c r="T125" s="39"/>
      <c r="U125" s="2"/>
      <c r="V125" s="2" t="s">
        <v>169</v>
      </c>
      <c r="W125" s="18">
        <f>W112/MAX(ABS(W110),ABS(W115))</f>
        <v>0</v>
      </c>
      <c r="Y125" s="39"/>
      <c r="Z125" s="2"/>
      <c r="AA125" s="2" t="s">
        <v>169</v>
      </c>
      <c r="AB125" s="18">
        <f>AB112/MAX(ABS(AB110),ABS(AB115))</f>
        <v>0</v>
      </c>
      <c r="AD125" s="39"/>
      <c r="AE125" s="2"/>
      <c r="AF125" s="2" t="s">
        <v>169</v>
      </c>
      <c r="AG125" s="18">
        <f>AG112/MAX(ABS(AG110),ABS(AG115))</f>
        <v>0</v>
      </c>
      <c r="AI125" s="39"/>
      <c r="AJ125" s="2"/>
      <c r="AK125" s="2" t="s">
        <v>169</v>
      </c>
      <c r="AL125" s="18">
        <f>AL112/MAX(ABS(AL110),ABS(AL115))</f>
        <v>0</v>
      </c>
      <c r="AN125" s="39"/>
      <c r="AO125" s="2"/>
      <c r="AP125" s="2" t="s">
        <v>169</v>
      </c>
      <c r="AQ125" s="18">
        <f>AQ112/MAX(ABS(AQ110),ABS(AQ115))</f>
        <v>0</v>
      </c>
      <c r="AS125" s="39"/>
    </row>
    <row r="126">
      <c r="A126" s="15"/>
      <c r="B126" s="15" t="s">
        <v>187</v>
      </c>
      <c r="C126" s="19">
        <f>C111/(C110+C112+C111)</f>
        <v>0.07692307692</v>
      </c>
      <c r="E126" s="39"/>
      <c r="F126" s="15"/>
      <c r="G126" s="15" t="s">
        <v>187</v>
      </c>
      <c r="H126" s="19">
        <f>H111/(H110+H112+H111)</f>
        <v>0.08333333333</v>
      </c>
      <c r="J126" s="39"/>
      <c r="K126" s="15"/>
      <c r="L126" s="15" t="s">
        <v>187</v>
      </c>
      <c r="M126" s="19">
        <f>M111/(M110+M112+M111)</f>
        <v>0.01639344262</v>
      </c>
      <c r="O126" s="39"/>
      <c r="P126" s="15"/>
      <c r="Q126" s="15" t="s">
        <v>187</v>
      </c>
      <c r="R126" s="19">
        <f>R111/(R110+R112+R111)</f>
        <v>0.01639344262</v>
      </c>
      <c r="T126" s="39"/>
      <c r="U126" s="15"/>
      <c r="V126" s="15" t="s">
        <v>187</v>
      </c>
      <c r="W126" s="19">
        <f>W111/(W110+W112+W111)</f>
        <v>0.1044776119</v>
      </c>
      <c r="Y126" s="39"/>
      <c r="Z126" s="15"/>
      <c r="AA126" s="15" t="s">
        <v>187</v>
      </c>
      <c r="AB126" s="19">
        <f>AB111/(AB110+AB112+AB111)</f>
        <v>0.1044776119</v>
      </c>
      <c r="AD126" s="39"/>
      <c r="AE126" s="15"/>
      <c r="AF126" s="15" t="s">
        <v>187</v>
      </c>
      <c r="AG126" s="19">
        <f>AG111/(AG110+AG112+AG111)</f>
        <v>0.1304347826</v>
      </c>
      <c r="AI126" s="39"/>
      <c r="AJ126" s="15"/>
      <c r="AK126" s="15" t="s">
        <v>187</v>
      </c>
      <c r="AL126" s="19">
        <f>AL111/(AL110+AL112+AL111)</f>
        <v>0.1176470588</v>
      </c>
      <c r="AN126" s="39"/>
      <c r="AO126" s="15"/>
      <c r="AP126" s="15" t="s">
        <v>187</v>
      </c>
      <c r="AQ126" s="19">
        <f>AQ111/(AQ110+AQ112+AQ111)</f>
        <v>0.0625</v>
      </c>
      <c r="AS126" s="39"/>
    </row>
    <row r="127">
      <c r="A127" s="15"/>
      <c r="B127" s="15" t="s">
        <v>188</v>
      </c>
      <c r="C127" s="19">
        <f>C112/(C110+C112+C111)</f>
        <v>0</v>
      </c>
      <c r="E127" s="39"/>
      <c r="F127" s="15"/>
      <c r="G127" s="15" t="s">
        <v>188</v>
      </c>
      <c r="H127" s="19">
        <f>H112/(H110+H112+H111)</f>
        <v>0.08333333333</v>
      </c>
      <c r="J127" s="39"/>
      <c r="K127" s="15"/>
      <c r="L127" s="15" t="s">
        <v>188</v>
      </c>
      <c r="M127" s="19">
        <f>M112/(M110+M112+M111)</f>
        <v>0</v>
      </c>
      <c r="O127" s="39"/>
      <c r="P127" s="15"/>
      <c r="Q127" s="15" t="s">
        <v>188</v>
      </c>
      <c r="R127" s="19">
        <f>R112/(R110+R112+R111)</f>
        <v>0</v>
      </c>
      <c r="T127" s="39"/>
      <c r="U127" s="15"/>
      <c r="V127" s="15" t="s">
        <v>188</v>
      </c>
      <c r="W127" s="19">
        <f>W112/(W110+W112+W111)</f>
        <v>0</v>
      </c>
      <c r="Y127" s="39"/>
      <c r="Z127" s="15"/>
      <c r="AA127" s="15" t="s">
        <v>188</v>
      </c>
      <c r="AB127" s="19">
        <f>AB112/(AB110+AB112+AB111)</f>
        <v>0</v>
      </c>
      <c r="AD127" s="39"/>
      <c r="AE127" s="15"/>
      <c r="AF127" s="15" t="s">
        <v>188</v>
      </c>
      <c r="AG127" s="19">
        <f>AG112/(AG110+AG112+AG111)</f>
        <v>0</v>
      </c>
      <c r="AI127" s="39"/>
      <c r="AJ127" s="15"/>
      <c r="AK127" s="15" t="s">
        <v>188</v>
      </c>
      <c r="AL127" s="19">
        <f>AL112/(AL110+AL112+AL111)</f>
        <v>0</v>
      </c>
      <c r="AN127" s="39"/>
      <c r="AO127" s="15"/>
      <c r="AP127" s="15" t="s">
        <v>188</v>
      </c>
      <c r="AQ127" s="19">
        <f>AQ112/(AQ110+AQ112+AQ111)</f>
        <v>0</v>
      </c>
      <c r="AS127" s="39"/>
    </row>
    <row r="128">
      <c r="A128" s="15"/>
      <c r="B128" s="15" t="s">
        <v>189</v>
      </c>
      <c r="C128" s="19">
        <f>(C111+C112)/(C110+C111+C112)</f>
        <v>0.07692307692</v>
      </c>
      <c r="E128" s="39"/>
      <c r="F128" s="15"/>
      <c r="G128" s="15" t="s">
        <v>189</v>
      </c>
      <c r="H128" s="19">
        <f>(H111+H112)/(H110+H111+H112)</f>
        <v>0.1666666667</v>
      </c>
      <c r="J128" s="39"/>
      <c r="K128" s="15"/>
      <c r="L128" s="15" t="s">
        <v>189</v>
      </c>
      <c r="M128" s="19">
        <f>(M111+M112)/(M110+M111+M112)</f>
        <v>0.01639344262</v>
      </c>
      <c r="O128" s="39"/>
      <c r="P128" s="15"/>
      <c r="Q128" s="15" t="s">
        <v>189</v>
      </c>
      <c r="R128" s="19">
        <f>(R111+R112)/(R110+R111+R112)</f>
        <v>0.01639344262</v>
      </c>
      <c r="T128" s="39"/>
      <c r="U128" s="15"/>
      <c r="V128" s="15" t="s">
        <v>189</v>
      </c>
      <c r="W128" s="19">
        <f>(W111+W112)/(W110+W111+W112)</f>
        <v>0.1044776119</v>
      </c>
      <c r="Y128" s="39"/>
      <c r="Z128" s="15"/>
      <c r="AA128" s="15" t="s">
        <v>189</v>
      </c>
      <c r="AB128" s="19">
        <f>(AB111+AB112)/(AB110+AB111+AB112)</f>
        <v>0.1044776119</v>
      </c>
      <c r="AD128" s="39"/>
      <c r="AE128" s="15"/>
      <c r="AF128" s="15" t="s">
        <v>189</v>
      </c>
      <c r="AG128" s="19">
        <f>(AG111+AG112)/(AG110+AG111+AG112)</f>
        <v>0.1304347826</v>
      </c>
      <c r="AI128" s="39"/>
      <c r="AJ128" s="15"/>
      <c r="AK128" s="15" t="s">
        <v>189</v>
      </c>
      <c r="AL128" s="19">
        <f>(AL111+AL112)/(AL110+AL111+AL112)</f>
        <v>0.1176470588</v>
      </c>
      <c r="AN128" s="39"/>
      <c r="AO128" s="15"/>
      <c r="AP128" s="15" t="s">
        <v>189</v>
      </c>
      <c r="AQ128" s="19">
        <f>(AQ111+AQ112)/(AQ110+AQ111+AQ112)</f>
        <v>0.0625</v>
      </c>
      <c r="AS128" s="39"/>
    </row>
    <row r="129">
      <c r="A129" s="15"/>
      <c r="B129" s="15" t="s">
        <v>190</v>
      </c>
      <c r="C129" s="19">
        <f>ABS(C111)/ABS(C109)</f>
        <v>1</v>
      </c>
      <c r="E129" s="39"/>
      <c r="F129" s="15"/>
      <c r="G129" s="15" t="s">
        <v>190</v>
      </c>
      <c r="H129" s="19">
        <f>ABS(H111)/ABS(H109)</f>
        <v>1</v>
      </c>
      <c r="J129" s="39"/>
      <c r="K129" s="15"/>
      <c r="L129" s="15" t="s">
        <v>190</v>
      </c>
      <c r="M129" s="19">
        <f>ABS(M111)/ABS(M109)</f>
        <v>1</v>
      </c>
      <c r="O129" s="39"/>
      <c r="P129" s="15"/>
      <c r="Q129" s="15" t="s">
        <v>190</v>
      </c>
      <c r="R129" s="19">
        <f>ABS(R111)/ABS(R109)</f>
        <v>1</v>
      </c>
      <c r="T129" s="39"/>
      <c r="U129" s="15"/>
      <c r="V129" s="15" t="s">
        <v>190</v>
      </c>
      <c r="W129" s="19">
        <f>ABS(W111)/ABS(W109)</f>
        <v>1</v>
      </c>
      <c r="Y129" s="39"/>
      <c r="Z129" s="15"/>
      <c r="AA129" s="15" t="s">
        <v>190</v>
      </c>
      <c r="AB129" s="19">
        <f>ABS(AB111)/ABS(AB109)</f>
        <v>1</v>
      </c>
      <c r="AD129" s="39"/>
      <c r="AE129" s="15"/>
      <c r="AF129" s="15" t="s">
        <v>190</v>
      </c>
      <c r="AG129" s="19">
        <f>ABS(AG111)/ABS(AG109)</f>
        <v>1</v>
      </c>
      <c r="AI129" s="39"/>
      <c r="AJ129" s="15"/>
      <c r="AK129" s="15" t="s">
        <v>190</v>
      </c>
      <c r="AL129" s="19">
        <f>ABS(AL111)/ABS(AL109)</f>
        <v>1</v>
      </c>
      <c r="AN129" s="39"/>
      <c r="AO129" s="15"/>
      <c r="AP129" s="15" t="s">
        <v>190</v>
      </c>
      <c r="AQ129" s="19">
        <f>ABS(AQ111)/ABS(AQ109)</f>
        <v>1</v>
      </c>
      <c r="AS129" s="39"/>
    </row>
    <row r="130">
      <c r="A130" s="15"/>
      <c r="B130" s="15" t="s">
        <v>191</v>
      </c>
      <c r="C130" s="19">
        <f>C111/(C111+C112)</f>
        <v>1</v>
      </c>
      <c r="E130" s="39"/>
      <c r="F130" s="15"/>
      <c r="G130" s="15" t="s">
        <v>191</v>
      </c>
      <c r="H130" s="19">
        <f>H111/(H111+H112)</f>
        <v>0.5</v>
      </c>
      <c r="J130" s="39"/>
      <c r="K130" s="15"/>
      <c r="L130" s="15" t="s">
        <v>191</v>
      </c>
      <c r="M130" s="19">
        <f>M111/(M111+M112)</f>
        <v>1</v>
      </c>
      <c r="O130" s="39"/>
      <c r="P130" s="15"/>
      <c r="Q130" s="15" t="s">
        <v>191</v>
      </c>
      <c r="R130" s="19">
        <f>R111/(R111+R112)</f>
        <v>1</v>
      </c>
      <c r="T130" s="39"/>
      <c r="U130" s="15"/>
      <c r="V130" s="15" t="s">
        <v>191</v>
      </c>
      <c r="W130" s="19">
        <f>W111/(W111+W112)</f>
        <v>1</v>
      </c>
      <c r="Y130" s="39"/>
      <c r="Z130" s="15"/>
      <c r="AA130" s="15" t="s">
        <v>191</v>
      </c>
      <c r="AB130" s="19">
        <f>AB111/(AB111+AB112)</f>
        <v>1</v>
      </c>
      <c r="AD130" s="39"/>
      <c r="AE130" s="15"/>
      <c r="AF130" s="15" t="s">
        <v>191</v>
      </c>
      <c r="AG130" s="19">
        <f>AG111/(AG111+AG112)</f>
        <v>1</v>
      </c>
      <c r="AI130" s="39"/>
      <c r="AJ130" s="15"/>
      <c r="AK130" s="15" t="s">
        <v>191</v>
      </c>
      <c r="AL130" s="19">
        <f>AL111/(AL111+AL112)</f>
        <v>1</v>
      </c>
      <c r="AN130" s="39"/>
      <c r="AO130" s="15"/>
      <c r="AP130" s="15" t="s">
        <v>191</v>
      </c>
      <c r="AQ130" s="19">
        <f>AQ111/(AQ111+AQ112)</f>
        <v>1</v>
      </c>
      <c r="AS130" s="39"/>
    </row>
    <row r="131">
      <c r="A131" s="15"/>
      <c r="B131" s="15" t="s">
        <v>192</v>
      </c>
      <c r="C131" s="19">
        <f>C110/(C109+C110+C111+C112)</f>
        <v>0.8571428571</v>
      </c>
      <c r="E131" s="39"/>
      <c r="F131" s="15"/>
      <c r="G131" s="15" t="s">
        <v>192</v>
      </c>
      <c r="H131" s="19">
        <f>H110/(H109+H110+H111+H112)</f>
        <v>0.7692307692</v>
      </c>
      <c r="J131" s="39"/>
      <c r="K131" s="15"/>
      <c r="L131" s="15" t="s">
        <v>192</v>
      </c>
      <c r="M131" s="19">
        <f>M110/(M109+M110+M111+M112)</f>
        <v>0.9677419355</v>
      </c>
      <c r="O131" s="39"/>
      <c r="P131" s="15"/>
      <c r="Q131" s="15" t="s">
        <v>192</v>
      </c>
      <c r="R131" s="19">
        <f>R110/(R109+R110+R111+R112)</f>
        <v>0.9677419355</v>
      </c>
      <c r="T131" s="39"/>
      <c r="U131" s="15"/>
      <c r="V131" s="15" t="s">
        <v>192</v>
      </c>
      <c r="W131" s="19">
        <f>W110/(W109+W110+W111+W112)</f>
        <v>0.8108108108</v>
      </c>
      <c r="Y131" s="39"/>
      <c r="Z131" s="15"/>
      <c r="AA131" s="15" t="s">
        <v>192</v>
      </c>
      <c r="AB131" s="19">
        <f>AB110/(AB109+AB110+AB111+AB112)</f>
        <v>0.8108108108</v>
      </c>
      <c r="AD131" s="39"/>
      <c r="AE131" s="15"/>
      <c r="AF131" s="15" t="s">
        <v>192</v>
      </c>
      <c r="AG131" s="19">
        <f>AG110/(AG109+AG110+AG111+AG112)</f>
        <v>0.7692307692</v>
      </c>
      <c r="AI131" s="39"/>
      <c r="AJ131" s="15"/>
      <c r="AK131" s="15" t="s">
        <v>192</v>
      </c>
      <c r="AL131" s="19">
        <f>AL110/(AL109+AL110+AL111+AL112)</f>
        <v>0.7894736842</v>
      </c>
      <c r="AN131" s="39"/>
      <c r="AO131" s="15"/>
      <c r="AP131" s="15" t="s">
        <v>192</v>
      </c>
      <c r="AQ131" s="19">
        <f>AQ110/(AQ109+AQ110+AQ111+AQ112)</f>
        <v>0.8823529412</v>
      </c>
      <c r="AS131" s="39"/>
    </row>
    <row r="132">
      <c r="A132" s="15"/>
      <c r="B132" s="15" t="s">
        <v>193</v>
      </c>
      <c r="C132" s="19">
        <f>(C112+C111+C109)/(C110+C112+C111+C109)</f>
        <v>0.1428571429</v>
      </c>
      <c r="E132" s="39"/>
      <c r="F132" s="15"/>
      <c r="G132" s="15" t="s">
        <v>193</v>
      </c>
      <c r="H132" s="19">
        <f>(H112+H111+H109)/(H110+H112+H111+H109)</f>
        <v>0.2307692308</v>
      </c>
      <c r="J132" s="39"/>
      <c r="K132" s="15"/>
      <c r="L132" s="15" t="s">
        <v>193</v>
      </c>
      <c r="M132" s="19">
        <f>(M112+M111+M109)/(M110+M112+M111+M109)</f>
        <v>0.03225806452</v>
      </c>
      <c r="O132" s="39"/>
      <c r="P132" s="15"/>
      <c r="Q132" s="15" t="s">
        <v>193</v>
      </c>
      <c r="R132" s="19">
        <f>(R112+R111+R109)/(R110+R112+R111+R109)</f>
        <v>0.03225806452</v>
      </c>
      <c r="T132" s="39"/>
      <c r="U132" s="15"/>
      <c r="V132" s="15" t="s">
        <v>193</v>
      </c>
      <c r="W132" s="19">
        <f>(W112+W111+W109)/(W110+W112+W111+W109)</f>
        <v>0.1891891892</v>
      </c>
      <c r="Y132" s="39"/>
      <c r="Z132" s="15"/>
      <c r="AA132" s="15" t="s">
        <v>193</v>
      </c>
      <c r="AB132" s="19">
        <f>(AB112+AB111+AB109)/(AB110+AB112+AB111+AB109)</f>
        <v>0.1891891892</v>
      </c>
      <c r="AD132" s="39"/>
      <c r="AE132" s="15"/>
      <c r="AF132" s="15" t="s">
        <v>193</v>
      </c>
      <c r="AG132" s="19">
        <f>(AG112+AG111+AG109)/(AG110+AG112+AG111+AG109)</f>
        <v>0.2307692308</v>
      </c>
      <c r="AI132" s="39"/>
      <c r="AJ132" s="15"/>
      <c r="AK132" s="15" t="s">
        <v>193</v>
      </c>
      <c r="AL132" s="19">
        <f>(AL112+AL111+AL109)/(AL110+AL112+AL111+AL109)</f>
        <v>0.2105263158</v>
      </c>
      <c r="AN132" s="39"/>
      <c r="AO132" s="15"/>
      <c r="AP132" s="15" t="s">
        <v>193</v>
      </c>
      <c r="AQ132" s="19">
        <f>(AQ112+AQ111+AQ109)/(AQ110+AQ112+AQ111+AQ109)</f>
        <v>0.1176470588</v>
      </c>
      <c r="AS132" s="39"/>
    </row>
    <row r="133">
      <c r="A133" s="15"/>
      <c r="B133" s="15" t="s">
        <v>194</v>
      </c>
      <c r="C133" s="19">
        <f>(C111+C109)/C110</f>
        <v>0.1666666667</v>
      </c>
      <c r="E133" s="39"/>
      <c r="F133" s="15"/>
      <c r="G133" s="15" t="s">
        <v>194</v>
      </c>
      <c r="H133" s="19">
        <f>(H111+H109)/H110</f>
        <v>0.2</v>
      </c>
      <c r="J133" s="39"/>
      <c r="K133" s="15"/>
      <c r="L133" s="15" t="s">
        <v>194</v>
      </c>
      <c r="M133" s="19">
        <f>(M111+M109)/M110</f>
        <v>0.03333333333</v>
      </c>
      <c r="O133" s="39"/>
      <c r="P133" s="15"/>
      <c r="Q133" s="15" t="s">
        <v>194</v>
      </c>
      <c r="R133" s="19">
        <f>(R111+R109)/R110</f>
        <v>0.03333333333</v>
      </c>
      <c r="T133" s="39"/>
      <c r="U133" s="15"/>
      <c r="V133" s="15" t="s">
        <v>194</v>
      </c>
      <c r="W133" s="19">
        <f>(W111+W109)/W110</f>
        <v>0.2333333333</v>
      </c>
      <c r="Y133" s="39"/>
      <c r="Z133" s="15"/>
      <c r="AA133" s="15" t="s">
        <v>194</v>
      </c>
      <c r="AB133" s="19">
        <f>(AB111+AB109)/AB110</f>
        <v>0.2333333333</v>
      </c>
      <c r="AD133" s="39"/>
      <c r="AE133" s="15"/>
      <c r="AF133" s="15" t="s">
        <v>194</v>
      </c>
      <c r="AG133" s="19">
        <f>(AG111+AG109)/AG110</f>
        <v>0.3</v>
      </c>
      <c r="AI133" s="39"/>
      <c r="AJ133" s="15"/>
      <c r="AK133" s="15" t="s">
        <v>194</v>
      </c>
      <c r="AL133" s="19">
        <f>(AL111+AL109)/AL110</f>
        <v>0.2666666667</v>
      </c>
      <c r="AN133" s="39"/>
      <c r="AO133" s="15"/>
      <c r="AP133" s="15" t="s">
        <v>194</v>
      </c>
      <c r="AQ133" s="19">
        <f>(AQ111+AQ109)/AQ110</f>
        <v>0.1333333333</v>
      </c>
      <c r="AS133" s="39"/>
    </row>
    <row r="134">
      <c r="E134" s="39"/>
      <c r="J134" s="39"/>
      <c r="O134" s="39"/>
      <c r="T134" s="39"/>
      <c r="Y134" s="39"/>
      <c r="AD134" s="39"/>
      <c r="AI134" s="39"/>
      <c r="AN134" s="39"/>
      <c r="AS134" s="39"/>
    </row>
    <row r="135">
      <c r="E135" s="39"/>
      <c r="J135" s="39"/>
      <c r="O135" s="39"/>
      <c r="T135" s="39"/>
      <c r="Y135" s="39"/>
      <c r="AD135" s="39"/>
      <c r="AI135" s="39"/>
      <c r="AN135" s="39"/>
      <c r="AS135" s="39"/>
    </row>
    <row r="136">
      <c r="E136" s="39"/>
      <c r="J136" s="39"/>
      <c r="O136" s="39"/>
      <c r="T136" s="39"/>
      <c r="Y136" s="39"/>
      <c r="AD136" s="39"/>
      <c r="AI136" s="39"/>
      <c r="AN136" s="39"/>
      <c r="AS136" s="39"/>
    </row>
    <row r="137">
      <c r="E137" s="39"/>
      <c r="J137" s="39"/>
      <c r="O137" s="39"/>
      <c r="T137" s="39"/>
      <c r="Y137" s="39"/>
      <c r="AD137" s="39"/>
      <c r="AI137" s="39"/>
      <c r="AN137" s="39"/>
      <c r="AS137" s="39"/>
    </row>
    <row r="138">
      <c r="E138" s="39"/>
      <c r="J138" s="39"/>
      <c r="O138" s="39"/>
      <c r="T138" s="39"/>
      <c r="Y138" s="39"/>
      <c r="AD138" s="39"/>
      <c r="AI138" s="39"/>
      <c r="AN138" s="39"/>
      <c r="AS138" s="39"/>
    </row>
    <row r="139">
      <c r="E139" s="39"/>
      <c r="J139" s="39"/>
      <c r="O139" s="39"/>
      <c r="T139" s="39"/>
      <c r="Y139" s="39"/>
      <c r="AD139" s="39"/>
      <c r="AI139" s="39"/>
      <c r="AN139" s="39"/>
      <c r="AS139" s="39"/>
    </row>
    <row r="140">
      <c r="E140" s="39"/>
      <c r="J140" s="39"/>
      <c r="O140" s="39"/>
      <c r="T140" s="39"/>
      <c r="Y140" s="39"/>
      <c r="AD140" s="39"/>
      <c r="AI140" s="39"/>
      <c r="AN140" s="39"/>
      <c r="AS140" s="39"/>
    </row>
    <row r="141">
      <c r="E141" s="39"/>
      <c r="J141" s="39"/>
      <c r="O141" s="39"/>
      <c r="T141" s="39"/>
      <c r="Y141" s="39"/>
      <c r="AD141" s="39"/>
      <c r="AI141" s="39"/>
      <c r="AN141" s="39"/>
      <c r="AS141" s="39"/>
    </row>
    <row r="142">
      <c r="E142" s="39"/>
      <c r="J142" s="39"/>
      <c r="O142" s="39"/>
      <c r="T142" s="39"/>
      <c r="Y142" s="39"/>
      <c r="AD142" s="39"/>
      <c r="AI142" s="39"/>
      <c r="AN142" s="39"/>
      <c r="AS142" s="39"/>
    </row>
    <row r="143">
      <c r="E143" s="39"/>
      <c r="J143" s="39"/>
      <c r="O143" s="39"/>
      <c r="T143" s="39"/>
      <c r="Y143" s="39"/>
      <c r="AD143" s="39"/>
      <c r="AI143" s="39"/>
      <c r="AN143" s="39"/>
      <c r="AS143" s="39"/>
    </row>
    <row r="144">
      <c r="E144" s="39"/>
      <c r="J144" s="39"/>
      <c r="O144" s="39"/>
      <c r="T144" s="39"/>
      <c r="Y144" s="39"/>
      <c r="AD144" s="39"/>
      <c r="AI144" s="39"/>
      <c r="AN144" s="39"/>
      <c r="AS144" s="39"/>
    </row>
    <row r="145">
      <c r="E145" s="39"/>
      <c r="J145" s="39"/>
      <c r="O145" s="39"/>
      <c r="T145" s="39"/>
      <c r="Y145" s="39"/>
      <c r="AD145" s="39"/>
      <c r="AI145" s="39"/>
      <c r="AN145" s="39"/>
      <c r="AS145" s="39"/>
    </row>
    <row r="146">
      <c r="E146" s="39"/>
      <c r="J146" s="39"/>
      <c r="O146" s="39"/>
      <c r="T146" s="39"/>
      <c r="Y146" s="39"/>
      <c r="AD146" s="39"/>
      <c r="AI146" s="39"/>
      <c r="AN146" s="39"/>
      <c r="AS146" s="39"/>
    </row>
    <row r="147">
      <c r="E147" s="39"/>
      <c r="J147" s="39"/>
      <c r="O147" s="39"/>
      <c r="T147" s="39"/>
      <c r="Y147" s="39"/>
      <c r="AD147" s="39"/>
      <c r="AI147" s="39"/>
      <c r="AN147" s="39"/>
      <c r="AS147" s="39"/>
    </row>
    <row r="148">
      <c r="E148" s="39"/>
      <c r="J148" s="39"/>
      <c r="O148" s="39"/>
      <c r="T148" s="39"/>
      <c r="Y148" s="39"/>
      <c r="AD148" s="39"/>
      <c r="AI148" s="39"/>
      <c r="AN148" s="39"/>
      <c r="AS148" s="39"/>
    </row>
    <row r="149">
      <c r="E149" s="39"/>
      <c r="J149" s="39"/>
      <c r="O149" s="39"/>
      <c r="T149" s="39"/>
      <c r="Y149" s="39"/>
      <c r="AD149" s="39"/>
      <c r="AI149" s="39"/>
      <c r="AN149" s="39"/>
      <c r="AS149" s="39"/>
    </row>
    <row r="150">
      <c r="E150" s="39"/>
      <c r="J150" s="39"/>
      <c r="O150" s="39"/>
      <c r="T150" s="39"/>
      <c r="Y150" s="39"/>
      <c r="AD150" s="39"/>
      <c r="AI150" s="39"/>
      <c r="AN150" s="39"/>
      <c r="AS150" s="39"/>
    </row>
    <row r="151">
      <c r="E151" s="39"/>
      <c r="J151" s="39"/>
      <c r="O151" s="39"/>
      <c r="T151" s="39"/>
      <c r="Y151" s="39"/>
      <c r="AD151" s="39"/>
      <c r="AI151" s="39"/>
      <c r="AN151" s="39"/>
      <c r="AS151" s="39"/>
    </row>
    <row r="152">
      <c r="E152" s="39"/>
      <c r="J152" s="39"/>
      <c r="O152" s="39"/>
      <c r="T152" s="39"/>
      <c r="Y152" s="39"/>
      <c r="AD152" s="39"/>
      <c r="AI152" s="39"/>
      <c r="AN152" s="39"/>
      <c r="AS152" s="39"/>
    </row>
    <row r="153">
      <c r="E153" s="39"/>
      <c r="J153" s="39"/>
      <c r="O153" s="39"/>
      <c r="T153" s="39"/>
      <c r="Y153" s="39"/>
      <c r="AD153" s="39"/>
      <c r="AI153" s="39"/>
      <c r="AN153" s="39"/>
      <c r="AS153" s="39"/>
    </row>
    <row r="154">
      <c r="E154" s="39"/>
      <c r="J154" s="39"/>
      <c r="O154" s="39"/>
      <c r="T154" s="39"/>
      <c r="Y154" s="39"/>
      <c r="AD154" s="39"/>
      <c r="AI154" s="39"/>
      <c r="AN154" s="39"/>
      <c r="AS154" s="39"/>
    </row>
    <row r="155">
      <c r="E155" s="39"/>
      <c r="J155" s="39"/>
      <c r="O155" s="39"/>
      <c r="T155" s="39"/>
      <c r="Y155" s="39"/>
      <c r="AD155" s="39"/>
      <c r="AI155" s="39"/>
      <c r="AN155" s="39"/>
      <c r="AS155" s="39"/>
    </row>
    <row r="156">
      <c r="E156" s="39"/>
      <c r="J156" s="39"/>
      <c r="O156" s="39"/>
      <c r="T156" s="39"/>
      <c r="Y156" s="39"/>
      <c r="AD156" s="39"/>
      <c r="AI156" s="39"/>
      <c r="AN156" s="39"/>
      <c r="AS156" s="39"/>
    </row>
    <row r="157">
      <c r="E157" s="39"/>
      <c r="J157" s="39"/>
      <c r="O157" s="39"/>
      <c r="T157" s="39"/>
      <c r="Y157" s="39"/>
      <c r="AD157" s="39"/>
      <c r="AI157" s="39"/>
      <c r="AN157" s="39"/>
      <c r="AS157" s="39"/>
    </row>
    <row r="158">
      <c r="E158" s="39"/>
      <c r="J158" s="39"/>
      <c r="O158" s="39"/>
      <c r="T158" s="39"/>
      <c r="Y158" s="39"/>
      <c r="AD158" s="39"/>
      <c r="AI158" s="39"/>
      <c r="AN158" s="39"/>
      <c r="AS158" s="39"/>
    </row>
    <row r="159">
      <c r="E159" s="39"/>
      <c r="J159" s="39"/>
      <c r="O159" s="39"/>
      <c r="T159" s="39"/>
      <c r="Y159" s="39"/>
      <c r="AD159" s="39"/>
      <c r="AI159" s="39"/>
      <c r="AN159" s="39"/>
      <c r="AS159" s="39"/>
    </row>
    <row r="160">
      <c r="E160" s="39"/>
      <c r="J160" s="39"/>
      <c r="O160" s="39"/>
      <c r="T160" s="39"/>
      <c r="Y160" s="39"/>
      <c r="AD160" s="39"/>
      <c r="AI160" s="39"/>
      <c r="AN160" s="39"/>
      <c r="AS160" s="39"/>
    </row>
    <row r="161">
      <c r="E161" s="39"/>
      <c r="J161" s="39"/>
      <c r="O161" s="39"/>
      <c r="T161" s="39"/>
      <c r="Y161" s="39"/>
      <c r="AD161" s="39"/>
      <c r="AI161" s="39"/>
      <c r="AN161" s="39"/>
      <c r="AS161" s="39"/>
    </row>
    <row r="162">
      <c r="E162" s="39"/>
      <c r="J162" s="39"/>
      <c r="O162" s="39"/>
      <c r="T162" s="39"/>
      <c r="Y162" s="39"/>
      <c r="AD162" s="39"/>
      <c r="AI162" s="39"/>
      <c r="AN162" s="39"/>
      <c r="AS162" s="39"/>
    </row>
    <row r="163">
      <c r="E163" s="39"/>
      <c r="J163" s="39"/>
      <c r="O163" s="39"/>
      <c r="T163" s="39"/>
      <c r="Y163" s="39"/>
      <c r="AD163" s="39"/>
      <c r="AI163" s="39"/>
      <c r="AN163" s="39"/>
      <c r="AS163" s="39"/>
    </row>
    <row r="164">
      <c r="E164" s="39"/>
      <c r="J164" s="39"/>
      <c r="O164" s="39"/>
      <c r="T164" s="39"/>
      <c r="Y164" s="39"/>
      <c r="AD164" s="39"/>
      <c r="AI164" s="39"/>
      <c r="AN164" s="39"/>
      <c r="AS164" s="39"/>
    </row>
    <row r="165">
      <c r="E165" s="39"/>
      <c r="J165" s="39"/>
      <c r="O165" s="39"/>
      <c r="T165" s="39"/>
      <c r="Y165" s="39"/>
      <c r="AD165" s="39"/>
      <c r="AI165" s="39"/>
      <c r="AN165" s="39"/>
      <c r="AS165" s="39"/>
    </row>
    <row r="166">
      <c r="E166" s="39"/>
      <c r="J166" s="39"/>
      <c r="O166" s="39"/>
      <c r="T166" s="39"/>
      <c r="Y166" s="39"/>
      <c r="AD166" s="39"/>
      <c r="AI166" s="39"/>
      <c r="AN166" s="39"/>
      <c r="AS166" s="39"/>
    </row>
    <row r="167">
      <c r="E167" s="39"/>
      <c r="J167" s="39"/>
      <c r="O167" s="39"/>
      <c r="T167" s="39"/>
      <c r="Y167" s="39"/>
      <c r="AD167" s="39"/>
      <c r="AI167" s="39"/>
      <c r="AN167" s="39"/>
      <c r="AS167" s="39"/>
    </row>
    <row r="168">
      <c r="E168" s="39"/>
      <c r="J168" s="39"/>
      <c r="O168" s="39"/>
      <c r="T168" s="39"/>
      <c r="Y168" s="39"/>
      <c r="AD168" s="39"/>
      <c r="AI168" s="39"/>
      <c r="AN168" s="39"/>
      <c r="AS168" s="39"/>
    </row>
    <row r="169">
      <c r="E169" s="39"/>
      <c r="J169" s="39"/>
      <c r="O169" s="39"/>
      <c r="T169" s="39"/>
      <c r="Y169" s="39"/>
      <c r="AD169" s="39"/>
      <c r="AI169" s="39"/>
      <c r="AN169" s="39"/>
      <c r="AS169" s="39"/>
    </row>
    <row r="170">
      <c r="E170" s="39"/>
      <c r="J170" s="39"/>
      <c r="O170" s="39"/>
      <c r="T170" s="39"/>
      <c r="Y170" s="39"/>
      <c r="AD170" s="39"/>
      <c r="AI170" s="39"/>
      <c r="AN170" s="39"/>
      <c r="AS170" s="39"/>
    </row>
    <row r="171">
      <c r="E171" s="39"/>
      <c r="J171" s="39"/>
      <c r="O171" s="39"/>
      <c r="T171" s="39"/>
      <c r="Y171" s="39"/>
      <c r="AD171" s="39"/>
      <c r="AI171" s="39"/>
      <c r="AN171" s="39"/>
      <c r="AS171" s="39"/>
    </row>
    <row r="172">
      <c r="E172" s="39"/>
      <c r="J172" s="39"/>
      <c r="O172" s="39"/>
      <c r="T172" s="39"/>
      <c r="Y172" s="39"/>
      <c r="AD172" s="39"/>
      <c r="AI172" s="39"/>
      <c r="AN172" s="39"/>
      <c r="AS172" s="39"/>
    </row>
    <row r="173">
      <c r="E173" s="39"/>
      <c r="J173" s="39"/>
      <c r="O173" s="39"/>
      <c r="T173" s="39"/>
      <c r="Y173" s="39"/>
      <c r="AD173" s="39"/>
      <c r="AI173" s="39"/>
      <c r="AN173" s="39"/>
      <c r="AS173" s="39"/>
    </row>
    <row r="174">
      <c r="E174" s="39"/>
      <c r="J174" s="39"/>
      <c r="O174" s="39"/>
      <c r="T174" s="39"/>
      <c r="Y174" s="39"/>
      <c r="AD174" s="39"/>
      <c r="AI174" s="39"/>
      <c r="AN174" s="39"/>
      <c r="AS174" s="39"/>
    </row>
    <row r="175">
      <c r="E175" s="39"/>
      <c r="J175" s="39"/>
      <c r="O175" s="39"/>
      <c r="T175" s="39"/>
      <c r="Y175" s="39"/>
      <c r="AD175" s="39"/>
      <c r="AI175" s="39"/>
      <c r="AN175" s="39"/>
      <c r="AS175" s="39"/>
    </row>
    <row r="176">
      <c r="E176" s="39"/>
      <c r="J176" s="39"/>
      <c r="O176" s="39"/>
      <c r="T176" s="39"/>
      <c r="Y176" s="39"/>
      <c r="AD176" s="39"/>
      <c r="AI176" s="39"/>
      <c r="AN176" s="39"/>
      <c r="AS176" s="39"/>
    </row>
    <row r="177">
      <c r="E177" s="39"/>
      <c r="J177" s="39"/>
      <c r="O177" s="39"/>
      <c r="T177" s="39"/>
      <c r="Y177" s="39"/>
      <c r="AD177" s="39"/>
      <c r="AI177" s="39"/>
      <c r="AN177" s="39"/>
      <c r="AS177" s="39"/>
    </row>
    <row r="178">
      <c r="E178" s="39"/>
      <c r="J178" s="39"/>
      <c r="O178" s="39"/>
      <c r="T178" s="39"/>
      <c r="Y178" s="39"/>
      <c r="AD178" s="39"/>
      <c r="AI178" s="39"/>
      <c r="AN178" s="39"/>
      <c r="AS178" s="39"/>
    </row>
    <row r="179">
      <c r="E179" s="39"/>
      <c r="J179" s="39"/>
      <c r="O179" s="39"/>
      <c r="T179" s="39"/>
      <c r="Y179" s="39"/>
      <c r="AD179" s="39"/>
      <c r="AI179" s="39"/>
      <c r="AN179" s="39"/>
      <c r="AS179" s="39"/>
    </row>
    <row r="180">
      <c r="E180" s="39"/>
      <c r="J180" s="39"/>
      <c r="O180" s="39"/>
      <c r="T180" s="39"/>
      <c r="Y180" s="39"/>
      <c r="AD180" s="39"/>
      <c r="AI180" s="39"/>
      <c r="AN180" s="39"/>
      <c r="AS180" s="39"/>
    </row>
    <row r="181">
      <c r="E181" s="39"/>
      <c r="J181" s="39"/>
      <c r="O181" s="39"/>
      <c r="T181" s="39"/>
      <c r="Y181" s="39"/>
      <c r="AD181" s="39"/>
      <c r="AI181" s="39"/>
      <c r="AN181" s="39"/>
      <c r="AS181" s="39"/>
    </row>
    <row r="182">
      <c r="E182" s="39"/>
      <c r="J182" s="39"/>
      <c r="O182" s="39"/>
      <c r="T182" s="39"/>
      <c r="Y182" s="39"/>
      <c r="AD182" s="39"/>
      <c r="AI182" s="39"/>
      <c r="AN182" s="39"/>
      <c r="AS182" s="39"/>
    </row>
    <row r="183">
      <c r="E183" s="39"/>
      <c r="J183" s="39"/>
      <c r="O183" s="39"/>
      <c r="T183" s="39"/>
      <c r="Y183" s="39"/>
      <c r="AD183" s="39"/>
      <c r="AI183" s="39"/>
      <c r="AN183" s="39"/>
      <c r="AS183" s="39"/>
    </row>
    <row r="184">
      <c r="E184" s="39"/>
      <c r="J184" s="39"/>
      <c r="O184" s="39"/>
      <c r="T184" s="39"/>
      <c r="Y184" s="39"/>
      <c r="AD184" s="39"/>
      <c r="AI184" s="39"/>
      <c r="AN184" s="39"/>
      <c r="AS184" s="39"/>
    </row>
    <row r="185">
      <c r="E185" s="39"/>
      <c r="J185" s="39"/>
      <c r="O185" s="39"/>
      <c r="T185" s="39"/>
      <c r="Y185" s="39"/>
      <c r="AD185" s="39"/>
      <c r="AI185" s="39"/>
      <c r="AN185" s="39"/>
      <c r="AS185" s="39"/>
    </row>
    <row r="186">
      <c r="E186" s="39"/>
      <c r="J186" s="39"/>
      <c r="O186" s="39"/>
      <c r="T186" s="39"/>
      <c r="Y186" s="39"/>
      <c r="AD186" s="39"/>
      <c r="AI186" s="39"/>
      <c r="AN186" s="39"/>
      <c r="AS186" s="39"/>
    </row>
    <row r="187">
      <c r="E187" s="39"/>
      <c r="J187" s="39"/>
      <c r="O187" s="39"/>
      <c r="T187" s="39"/>
      <c r="Y187" s="39"/>
      <c r="AD187" s="39"/>
      <c r="AI187" s="39"/>
      <c r="AN187" s="39"/>
      <c r="AS187" s="39"/>
    </row>
    <row r="188">
      <c r="E188" s="39"/>
      <c r="J188" s="39"/>
      <c r="O188" s="39"/>
      <c r="T188" s="39"/>
      <c r="Y188" s="39"/>
      <c r="AD188" s="39"/>
      <c r="AI188" s="39"/>
      <c r="AN188" s="39"/>
      <c r="AS188" s="39"/>
    </row>
    <row r="189">
      <c r="E189" s="39"/>
      <c r="J189" s="39"/>
      <c r="O189" s="39"/>
      <c r="T189" s="39"/>
      <c r="Y189" s="39"/>
      <c r="AD189" s="39"/>
      <c r="AI189" s="39"/>
      <c r="AN189" s="39"/>
      <c r="AS189" s="39"/>
    </row>
    <row r="190">
      <c r="E190" s="39"/>
      <c r="J190" s="39"/>
      <c r="O190" s="39"/>
      <c r="T190" s="39"/>
      <c r="Y190" s="39"/>
      <c r="AD190" s="39"/>
      <c r="AI190" s="39"/>
      <c r="AN190" s="39"/>
      <c r="AS190" s="39"/>
    </row>
    <row r="191">
      <c r="E191" s="39"/>
      <c r="J191" s="39"/>
      <c r="O191" s="39"/>
      <c r="T191" s="39"/>
      <c r="Y191" s="39"/>
      <c r="AD191" s="39"/>
      <c r="AI191" s="39"/>
      <c r="AN191" s="39"/>
      <c r="AS191" s="39"/>
    </row>
    <row r="192">
      <c r="E192" s="39"/>
      <c r="J192" s="39"/>
      <c r="O192" s="39"/>
      <c r="T192" s="39"/>
      <c r="Y192" s="39"/>
      <c r="AD192" s="39"/>
      <c r="AI192" s="39"/>
      <c r="AN192" s="39"/>
      <c r="AS192" s="39"/>
    </row>
    <row r="193">
      <c r="E193" s="39"/>
      <c r="J193" s="39"/>
      <c r="O193" s="39"/>
      <c r="T193" s="39"/>
      <c r="Y193" s="39"/>
      <c r="AD193" s="39"/>
      <c r="AI193" s="39"/>
      <c r="AN193" s="39"/>
      <c r="AS193" s="39"/>
    </row>
    <row r="194">
      <c r="E194" s="39"/>
      <c r="J194" s="39"/>
      <c r="O194" s="39"/>
      <c r="T194" s="39"/>
      <c r="Y194" s="39"/>
      <c r="AD194" s="39"/>
      <c r="AI194" s="39"/>
      <c r="AN194" s="39"/>
      <c r="AS194" s="39"/>
    </row>
    <row r="195">
      <c r="E195" s="39"/>
      <c r="J195" s="39"/>
      <c r="O195" s="39"/>
      <c r="T195" s="39"/>
      <c r="Y195" s="39"/>
      <c r="AD195" s="39"/>
      <c r="AI195" s="39"/>
      <c r="AN195" s="39"/>
      <c r="AS195" s="39"/>
    </row>
    <row r="196">
      <c r="E196" s="39"/>
      <c r="J196" s="39"/>
      <c r="O196" s="39"/>
      <c r="T196" s="39"/>
      <c r="Y196" s="39"/>
      <c r="AD196" s="39"/>
      <c r="AI196" s="39"/>
      <c r="AN196" s="39"/>
      <c r="AS196" s="39"/>
    </row>
    <row r="197">
      <c r="E197" s="39"/>
      <c r="J197" s="39"/>
      <c r="O197" s="39"/>
      <c r="T197" s="39"/>
      <c r="Y197" s="39"/>
      <c r="AD197" s="39"/>
      <c r="AI197" s="39"/>
      <c r="AN197" s="39"/>
      <c r="AS197" s="39"/>
    </row>
    <row r="198">
      <c r="E198" s="39"/>
      <c r="J198" s="39"/>
      <c r="O198" s="39"/>
      <c r="T198" s="39"/>
      <c r="Y198" s="39"/>
      <c r="AD198" s="39"/>
      <c r="AI198" s="39"/>
      <c r="AN198" s="39"/>
      <c r="AS198" s="39"/>
    </row>
    <row r="199">
      <c r="E199" s="39"/>
      <c r="J199" s="39"/>
      <c r="O199" s="39"/>
      <c r="T199" s="39"/>
      <c r="Y199" s="39"/>
      <c r="AD199" s="39"/>
      <c r="AI199" s="39"/>
      <c r="AN199" s="39"/>
      <c r="AS199" s="39"/>
    </row>
    <row r="200">
      <c r="E200" s="39"/>
      <c r="J200" s="39"/>
      <c r="O200" s="39"/>
      <c r="T200" s="39"/>
      <c r="Y200" s="39"/>
      <c r="AD200" s="39"/>
      <c r="AI200" s="39"/>
      <c r="AN200" s="39"/>
      <c r="AS200" s="39"/>
    </row>
    <row r="201">
      <c r="E201" s="39"/>
      <c r="J201" s="39"/>
      <c r="O201" s="39"/>
      <c r="T201" s="39"/>
      <c r="Y201" s="39"/>
      <c r="AD201" s="39"/>
      <c r="AI201" s="39"/>
      <c r="AN201" s="39"/>
      <c r="AS201" s="39"/>
    </row>
    <row r="202">
      <c r="E202" s="39"/>
      <c r="J202" s="39"/>
      <c r="O202" s="39"/>
      <c r="T202" s="39"/>
      <c r="Y202" s="39"/>
      <c r="AD202" s="39"/>
      <c r="AI202" s="39"/>
      <c r="AN202" s="39"/>
      <c r="AS202" s="39"/>
    </row>
    <row r="203">
      <c r="E203" s="39"/>
      <c r="J203" s="39"/>
      <c r="O203" s="39"/>
      <c r="T203" s="39"/>
      <c r="Y203" s="39"/>
      <c r="AD203" s="39"/>
      <c r="AI203" s="39"/>
      <c r="AN203" s="39"/>
      <c r="AS203" s="39"/>
    </row>
    <row r="204">
      <c r="E204" s="39"/>
      <c r="J204" s="39"/>
      <c r="O204" s="39"/>
      <c r="T204" s="39"/>
      <c r="Y204" s="39"/>
      <c r="AD204" s="39"/>
      <c r="AI204" s="39"/>
      <c r="AN204" s="39"/>
      <c r="AS204" s="39"/>
    </row>
    <row r="205">
      <c r="E205" s="39"/>
      <c r="J205" s="39"/>
      <c r="O205" s="39"/>
      <c r="T205" s="39"/>
      <c r="Y205" s="39"/>
      <c r="AD205" s="39"/>
      <c r="AI205" s="39"/>
      <c r="AN205" s="39"/>
      <c r="AS205" s="39"/>
    </row>
    <row r="206">
      <c r="E206" s="39"/>
      <c r="J206" s="39"/>
      <c r="O206" s="39"/>
      <c r="T206" s="39"/>
      <c r="Y206" s="39"/>
      <c r="AD206" s="39"/>
      <c r="AI206" s="39"/>
      <c r="AN206" s="39"/>
      <c r="AS206" s="39"/>
    </row>
    <row r="207">
      <c r="E207" s="39"/>
      <c r="J207" s="39"/>
      <c r="O207" s="39"/>
      <c r="T207" s="39"/>
      <c r="Y207" s="39"/>
      <c r="AD207" s="39"/>
      <c r="AI207" s="39"/>
      <c r="AN207" s="39"/>
      <c r="AS207" s="39"/>
    </row>
    <row r="208">
      <c r="E208" s="39"/>
      <c r="J208" s="39"/>
      <c r="O208" s="39"/>
      <c r="T208" s="39"/>
      <c r="Y208" s="39"/>
      <c r="AD208" s="39"/>
      <c r="AI208" s="39"/>
      <c r="AN208" s="39"/>
      <c r="AS208" s="39"/>
    </row>
    <row r="209">
      <c r="E209" s="39"/>
      <c r="J209" s="39"/>
      <c r="O209" s="39"/>
      <c r="T209" s="39"/>
      <c r="Y209" s="39"/>
      <c r="AD209" s="39"/>
      <c r="AI209" s="39"/>
      <c r="AN209" s="39"/>
      <c r="AS209" s="39"/>
    </row>
    <row r="210">
      <c r="E210" s="39"/>
      <c r="J210" s="39"/>
      <c r="O210" s="39"/>
      <c r="T210" s="39"/>
      <c r="Y210" s="39"/>
      <c r="AD210" s="39"/>
      <c r="AI210" s="39"/>
      <c r="AN210" s="39"/>
      <c r="AS210" s="39"/>
    </row>
    <row r="211">
      <c r="E211" s="39"/>
      <c r="J211" s="39"/>
      <c r="O211" s="39"/>
      <c r="T211" s="39"/>
      <c r="Y211" s="39"/>
      <c r="AD211" s="39"/>
      <c r="AI211" s="39"/>
      <c r="AN211" s="39"/>
      <c r="AS211" s="39"/>
    </row>
    <row r="212">
      <c r="E212" s="39"/>
      <c r="J212" s="39"/>
      <c r="O212" s="39"/>
      <c r="T212" s="39"/>
      <c r="Y212" s="39"/>
      <c r="AD212" s="39"/>
      <c r="AI212" s="39"/>
      <c r="AN212" s="39"/>
      <c r="AS212" s="39"/>
    </row>
    <row r="213">
      <c r="E213" s="39"/>
      <c r="J213" s="39"/>
      <c r="O213" s="39"/>
      <c r="T213" s="39"/>
      <c r="Y213" s="39"/>
      <c r="AD213" s="39"/>
      <c r="AI213" s="39"/>
      <c r="AN213" s="39"/>
      <c r="AS213" s="39"/>
    </row>
    <row r="214">
      <c r="E214" s="39"/>
      <c r="J214" s="39"/>
      <c r="O214" s="39"/>
      <c r="T214" s="39"/>
      <c r="Y214" s="39"/>
      <c r="AD214" s="39"/>
      <c r="AI214" s="39"/>
      <c r="AN214" s="39"/>
      <c r="AS214" s="39"/>
    </row>
    <row r="215">
      <c r="E215" s="39"/>
      <c r="J215" s="39"/>
      <c r="O215" s="39"/>
      <c r="T215" s="39"/>
      <c r="Y215" s="39"/>
      <c r="AD215" s="39"/>
      <c r="AI215" s="39"/>
      <c r="AN215" s="39"/>
      <c r="AS215" s="39"/>
    </row>
    <row r="216">
      <c r="E216" s="39"/>
      <c r="J216" s="39"/>
      <c r="O216" s="39"/>
      <c r="T216" s="39"/>
      <c r="Y216" s="39"/>
      <c r="AD216" s="39"/>
      <c r="AI216" s="39"/>
      <c r="AN216" s="39"/>
      <c r="AS216" s="39"/>
    </row>
    <row r="217">
      <c r="E217" s="39"/>
      <c r="J217" s="39"/>
      <c r="O217" s="39"/>
      <c r="T217" s="39"/>
      <c r="Y217" s="39"/>
      <c r="AD217" s="39"/>
      <c r="AI217" s="39"/>
      <c r="AN217" s="39"/>
      <c r="AS217" s="39"/>
    </row>
    <row r="218">
      <c r="E218" s="39"/>
      <c r="J218" s="39"/>
      <c r="O218" s="39"/>
      <c r="T218" s="39"/>
      <c r="Y218" s="39"/>
      <c r="AD218" s="39"/>
      <c r="AI218" s="39"/>
      <c r="AN218" s="39"/>
      <c r="AS218" s="39"/>
    </row>
    <row r="219">
      <c r="E219" s="39"/>
      <c r="J219" s="39"/>
      <c r="O219" s="39"/>
      <c r="T219" s="39"/>
      <c r="Y219" s="39"/>
      <c r="AD219" s="39"/>
      <c r="AI219" s="39"/>
      <c r="AN219" s="39"/>
      <c r="AS219" s="39"/>
    </row>
    <row r="220">
      <c r="E220" s="39"/>
      <c r="J220" s="39"/>
      <c r="O220" s="39"/>
      <c r="T220" s="39"/>
      <c r="Y220" s="39"/>
      <c r="AD220" s="39"/>
      <c r="AI220" s="39"/>
      <c r="AN220" s="39"/>
      <c r="AS220" s="39"/>
    </row>
    <row r="221">
      <c r="E221" s="39"/>
      <c r="J221" s="39"/>
      <c r="O221" s="39"/>
      <c r="T221" s="39"/>
      <c r="Y221" s="39"/>
      <c r="AD221" s="39"/>
      <c r="AI221" s="39"/>
      <c r="AN221" s="39"/>
      <c r="AS221" s="39"/>
    </row>
    <row r="222">
      <c r="E222" s="39"/>
      <c r="J222" s="39"/>
      <c r="O222" s="39"/>
      <c r="T222" s="39"/>
      <c r="Y222" s="39"/>
      <c r="AD222" s="39"/>
      <c r="AI222" s="39"/>
      <c r="AN222" s="39"/>
      <c r="AS222" s="39"/>
    </row>
    <row r="223">
      <c r="E223" s="39"/>
      <c r="J223" s="39"/>
      <c r="O223" s="39"/>
      <c r="T223" s="39"/>
      <c r="Y223" s="39"/>
      <c r="AD223" s="39"/>
      <c r="AI223" s="39"/>
      <c r="AN223" s="39"/>
      <c r="AS223" s="39"/>
    </row>
    <row r="224">
      <c r="E224" s="39"/>
      <c r="J224" s="39"/>
      <c r="O224" s="39"/>
      <c r="T224" s="39"/>
      <c r="Y224" s="39"/>
      <c r="AD224" s="39"/>
      <c r="AI224" s="39"/>
      <c r="AN224" s="39"/>
      <c r="AS224" s="39"/>
    </row>
    <row r="225">
      <c r="E225" s="39"/>
      <c r="J225" s="39"/>
      <c r="O225" s="39"/>
      <c r="T225" s="39"/>
      <c r="Y225" s="39"/>
      <c r="AD225" s="39"/>
      <c r="AI225" s="39"/>
      <c r="AN225" s="39"/>
      <c r="AS225" s="39"/>
    </row>
    <row r="226">
      <c r="E226" s="39"/>
      <c r="J226" s="39"/>
      <c r="O226" s="39"/>
      <c r="T226" s="39"/>
      <c r="Y226" s="39"/>
      <c r="AD226" s="39"/>
      <c r="AI226" s="39"/>
      <c r="AN226" s="39"/>
      <c r="AS226" s="39"/>
    </row>
    <row r="227">
      <c r="E227" s="39"/>
      <c r="J227" s="39"/>
      <c r="O227" s="39"/>
      <c r="T227" s="39"/>
      <c r="Y227" s="39"/>
      <c r="AD227" s="39"/>
      <c r="AI227" s="39"/>
      <c r="AN227" s="39"/>
      <c r="AS227" s="39"/>
    </row>
    <row r="228">
      <c r="E228" s="39"/>
      <c r="J228" s="39"/>
      <c r="O228" s="39"/>
      <c r="T228" s="39"/>
      <c r="Y228" s="39"/>
      <c r="AD228" s="39"/>
      <c r="AI228" s="39"/>
      <c r="AN228" s="39"/>
      <c r="AS228" s="39"/>
    </row>
    <row r="229">
      <c r="E229" s="39"/>
      <c r="J229" s="39"/>
      <c r="O229" s="39"/>
      <c r="T229" s="39"/>
      <c r="Y229" s="39"/>
      <c r="AD229" s="39"/>
      <c r="AI229" s="39"/>
      <c r="AN229" s="39"/>
      <c r="AS229" s="39"/>
    </row>
    <row r="230">
      <c r="E230" s="39"/>
      <c r="J230" s="39"/>
      <c r="O230" s="39"/>
      <c r="T230" s="39"/>
      <c r="Y230" s="39"/>
      <c r="AD230" s="39"/>
      <c r="AI230" s="39"/>
      <c r="AN230" s="39"/>
      <c r="AS230" s="39"/>
    </row>
    <row r="231">
      <c r="E231" s="39"/>
      <c r="J231" s="39"/>
      <c r="O231" s="39"/>
      <c r="T231" s="39"/>
      <c r="Y231" s="39"/>
      <c r="AD231" s="39"/>
      <c r="AI231" s="39"/>
      <c r="AN231" s="39"/>
      <c r="AS231" s="39"/>
    </row>
    <row r="232">
      <c r="E232" s="39"/>
      <c r="J232" s="39"/>
      <c r="O232" s="39"/>
      <c r="T232" s="39"/>
      <c r="Y232" s="39"/>
      <c r="AD232" s="39"/>
      <c r="AI232" s="39"/>
      <c r="AN232" s="39"/>
      <c r="AS232" s="39"/>
    </row>
    <row r="233">
      <c r="E233" s="39"/>
      <c r="J233" s="39"/>
      <c r="O233" s="39"/>
      <c r="T233" s="39"/>
      <c r="Y233" s="39"/>
      <c r="AD233" s="39"/>
      <c r="AI233" s="39"/>
      <c r="AN233" s="39"/>
      <c r="AS233" s="39"/>
    </row>
    <row r="234">
      <c r="E234" s="39"/>
      <c r="J234" s="39"/>
      <c r="O234" s="39"/>
      <c r="T234" s="39"/>
      <c r="Y234" s="39"/>
      <c r="AD234" s="39"/>
      <c r="AI234" s="39"/>
      <c r="AN234" s="39"/>
      <c r="AS234" s="39"/>
    </row>
    <row r="235">
      <c r="E235" s="39"/>
      <c r="J235" s="39"/>
      <c r="O235" s="39"/>
      <c r="T235" s="39"/>
      <c r="Y235" s="39"/>
      <c r="AD235" s="39"/>
      <c r="AI235" s="39"/>
      <c r="AN235" s="39"/>
      <c r="AS235" s="39"/>
    </row>
    <row r="236">
      <c r="E236" s="39"/>
      <c r="J236" s="39"/>
      <c r="O236" s="39"/>
      <c r="T236" s="39"/>
      <c r="Y236" s="39"/>
      <c r="AD236" s="39"/>
      <c r="AI236" s="39"/>
      <c r="AN236" s="39"/>
      <c r="AS236" s="39"/>
    </row>
    <row r="237">
      <c r="E237" s="39"/>
      <c r="J237" s="39"/>
      <c r="O237" s="39"/>
      <c r="T237" s="39"/>
      <c r="Y237" s="39"/>
      <c r="AD237" s="39"/>
      <c r="AI237" s="39"/>
      <c r="AN237" s="39"/>
      <c r="AS237" s="39"/>
    </row>
    <row r="238">
      <c r="E238" s="39"/>
      <c r="J238" s="39"/>
      <c r="O238" s="39"/>
      <c r="T238" s="39"/>
      <c r="Y238" s="39"/>
      <c r="AD238" s="39"/>
      <c r="AI238" s="39"/>
      <c r="AN238" s="39"/>
      <c r="AS238" s="39"/>
    </row>
    <row r="239">
      <c r="E239" s="39"/>
      <c r="J239" s="39"/>
      <c r="O239" s="39"/>
      <c r="T239" s="39"/>
      <c r="Y239" s="39"/>
      <c r="AD239" s="39"/>
      <c r="AI239" s="39"/>
      <c r="AN239" s="39"/>
      <c r="AS239" s="39"/>
    </row>
    <row r="240">
      <c r="E240" s="39"/>
      <c r="J240" s="39"/>
      <c r="O240" s="39"/>
      <c r="T240" s="39"/>
      <c r="Y240" s="39"/>
      <c r="AD240" s="39"/>
      <c r="AI240" s="39"/>
      <c r="AN240" s="39"/>
      <c r="AS240" s="39"/>
    </row>
    <row r="241">
      <c r="E241" s="39"/>
      <c r="J241" s="39"/>
      <c r="O241" s="39"/>
      <c r="T241" s="39"/>
      <c r="Y241" s="39"/>
      <c r="AD241" s="39"/>
      <c r="AI241" s="39"/>
      <c r="AN241" s="39"/>
      <c r="AS241" s="39"/>
    </row>
    <row r="242">
      <c r="E242" s="39"/>
      <c r="J242" s="39"/>
      <c r="O242" s="39"/>
      <c r="T242" s="39"/>
      <c r="Y242" s="39"/>
      <c r="AD242" s="39"/>
      <c r="AI242" s="39"/>
      <c r="AN242" s="39"/>
      <c r="AS242" s="39"/>
    </row>
    <row r="243">
      <c r="E243" s="39"/>
      <c r="J243" s="39"/>
      <c r="O243" s="39"/>
      <c r="T243" s="39"/>
      <c r="Y243" s="39"/>
      <c r="AD243" s="39"/>
      <c r="AI243" s="39"/>
      <c r="AN243" s="39"/>
      <c r="AS243" s="39"/>
    </row>
    <row r="244">
      <c r="E244" s="39"/>
      <c r="J244" s="39"/>
      <c r="O244" s="39"/>
      <c r="T244" s="39"/>
      <c r="Y244" s="39"/>
      <c r="AD244" s="39"/>
      <c r="AI244" s="39"/>
      <c r="AN244" s="39"/>
      <c r="AS244" s="39"/>
    </row>
    <row r="245">
      <c r="E245" s="39"/>
      <c r="J245" s="39"/>
      <c r="O245" s="39"/>
      <c r="T245" s="39"/>
      <c r="Y245" s="39"/>
      <c r="AD245" s="39"/>
      <c r="AI245" s="39"/>
      <c r="AN245" s="39"/>
      <c r="AS245" s="39"/>
    </row>
    <row r="246">
      <c r="E246" s="39"/>
      <c r="J246" s="39"/>
      <c r="O246" s="39"/>
      <c r="T246" s="39"/>
      <c r="Y246" s="39"/>
      <c r="AD246" s="39"/>
      <c r="AI246" s="39"/>
      <c r="AN246" s="39"/>
      <c r="AS246" s="39"/>
    </row>
    <row r="247">
      <c r="E247" s="39"/>
      <c r="J247" s="39"/>
      <c r="O247" s="39"/>
      <c r="T247" s="39"/>
      <c r="Y247" s="39"/>
      <c r="AD247" s="39"/>
      <c r="AI247" s="39"/>
      <c r="AN247" s="39"/>
      <c r="AS247" s="39"/>
    </row>
    <row r="248">
      <c r="E248" s="39"/>
      <c r="J248" s="39"/>
      <c r="O248" s="39"/>
      <c r="T248" s="39"/>
      <c r="Y248" s="39"/>
      <c r="AD248" s="39"/>
      <c r="AI248" s="39"/>
      <c r="AN248" s="39"/>
      <c r="AS248" s="39"/>
    </row>
    <row r="249">
      <c r="E249" s="39"/>
      <c r="J249" s="39"/>
      <c r="O249" s="39"/>
      <c r="T249" s="39"/>
      <c r="Y249" s="39"/>
      <c r="AD249" s="39"/>
      <c r="AI249" s="39"/>
      <c r="AN249" s="39"/>
      <c r="AS249" s="39"/>
    </row>
    <row r="250">
      <c r="E250" s="39"/>
      <c r="J250" s="39"/>
      <c r="O250" s="39"/>
      <c r="T250" s="39"/>
      <c r="Y250" s="39"/>
      <c r="AD250" s="39"/>
      <c r="AI250" s="39"/>
      <c r="AN250" s="39"/>
      <c r="AS250" s="39"/>
    </row>
    <row r="251">
      <c r="E251" s="39"/>
      <c r="J251" s="39"/>
      <c r="O251" s="39"/>
      <c r="T251" s="39"/>
      <c r="Y251" s="39"/>
      <c r="AD251" s="39"/>
      <c r="AI251" s="39"/>
      <c r="AN251" s="39"/>
      <c r="AS251" s="39"/>
    </row>
    <row r="252">
      <c r="E252" s="39"/>
      <c r="J252" s="39"/>
      <c r="O252" s="39"/>
      <c r="T252" s="39"/>
      <c r="Y252" s="39"/>
      <c r="AD252" s="39"/>
      <c r="AI252" s="39"/>
      <c r="AN252" s="39"/>
      <c r="AS252" s="39"/>
    </row>
    <row r="253">
      <c r="E253" s="39"/>
      <c r="J253" s="39"/>
      <c r="O253" s="39"/>
      <c r="T253" s="39"/>
      <c r="Y253" s="39"/>
      <c r="AD253" s="39"/>
      <c r="AI253" s="39"/>
      <c r="AN253" s="39"/>
      <c r="AS253" s="39"/>
    </row>
    <row r="254">
      <c r="E254" s="39"/>
      <c r="J254" s="39"/>
      <c r="O254" s="39"/>
      <c r="T254" s="39"/>
      <c r="Y254" s="39"/>
      <c r="AD254" s="39"/>
      <c r="AI254" s="39"/>
      <c r="AN254" s="39"/>
      <c r="AS254" s="39"/>
    </row>
    <row r="255">
      <c r="E255" s="39"/>
      <c r="J255" s="39"/>
      <c r="O255" s="39"/>
      <c r="T255" s="39"/>
      <c r="Y255" s="39"/>
      <c r="AD255" s="39"/>
      <c r="AI255" s="39"/>
      <c r="AN255" s="39"/>
      <c r="AS255" s="39"/>
    </row>
    <row r="256">
      <c r="E256" s="39"/>
      <c r="J256" s="39"/>
      <c r="O256" s="39"/>
      <c r="T256" s="39"/>
      <c r="Y256" s="39"/>
      <c r="AD256" s="39"/>
      <c r="AI256" s="39"/>
      <c r="AN256" s="39"/>
      <c r="AS256" s="39"/>
    </row>
    <row r="257">
      <c r="E257" s="39"/>
      <c r="J257" s="39"/>
      <c r="O257" s="39"/>
      <c r="T257" s="39"/>
      <c r="Y257" s="39"/>
      <c r="AD257" s="39"/>
      <c r="AI257" s="39"/>
      <c r="AN257" s="39"/>
      <c r="AS257" s="39"/>
    </row>
    <row r="258">
      <c r="E258" s="39"/>
      <c r="J258" s="39"/>
      <c r="O258" s="39"/>
      <c r="T258" s="39"/>
      <c r="Y258" s="39"/>
      <c r="AD258" s="39"/>
      <c r="AI258" s="39"/>
      <c r="AN258" s="39"/>
      <c r="AS258" s="39"/>
    </row>
    <row r="259">
      <c r="E259" s="39"/>
      <c r="J259" s="39"/>
      <c r="O259" s="39"/>
      <c r="T259" s="39"/>
      <c r="Y259" s="39"/>
      <c r="AD259" s="39"/>
      <c r="AI259" s="39"/>
      <c r="AN259" s="39"/>
      <c r="AS259" s="39"/>
    </row>
    <row r="260">
      <c r="E260" s="39"/>
      <c r="J260" s="39"/>
      <c r="O260" s="39"/>
      <c r="T260" s="39"/>
      <c r="Y260" s="39"/>
      <c r="AD260" s="39"/>
      <c r="AI260" s="39"/>
      <c r="AN260" s="39"/>
      <c r="AS260" s="39"/>
    </row>
    <row r="261">
      <c r="E261" s="39"/>
      <c r="J261" s="39"/>
      <c r="O261" s="39"/>
      <c r="T261" s="39"/>
      <c r="Y261" s="39"/>
      <c r="AD261" s="39"/>
      <c r="AI261" s="39"/>
      <c r="AN261" s="39"/>
      <c r="AS261" s="39"/>
    </row>
    <row r="262">
      <c r="E262" s="39"/>
      <c r="J262" s="39"/>
      <c r="O262" s="39"/>
      <c r="T262" s="39"/>
      <c r="Y262" s="39"/>
      <c r="AD262" s="39"/>
      <c r="AI262" s="39"/>
      <c r="AN262" s="39"/>
      <c r="AS262" s="39"/>
    </row>
    <row r="263">
      <c r="E263" s="39"/>
      <c r="J263" s="39"/>
      <c r="O263" s="39"/>
      <c r="T263" s="39"/>
      <c r="Y263" s="39"/>
      <c r="AD263" s="39"/>
      <c r="AI263" s="39"/>
      <c r="AN263" s="39"/>
      <c r="AS263" s="39"/>
    </row>
    <row r="264">
      <c r="E264" s="39"/>
      <c r="J264" s="39"/>
      <c r="O264" s="39"/>
      <c r="T264" s="39"/>
      <c r="Y264" s="39"/>
      <c r="AD264" s="39"/>
      <c r="AI264" s="39"/>
      <c r="AN264" s="39"/>
      <c r="AS264" s="39"/>
    </row>
    <row r="265">
      <c r="E265" s="39"/>
      <c r="J265" s="39"/>
      <c r="O265" s="39"/>
      <c r="T265" s="39"/>
      <c r="Y265" s="39"/>
      <c r="AD265" s="39"/>
      <c r="AI265" s="39"/>
      <c r="AN265" s="39"/>
      <c r="AS265" s="39"/>
    </row>
    <row r="266">
      <c r="E266" s="39"/>
      <c r="J266" s="39"/>
      <c r="O266" s="39"/>
      <c r="T266" s="39"/>
      <c r="Y266" s="39"/>
      <c r="AD266" s="39"/>
      <c r="AI266" s="39"/>
      <c r="AN266" s="39"/>
      <c r="AS266" s="39"/>
    </row>
    <row r="267">
      <c r="E267" s="39"/>
      <c r="J267" s="39"/>
      <c r="O267" s="39"/>
      <c r="T267" s="39"/>
      <c r="Y267" s="39"/>
      <c r="AD267" s="39"/>
      <c r="AI267" s="39"/>
      <c r="AN267" s="39"/>
      <c r="AS267" s="39"/>
    </row>
    <row r="268">
      <c r="E268" s="39"/>
      <c r="J268" s="39"/>
      <c r="O268" s="39"/>
      <c r="T268" s="39"/>
      <c r="Y268" s="39"/>
      <c r="AD268" s="39"/>
      <c r="AI268" s="39"/>
      <c r="AN268" s="39"/>
      <c r="AS268" s="39"/>
    </row>
    <row r="269">
      <c r="E269" s="39"/>
      <c r="J269" s="39"/>
      <c r="O269" s="39"/>
      <c r="T269" s="39"/>
      <c r="Y269" s="39"/>
      <c r="AD269" s="39"/>
      <c r="AI269" s="39"/>
      <c r="AN269" s="39"/>
      <c r="AS269" s="39"/>
    </row>
    <row r="270">
      <c r="E270" s="39"/>
      <c r="J270" s="39"/>
      <c r="O270" s="39"/>
      <c r="T270" s="39"/>
      <c r="Y270" s="39"/>
      <c r="AD270" s="39"/>
      <c r="AI270" s="39"/>
      <c r="AN270" s="39"/>
      <c r="AS270" s="39"/>
    </row>
    <row r="271">
      <c r="E271" s="39"/>
      <c r="J271" s="39"/>
      <c r="O271" s="39"/>
      <c r="T271" s="39"/>
      <c r="Y271" s="39"/>
      <c r="AD271" s="39"/>
      <c r="AI271" s="39"/>
      <c r="AN271" s="39"/>
      <c r="AS271" s="39"/>
    </row>
    <row r="272">
      <c r="E272" s="39"/>
      <c r="J272" s="39"/>
      <c r="O272" s="39"/>
      <c r="T272" s="39"/>
      <c r="Y272" s="39"/>
      <c r="AD272" s="39"/>
      <c r="AI272" s="39"/>
      <c r="AN272" s="39"/>
      <c r="AS272" s="39"/>
    </row>
    <row r="273">
      <c r="E273" s="39"/>
      <c r="J273" s="39"/>
      <c r="O273" s="39"/>
      <c r="T273" s="39"/>
      <c r="Y273" s="39"/>
      <c r="AD273" s="39"/>
      <c r="AI273" s="39"/>
      <c r="AN273" s="39"/>
      <c r="AS273" s="39"/>
    </row>
    <row r="274">
      <c r="E274" s="39"/>
      <c r="J274" s="39"/>
      <c r="O274" s="39"/>
      <c r="T274" s="39"/>
      <c r="Y274" s="39"/>
      <c r="AD274" s="39"/>
      <c r="AI274" s="39"/>
      <c r="AN274" s="39"/>
      <c r="AS274" s="39"/>
    </row>
    <row r="275">
      <c r="E275" s="39"/>
      <c r="J275" s="39"/>
      <c r="O275" s="39"/>
      <c r="T275" s="39"/>
      <c r="Y275" s="39"/>
      <c r="AD275" s="39"/>
      <c r="AI275" s="39"/>
      <c r="AN275" s="39"/>
      <c r="AS275" s="39"/>
    </row>
    <row r="276">
      <c r="E276" s="39"/>
      <c r="J276" s="39"/>
      <c r="O276" s="39"/>
      <c r="T276" s="39"/>
      <c r="Y276" s="39"/>
      <c r="AD276" s="39"/>
      <c r="AI276" s="39"/>
      <c r="AN276" s="39"/>
      <c r="AS276" s="39"/>
    </row>
    <row r="277">
      <c r="E277" s="39"/>
      <c r="J277" s="39"/>
      <c r="O277" s="39"/>
      <c r="T277" s="39"/>
      <c r="Y277" s="39"/>
      <c r="AD277" s="39"/>
      <c r="AI277" s="39"/>
      <c r="AN277" s="39"/>
      <c r="AS277" s="39"/>
    </row>
    <row r="278">
      <c r="E278" s="39"/>
      <c r="J278" s="39"/>
      <c r="O278" s="39"/>
      <c r="T278" s="39"/>
      <c r="Y278" s="39"/>
      <c r="AD278" s="39"/>
      <c r="AI278" s="39"/>
      <c r="AN278" s="39"/>
      <c r="AS278" s="39"/>
    </row>
    <row r="279">
      <c r="E279" s="39"/>
      <c r="J279" s="39"/>
      <c r="O279" s="39"/>
      <c r="T279" s="39"/>
      <c r="Y279" s="39"/>
      <c r="AD279" s="39"/>
      <c r="AI279" s="39"/>
      <c r="AN279" s="39"/>
      <c r="AS279" s="39"/>
    </row>
    <row r="280">
      <c r="E280" s="39"/>
      <c r="J280" s="39"/>
      <c r="O280" s="39"/>
      <c r="T280" s="39"/>
      <c r="Y280" s="39"/>
      <c r="AD280" s="39"/>
      <c r="AI280" s="39"/>
      <c r="AN280" s="39"/>
      <c r="AS280" s="39"/>
    </row>
    <row r="281">
      <c r="E281" s="39"/>
      <c r="J281" s="39"/>
      <c r="O281" s="39"/>
      <c r="T281" s="39"/>
      <c r="Y281" s="39"/>
      <c r="AD281" s="39"/>
      <c r="AI281" s="39"/>
      <c r="AN281" s="39"/>
      <c r="AS281" s="39"/>
    </row>
    <row r="282">
      <c r="E282" s="39"/>
      <c r="J282" s="39"/>
      <c r="O282" s="39"/>
      <c r="T282" s="39"/>
      <c r="Y282" s="39"/>
      <c r="AD282" s="39"/>
      <c r="AI282" s="39"/>
      <c r="AN282" s="39"/>
      <c r="AS282" s="39"/>
    </row>
    <row r="283">
      <c r="E283" s="39"/>
      <c r="J283" s="39"/>
      <c r="O283" s="39"/>
      <c r="T283" s="39"/>
      <c r="Y283" s="39"/>
      <c r="AD283" s="39"/>
      <c r="AI283" s="39"/>
      <c r="AN283" s="39"/>
      <c r="AS283" s="39"/>
    </row>
    <row r="284">
      <c r="E284" s="39"/>
      <c r="J284" s="39"/>
      <c r="O284" s="39"/>
      <c r="T284" s="39"/>
      <c r="Y284" s="39"/>
      <c r="AD284" s="39"/>
      <c r="AI284" s="39"/>
      <c r="AN284" s="39"/>
      <c r="AS284" s="39"/>
    </row>
    <row r="285">
      <c r="E285" s="39"/>
      <c r="J285" s="39"/>
      <c r="O285" s="39"/>
      <c r="T285" s="39"/>
      <c r="Y285" s="39"/>
      <c r="AD285" s="39"/>
      <c r="AI285" s="39"/>
      <c r="AN285" s="39"/>
      <c r="AS285" s="39"/>
    </row>
    <row r="286">
      <c r="E286" s="39"/>
      <c r="J286" s="39"/>
      <c r="O286" s="39"/>
      <c r="T286" s="39"/>
      <c r="Y286" s="39"/>
      <c r="AD286" s="39"/>
      <c r="AI286" s="39"/>
      <c r="AN286" s="39"/>
      <c r="AS286" s="39"/>
    </row>
    <row r="287">
      <c r="E287" s="39"/>
      <c r="J287" s="39"/>
      <c r="O287" s="39"/>
      <c r="T287" s="39"/>
      <c r="Y287" s="39"/>
      <c r="AD287" s="39"/>
      <c r="AI287" s="39"/>
      <c r="AN287" s="39"/>
      <c r="AS287" s="39"/>
    </row>
    <row r="288">
      <c r="E288" s="39"/>
      <c r="J288" s="39"/>
      <c r="O288" s="39"/>
      <c r="T288" s="39"/>
      <c r="Y288" s="39"/>
      <c r="AD288" s="39"/>
      <c r="AI288" s="39"/>
      <c r="AN288" s="39"/>
      <c r="AS288" s="39"/>
    </row>
    <row r="289">
      <c r="E289" s="39"/>
      <c r="J289" s="39"/>
      <c r="O289" s="39"/>
      <c r="T289" s="39"/>
      <c r="Y289" s="39"/>
      <c r="AD289" s="39"/>
      <c r="AI289" s="39"/>
      <c r="AN289" s="39"/>
      <c r="AS289" s="39"/>
    </row>
    <row r="290">
      <c r="E290" s="39"/>
      <c r="J290" s="39"/>
      <c r="O290" s="39"/>
      <c r="T290" s="39"/>
      <c r="Y290" s="39"/>
      <c r="AD290" s="39"/>
      <c r="AI290" s="39"/>
      <c r="AN290" s="39"/>
      <c r="AS290" s="39"/>
    </row>
    <row r="291">
      <c r="E291" s="39"/>
      <c r="J291" s="39"/>
      <c r="O291" s="39"/>
      <c r="T291" s="39"/>
      <c r="Y291" s="39"/>
      <c r="AD291" s="39"/>
      <c r="AI291" s="39"/>
      <c r="AN291" s="39"/>
      <c r="AS291" s="39"/>
    </row>
    <row r="292">
      <c r="E292" s="39"/>
      <c r="J292" s="39"/>
      <c r="O292" s="39"/>
      <c r="T292" s="39"/>
      <c r="Y292" s="39"/>
      <c r="AD292" s="39"/>
      <c r="AI292" s="39"/>
      <c r="AN292" s="39"/>
      <c r="AS292" s="39"/>
    </row>
    <row r="293">
      <c r="E293" s="39"/>
      <c r="J293" s="39"/>
      <c r="O293" s="39"/>
      <c r="T293" s="39"/>
      <c r="Y293" s="39"/>
      <c r="AD293" s="39"/>
      <c r="AI293" s="39"/>
      <c r="AN293" s="39"/>
      <c r="AS293" s="39"/>
    </row>
    <row r="294">
      <c r="E294" s="39"/>
      <c r="J294" s="39"/>
      <c r="O294" s="39"/>
      <c r="T294" s="39"/>
      <c r="Y294" s="39"/>
      <c r="AD294" s="39"/>
      <c r="AI294" s="39"/>
      <c r="AN294" s="39"/>
      <c r="AS294" s="39"/>
    </row>
    <row r="295">
      <c r="E295" s="39"/>
      <c r="J295" s="39"/>
      <c r="O295" s="39"/>
      <c r="T295" s="39"/>
      <c r="Y295" s="39"/>
      <c r="AD295" s="39"/>
      <c r="AI295" s="39"/>
      <c r="AN295" s="39"/>
      <c r="AS295" s="39"/>
    </row>
    <row r="296">
      <c r="E296" s="39"/>
      <c r="J296" s="39"/>
      <c r="O296" s="39"/>
      <c r="T296" s="39"/>
      <c r="Y296" s="39"/>
      <c r="AD296" s="39"/>
      <c r="AI296" s="39"/>
      <c r="AN296" s="39"/>
      <c r="AS296" s="39"/>
    </row>
    <row r="297">
      <c r="E297" s="39"/>
      <c r="J297" s="39"/>
      <c r="O297" s="39"/>
      <c r="T297" s="39"/>
      <c r="Y297" s="39"/>
      <c r="AD297" s="39"/>
      <c r="AI297" s="39"/>
      <c r="AN297" s="39"/>
      <c r="AS297" s="39"/>
    </row>
    <row r="298">
      <c r="E298" s="39"/>
      <c r="J298" s="39"/>
      <c r="O298" s="39"/>
      <c r="T298" s="39"/>
      <c r="Y298" s="39"/>
      <c r="AD298" s="39"/>
      <c r="AI298" s="39"/>
      <c r="AN298" s="39"/>
      <c r="AS298" s="39"/>
    </row>
    <row r="299">
      <c r="E299" s="39"/>
      <c r="J299" s="39"/>
      <c r="O299" s="39"/>
      <c r="T299" s="39"/>
      <c r="Y299" s="39"/>
      <c r="AD299" s="39"/>
      <c r="AI299" s="39"/>
      <c r="AN299" s="39"/>
      <c r="AS299" s="39"/>
    </row>
    <row r="300">
      <c r="E300" s="39"/>
      <c r="J300" s="39"/>
      <c r="O300" s="39"/>
      <c r="T300" s="39"/>
      <c r="Y300" s="39"/>
      <c r="AD300" s="39"/>
      <c r="AI300" s="39"/>
      <c r="AN300" s="39"/>
      <c r="AS300" s="39"/>
    </row>
    <row r="301">
      <c r="E301" s="39"/>
      <c r="J301" s="39"/>
      <c r="O301" s="39"/>
      <c r="T301" s="39"/>
      <c r="Y301" s="39"/>
      <c r="AD301" s="39"/>
      <c r="AI301" s="39"/>
      <c r="AN301" s="39"/>
      <c r="AS301" s="39"/>
    </row>
    <row r="302">
      <c r="E302" s="39"/>
      <c r="J302" s="39"/>
      <c r="O302" s="39"/>
      <c r="T302" s="39"/>
      <c r="Y302" s="39"/>
      <c r="AD302" s="39"/>
      <c r="AI302" s="39"/>
      <c r="AN302" s="39"/>
      <c r="AS302" s="39"/>
    </row>
    <row r="303">
      <c r="E303" s="39"/>
      <c r="J303" s="39"/>
      <c r="O303" s="39"/>
      <c r="T303" s="39"/>
      <c r="Y303" s="39"/>
      <c r="AD303" s="39"/>
      <c r="AI303" s="39"/>
      <c r="AN303" s="39"/>
      <c r="AS303" s="39"/>
    </row>
    <row r="304">
      <c r="E304" s="39"/>
      <c r="J304" s="39"/>
      <c r="O304" s="39"/>
      <c r="T304" s="39"/>
      <c r="Y304" s="39"/>
      <c r="AD304" s="39"/>
      <c r="AI304" s="39"/>
      <c r="AN304" s="39"/>
      <c r="AS304" s="39"/>
    </row>
    <row r="305">
      <c r="E305" s="39"/>
      <c r="J305" s="39"/>
      <c r="O305" s="39"/>
      <c r="T305" s="39"/>
      <c r="Y305" s="39"/>
      <c r="AD305" s="39"/>
      <c r="AI305" s="39"/>
      <c r="AN305" s="39"/>
      <c r="AS305" s="39"/>
    </row>
    <row r="306">
      <c r="E306" s="39"/>
      <c r="J306" s="39"/>
      <c r="O306" s="39"/>
      <c r="T306" s="39"/>
      <c r="Y306" s="39"/>
      <c r="AD306" s="39"/>
      <c r="AI306" s="39"/>
      <c r="AN306" s="39"/>
      <c r="AS306" s="39"/>
    </row>
    <row r="307">
      <c r="E307" s="39"/>
      <c r="J307" s="39"/>
      <c r="O307" s="39"/>
      <c r="T307" s="39"/>
      <c r="Y307" s="39"/>
      <c r="AD307" s="39"/>
      <c r="AI307" s="39"/>
      <c r="AN307" s="39"/>
      <c r="AS307" s="39"/>
    </row>
    <row r="308">
      <c r="E308" s="39"/>
      <c r="J308" s="39"/>
      <c r="O308" s="39"/>
      <c r="T308" s="39"/>
      <c r="Y308" s="39"/>
      <c r="AD308" s="39"/>
      <c r="AI308" s="39"/>
      <c r="AN308" s="39"/>
      <c r="AS308" s="39"/>
    </row>
    <row r="309">
      <c r="E309" s="39"/>
      <c r="J309" s="39"/>
      <c r="O309" s="39"/>
      <c r="T309" s="39"/>
      <c r="Y309" s="39"/>
      <c r="AD309" s="39"/>
      <c r="AI309" s="39"/>
      <c r="AN309" s="39"/>
      <c r="AS309" s="39"/>
    </row>
    <row r="310">
      <c r="E310" s="39"/>
      <c r="J310" s="39"/>
      <c r="O310" s="39"/>
      <c r="T310" s="39"/>
      <c r="Y310" s="39"/>
      <c r="AD310" s="39"/>
      <c r="AI310" s="39"/>
      <c r="AN310" s="39"/>
      <c r="AS310" s="39"/>
    </row>
    <row r="311">
      <c r="E311" s="39"/>
      <c r="J311" s="39"/>
      <c r="O311" s="39"/>
      <c r="T311" s="39"/>
      <c r="Y311" s="39"/>
      <c r="AD311" s="39"/>
      <c r="AI311" s="39"/>
      <c r="AN311" s="39"/>
      <c r="AS311" s="39"/>
    </row>
    <row r="312">
      <c r="E312" s="39"/>
      <c r="J312" s="39"/>
      <c r="O312" s="39"/>
      <c r="T312" s="39"/>
      <c r="Y312" s="39"/>
      <c r="AD312" s="39"/>
      <c r="AI312" s="39"/>
      <c r="AN312" s="39"/>
      <c r="AS312" s="39"/>
    </row>
    <row r="313">
      <c r="E313" s="39"/>
      <c r="J313" s="39"/>
      <c r="O313" s="39"/>
      <c r="T313" s="39"/>
      <c r="Y313" s="39"/>
      <c r="AD313" s="39"/>
      <c r="AI313" s="39"/>
      <c r="AN313" s="39"/>
      <c r="AS313" s="39"/>
    </row>
    <row r="314">
      <c r="E314" s="39"/>
      <c r="J314" s="39"/>
      <c r="O314" s="39"/>
      <c r="T314" s="39"/>
      <c r="Y314" s="39"/>
      <c r="AD314" s="39"/>
      <c r="AI314" s="39"/>
      <c r="AN314" s="39"/>
      <c r="AS314" s="39"/>
    </row>
    <row r="315">
      <c r="E315" s="39"/>
      <c r="J315" s="39"/>
      <c r="O315" s="39"/>
      <c r="T315" s="39"/>
      <c r="Y315" s="39"/>
      <c r="AD315" s="39"/>
      <c r="AI315" s="39"/>
      <c r="AN315" s="39"/>
      <c r="AS315" s="39"/>
    </row>
    <row r="316">
      <c r="E316" s="39"/>
      <c r="J316" s="39"/>
      <c r="O316" s="39"/>
      <c r="T316" s="39"/>
      <c r="Y316" s="39"/>
      <c r="AD316" s="39"/>
      <c r="AI316" s="39"/>
      <c r="AN316" s="39"/>
      <c r="AS316" s="39"/>
    </row>
    <row r="317">
      <c r="E317" s="39"/>
      <c r="J317" s="39"/>
      <c r="O317" s="39"/>
      <c r="T317" s="39"/>
      <c r="Y317" s="39"/>
      <c r="AD317" s="39"/>
      <c r="AI317" s="39"/>
      <c r="AN317" s="39"/>
      <c r="AS317" s="39"/>
    </row>
    <row r="318">
      <c r="E318" s="39"/>
      <c r="J318" s="39"/>
      <c r="O318" s="39"/>
      <c r="T318" s="39"/>
      <c r="Y318" s="39"/>
      <c r="AD318" s="39"/>
      <c r="AI318" s="39"/>
      <c r="AN318" s="39"/>
      <c r="AS318" s="39"/>
    </row>
    <row r="319">
      <c r="E319" s="39"/>
      <c r="J319" s="39"/>
      <c r="O319" s="39"/>
      <c r="T319" s="39"/>
      <c r="Y319" s="39"/>
      <c r="AD319" s="39"/>
      <c r="AI319" s="39"/>
      <c r="AN319" s="39"/>
      <c r="AS319" s="39"/>
    </row>
    <row r="320">
      <c r="E320" s="39"/>
      <c r="J320" s="39"/>
      <c r="O320" s="39"/>
      <c r="T320" s="39"/>
      <c r="Y320" s="39"/>
      <c r="AD320" s="39"/>
      <c r="AI320" s="39"/>
      <c r="AN320" s="39"/>
      <c r="AS320" s="39"/>
    </row>
    <row r="321">
      <c r="E321" s="39"/>
      <c r="J321" s="39"/>
      <c r="O321" s="39"/>
      <c r="T321" s="39"/>
      <c r="Y321" s="39"/>
      <c r="AD321" s="39"/>
      <c r="AI321" s="39"/>
      <c r="AN321" s="39"/>
      <c r="AS321" s="39"/>
    </row>
    <row r="322">
      <c r="E322" s="39"/>
      <c r="J322" s="39"/>
      <c r="O322" s="39"/>
      <c r="T322" s="39"/>
      <c r="Y322" s="39"/>
      <c r="AD322" s="39"/>
      <c r="AI322" s="39"/>
      <c r="AN322" s="39"/>
      <c r="AS322" s="39"/>
    </row>
    <row r="323">
      <c r="E323" s="39"/>
      <c r="J323" s="39"/>
      <c r="O323" s="39"/>
      <c r="T323" s="39"/>
      <c r="Y323" s="39"/>
      <c r="AD323" s="39"/>
      <c r="AI323" s="39"/>
      <c r="AN323" s="39"/>
      <c r="AS323" s="39"/>
    </row>
    <row r="324">
      <c r="E324" s="39"/>
      <c r="J324" s="39"/>
      <c r="O324" s="39"/>
      <c r="T324" s="39"/>
      <c r="Y324" s="39"/>
      <c r="AD324" s="39"/>
      <c r="AI324" s="39"/>
      <c r="AN324" s="39"/>
      <c r="AS324" s="39"/>
    </row>
    <row r="325">
      <c r="E325" s="39"/>
      <c r="J325" s="39"/>
      <c r="O325" s="39"/>
      <c r="T325" s="39"/>
      <c r="Y325" s="39"/>
      <c r="AD325" s="39"/>
      <c r="AI325" s="39"/>
      <c r="AN325" s="39"/>
      <c r="AS325" s="39"/>
    </row>
    <row r="326">
      <c r="E326" s="39"/>
      <c r="J326" s="39"/>
      <c r="O326" s="39"/>
      <c r="T326" s="39"/>
      <c r="Y326" s="39"/>
      <c r="AD326" s="39"/>
      <c r="AI326" s="39"/>
      <c r="AN326" s="39"/>
      <c r="AS326" s="39"/>
    </row>
    <row r="327">
      <c r="E327" s="39"/>
      <c r="J327" s="39"/>
      <c r="O327" s="39"/>
      <c r="T327" s="39"/>
      <c r="Y327" s="39"/>
      <c r="AD327" s="39"/>
      <c r="AI327" s="39"/>
      <c r="AN327" s="39"/>
      <c r="AS327" s="39"/>
    </row>
    <row r="328">
      <c r="E328" s="39"/>
      <c r="J328" s="39"/>
      <c r="O328" s="39"/>
      <c r="T328" s="39"/>
      <c r="Y328" s="39"/>
      <c r="AD328" s="39"/>
      <c r="AI328" s="39"/>
      <c r="AN328" s="39"/>
      <c r="AS328" s="39"/>
    </row>
    <row r="329">
      <c r="E329" s="39"/>
      <c r="J329" s="39"/>
      <c r="O329" s="39"/>
      <c r="T329" s="39"/>
      <c r="Y329" s="39"/>
      <c r="AD329" s="39"/>
      <c r="AI329" s="39"/>
      <c r="AN329" s="39"/>
      <c r="AS329" s="39"/>
    </row>
    <row r="330">
      <c r="E330" s="39"/>
      <c r="J330" s="39"/>
      <c r="O330" s="39"/>
      <c r="T330" s="39"/>
      <c r="Y330" s="39"/>
      <c r="AD330" s="39"/>
      <c r="AI330" s="39"/>
      <c r="AN330" s="39"/>
      <c r="AS330" s="39"/>
    </row>
    <row r="331">
      <c r="E331" s="39"/>
      <c r="J331" s="39"/>
      <c r="O331" s="39"/>
      <c r="T331" s="39"/>
      <c r="Y331" s="39"/>
      <c r="AD331" s="39"/>
      <c r="AI331" s="39"/>
      <c r="AN331" s="39"/>
      <c r="AS331" s="39"/>
    </row>
    <row r="332">
      <c r="E332" s="39"/>
      <c r="J332" s="39"/>
      <c r="O332" s="39"/>
      <c r="T332" s="39"/>
      <c r="Y332" s="39"/>
      <c r="AD332" s="39"/>
      <c r="AI332" s="39"/>
      <c r="AN332" s="39"/>
      <c r="AS332" s="39"/>
    </row>
    <row r="333">
      <c r="E333" s="39"/>
      <c r="J333" s="39"/>
      <c r="O333" s="39"/>
      <c r="T333" s="39"/>
      <c r="Y333" s="39"/>
      <c r="AD333" s="39"/>
      <c r="AI333" s="39"/>
      <c r="AN333" s="39"/>
      <c r="AS333" s="39"/>
    </row>
    <row r="334">
      <c r="E334" s="39"/>
      <c r="J334" s="39"/>
      <c r="O334" s="39"/>
      <c r="T334" s="39"/>
      <c r="Y334" s="39"/>
      <c r="AD334" s="39"/>
      <c r="AI334" s="39"/>
      <c r="AN334" s="39"/>
      <c r="AS334" s="39"/>
    </row>
    <row r="335">
      <c r="E335" s="39"/>
      <c r="J335" s="39"/>
      <c r="O335" s="39"/>
      <c r="T335" s="39"/>
      <c r="Y335" s="39"/>
      <c r="AD335" s="39"/>
      <c r="AI335" s="39"/>
      <c r="AN335" s="39"/>
      <c r="AS335" s="39"/>
    </row>
    <row r="336">
      <c r="E336" s="39"/>
      <c r="J336" s="39"/>
      <c r="O336" s="39"/>
      <c r="T336" s="39"/>
      <c r="Y336" s="39"/>
      <c r="AD336" s="39"/>
      <c r="AI336" s="39"/>
      <c r="AN336" s="39"/>
      <c r="AS336" s="39"/>
    </row>
    <row r="337">
      <c r="E337" s="39"/>
      <c r="J337" s="39"/>
      <c r="O337" s="39"/>
      <c r="T337" s="39"/>
      <c r="Y337" s="39"/>
      <c r="AD337" s="39"/>
      <c r="AI337" s="39"/>
      <c r="AN337" s="39"/>
      <c r="AS337" s="39"/>
    </row>
    <row r="338">
      <c r="E338" s="39"/>
      <c r="J338" s="39"/>
      <c r="O338" s="39"/>
      <c r="T338" s="39"/>
      <c r="Y338" s="39"/>
      <c r="AD338" s="39"/>
      <c r="AI338" s="39"/>
      <c r="AN338" s="39"/>
      <c r="AS338" s="39"/>
    </row>
    <row r="339">
      <c r="E339" s="39"/>
      <c r="J339" s="39"/>
      <c r="O339" s="39"/>
      <c r="T339" s="39"/>
      <c r="Y339" s="39"/>
      <c r="AD339" s="39"/>
      <c r="AI339" s="39"/>
      <c r="AN339" s="39"/>
      <c r="AS339" s="39"/>
    </row>
    <row r="340">
      <c r="E340" s="39"/>
      <c r="J340" s="39"/>
      <c r="O340" s="39"/>
      <c r="T340" s="39"/>
      <c r="Y340" s="39"/>
      <c r="AD340" s="39"/>
      <c r="AI340" s="39"/>
      <c r="AN340" s="39"/>
      <c r="AS340" s="39"/>
    </row>
    <row r="341">
      <c r="E341" s="39"/>
      <c r="J341" s="39"/>
      <c r="O341" s="39"/>
      <c r="T341" s="39"/>
      <c r="Y341" s="39"/>
      <c r="AD341" s="39"/>
      <c r="AI341" s="39"/>
      <c r="AN341" s="39"/>
      <c r="AS341" s="39"/>
    </row>
    <row r="342">
      <c r="E342" s="39"/>
      <c r="J342" s="39"/>
      <c r="O342" s="39"/>
      <c r="T342" s="39"/>
      <c r="Y342" s="39"/>
      <c r="AD342" s="39"/>
      <c r="AI342" s="39"/>
      <c r="AN342" s="39"/>
      <c r="AS342" s="39"/>
    </row>
    <row r="343">
      <c r="E343" s="39"/>
      <c r="J343" s="39"/>
      <c r="O343" s="39"/>
      <c r="T343" s="39"/>
      <c r="Y343" s="39"/>
      <c r="AD343" s="39"/>
      <c r="AI343" s="39"/>
      <c r="AN343" s="39"/>
      <c r="AS343" s="39"/>
    </row>
    <row r="344">
      <c r="E344" s="39"/>
      <c r="J344" s="39"/>
      <c r="O344" s="39"/>
      <c r="T344" s="39"/>
      <c r="Y344" s="39"/>
      <c r="AD344" s="39"/>
      <c r="AI344" s="39"/>
      <c r="AN344" s="39"/>
      <c r="AS344" s="39"/>
    </row>
    <row r="345">
      <c r="E345" s="39"/>
      <c r="J345" s="39"/>
      <c r="O345" s="39"/>
      <c r="T345" s="39"/>
      <c r="Y345" s="39"/>
      <c r="AD345" s="39"/>
      <c r="AI345" s="39"/>
      <c r="AN345" s="39"/>
      <c r="AS345" s="39"/>
    </row>
    <row r="346">
      <c r="E346" s="39"/>
      <c r="J346" s="39"/>
      <c r="O346" s="39"/>
      <c r="T346" s="39"/>
      <c r="Y346" s="39"/>
      <c r="AD346" s="39"/>
      <c r="AI346" s="39"/>
      <c r="AN346" s="39"/>
      <c r="AS346" s="39"/>
    </row>
    <row r="347">
      <c r="E347" s="39"/>
      <c r="J347" s="39"/>
      <c r="O347" s="39"/>
      <c r="T347" s="39"/>
      <c r="Y347" s="39"/>
      <c r="AD347" s="39"/>
      <c r="AI347" s="39"/>
      <c r="AN347" s="39"/>
      <c r="AS347" s="39"/>
    </row>
    <row r="348">
      <c r="E348" s="39"/>
      <c r="J348" s="39"/>
      <c r="O348" s="39"/>
      <c r="T348" s="39"/>
      <c r="Y348" s="39"/>
      <c r="AD348" s="39"/>
      <c r="AI348" s="39"/>
      <c r="AN348" s="39"/>
      <c r="AS348" s="39"/>
    </row>
    <row r="349">
      <c r="E349" s="39"/>
      <c r="J349" s="39"/>
      <c r="O349" s="39"/>
      <c r="T349" s="39"/>
      <c r="Y349" s="39"/>
      <c r="AD349" s="39"/>
      <c r="AI349" s="39"/>
      <c r="AN349" s="39"/>
      <c r="AS349" s="39"/>
    </row>
    <row r="350">
      <c r="E350" s="39"/>
      <c r="J350" s="39"/>
      <c r="O350" s="39"/>
      <c r="T350" s="39"/>
      <c r="Y350" s="39"/>
      <c r="AD350" s="39"/>
      <c r="AI350" s="39"/>
      <c r="AN350" s="39"/>
      <c r="AS350" s="39"/>
    </row>
    <row r="351">
      <c r="E351" s="39"/>
      <c r="J351" s="39"/>
      <c r="O351" s="39"/>
      <c r="T351" s="39"/>
      <c r="Y351" s="39"/>
      <c r="AD351" s="39"/>
      <c r="AI351" s="39"/>
      <c r="AN351" s="39"/>
      <c r="AS351" s="39"/>
    </row>
    <row r="352">
      <c r="E352" s="39"/>
      <c r="J352" s="39"/>
      <c r="O352" s="39"/>
      <c r="T352" s="39"/>
      <c r="Y352" s="39"/>
      <c r="AD352" s="39"/>
      <c r="AI352" s="39"/>
      <c r="AN352" s="39"/>
      <c r="AS352" s="39"/>
    </row>
    <row r="353">
      <c r="E353" s="39"/>
      <c r="J353" s="39"/>
      <c r="O353" s="39"/>
      <c r="T353" s="39"/>
      <c r="Y353" s="39"/>
      <c r="AD353" s="39"/>
      <c r="AI353" s="39"/>
      <c r="AN353" s="39"/>
      <c r="AS353" s="39"/>
    </row>
    <row r="354">
      <c r="E354" s="39"/>
      <c r="J354" s="39"/>
      <c r="O354" s="39"/>
      <c r="T354" s="39"/>
      <c r="Y354" s="39"/>
      <c r="AD354" s="39"/>
      <c r="AI354" s="39"/>
      <c r="AN354" s="39"/>
      <c r="AS354" s="39"/>
    </row>
    <row r="355">
      <c r="E355" s="39"/>
      <c r="J355" s="39"/>
      <c r="O355" s="39"/>
      <c r="T355" s="39"/>
      <c r="Y355" s="39"/>
      <c r="AD355" s="39"/>
      <c r="AI355" s="39"/>
      <c r="AN355" s="39"/>
      <c r="AS355" s="39"/>
    </row>
    <row r="356">
      <c r="E356" s="39"/>
      <c r="J356" s="39"/>
      <c r="O356" s="39"/>
      <c r="T356" s="39"/>
      <c r="Y356" s="39"/>
      <c r="AD356" s="39"/>
      <c r="AI356" s="39"/>
      <c r="AN356" s="39"/>
      <c r="AS356" s="39"/>
    </row>
    <row r="357">
      <c r="E357" s="39"/>
      <c r="J357" s="39"/>
      <c r="O357" s="39"/>
      <c r="T357" s="39"/>
      <c r="Y357" s="39"/>
      <c r="AD357" s="39"/>
      <c r="AI357" s="39"/>
      <c r="AN357" s="39"/>
      <c r="AS357" s="39"/>
    </row>
    <row r="358">
      <c r="E358" s="39"/>
      <c r="J358" s="39"/>
      <c r="O358" s="39"/>
      <c r="T358" s="39"/>
      <c r="Y358" s="39"/>
      <c r="AD358" s="39"/>
      <c r="AI358" s="39"/>
      <c r="AN358" s="39"/>
      <c r="AS358" s="39"/>
    </row>
    <row r="359">
      <c r="E359" s="39"/>
      <c r="J359" s="39"/>
      <c r="O359" s="39"/>
      <c r="T359" s="39"/>
      <c r="Y359" s="39"/>
      <c r="AD359" s="39"/>
      <c r="AI359" s="39"/>
      <c r="AN359" s="39"/>
      <c r="AS359" s="39"/>
    </row>
    <row r="360">
      <c r="E360" s="39"/>
      <c r="J360" s="39"/>
      <c r="O360" s="39"/>
      <c r="T360" s="39"/>
      <c r="Y360" s="39"/>
      <c r="AD360" s="39"/>
      <c r="AI360" s="39"/>
      <c r="AN360" s="39"/>
      <c r="AS360" s="39"/>
    </row>
    <row r="361">
      <c r="E361" s="39"/>
      <c r="J361" s="39"/>
      <c r="O361" s="39"/>
      <c r="T361" s="39"/>
      <c r="Y361" s="39"/>
      <c r="AD361" s="39"/>
      <c r="AI361" s="39"/>
      <c r="AN361" s="39"/>
      <c r="AS361" s="39"/>
    </row>
    <row r="362">
      <c r="E362" s="39"/>
      <c r="J362" s="39"/>
      <c r="O362" s="39"/>
      <c r="T362" s="39"/>
      <c r="Y362" s="39"/>
      <c r="AD362" s="39"/>
      <c r="AI362" s="39"/>
      <c r="AN362" s="39"/>
      <c r="AS362" s="39"/>
    </row>
    <row r="363">
      <c r="E363" s="39"/>
      <c r="J363" s="39"/>
      <c r="O363" s="39"/>
      <c r="T363" s="39"/>
      <c r="Y363" s="39"/>
      <c r="AD363" s="39"/>
      <c r="AI363" s="39"/>
      <c r="AN363" s="39"/>
      <c r="AS363" s="39"/>
    </row>
    <row r="364">
      <c r="E364" s="39"/>
      <c r="J364" s="39"/>
      <c r="O364" s="39"/>
      <c r="T364" s="39"/>
      <c r="Y364" s="39"/>
      <c r="AD364" s="39"/>
      <c r="AI364" s="39"/>
      <c r="AN364" s="39"/>
      <c r="AS364" s="39"/>
    </row>
    <row r="365">
      <c r="E365" s="39"/>
      <c r="J365" s="39"/>
      <c r="O365" s="39"/>
      <c r="T365" s="39"/>
      <c r="Y365" s="39"/>
      <c r="AD365" s="39"/>
      <c r="AI365" s="39"/>
      <c r="AN365" s="39"/>
      <c r="AS365" s="39"/>
    </row>
    <row r="366">
      <c r="E366" s="39"/>
      <c r="J366" s="39"/>
      <c r="O366" s="39"/>
      <c r="T366" s="39"/>
      <c r="Y366" s="39"/>
      <c r="AD366" s="39"/>
      <c r="AI366" s="39"/>
      <c r="AN366" s="39"/>
      <c r="AS366" s="39"/>
    </row>
    <row r="367">
      <c r="E367" s="39"/>
      <c r="J367" s="39"/>
      <c r="O367" s="39"/>
      <c r="T367" s="39"/>
      <c r="Y367" s="39"/>
      <c r="AD367" s="39"/>
      <c r="AI367" s="39"/>
      <c r="AN367" s="39"/>
      <c r="AS367" s="39"/>
    </row>
    <row r="368">
      <c r="E368" s="39"/>
      <c r="J368" s="39"/>
      <c r="O368" s="39"/>
      <c r="T368" s="39"/>
      <c r="Y368" s="39"/>
      <c r="AD368" s="39"/>
      <c r="AI368" s="39"/>
      <c r="AN368" s="39"/>
      <c r="AS368" s="39"/>
    </row>
    <row r="369">
      <c r="E369" s="39"/>
      <c r="J369" s="39"/>
      <c r="O369" s="39"/>
      <c r="T369" s="39"/>
      <c r="Y369" s="39"/>
      <c r="AD369" s="39"/>
      <c r="AI369" s="39"/>
      <c r="AN369" s="39"/>
      <c r="AS369" s="39"/>
    </row>
    <row r="370">
      <c r="E370" s="39"/>
      <c r="J370" s="39"/>
      <c r="O370" s="39"/>
      <c r="T370" s="39"/>
      <c r="Y370" s="39"/>
      <c r="AD370" s="39"/>
      <c r="AI370" s="39"/>
      <c r="AN370" s="39"/>
      <c r="AS370" s="39"/>
    </row>
    <row r="371">
      <c r="E371" s="39"/>
      <c r="J371" s="39"/>
      <c r="O371" s="39"/>
      <c r="T371" s="39"/>
      <c r="Y371" s="39"/>
      <c r="AD371" s="39"/>
      <c r="AI371" s="39"/>
      <c r="AN371" s="39"/>
      <c r="AS371" s="39"/>
    </row>
    <row r="372">
      <c r="E372" s="39"/>
      <c r="J372" s="39"/>
      <c r="O372" s="39"/>
      <c r="T372" s="39"/>
      <c r="Y372" s="39"/>
      <c r="AD372" s="39"/>
      <c r="AI372" s="39"/>
      <c r="AN372" s="39"/>
      <c r="AS372" s="39"/>
    </row>
    <row r="373">
      <c r="E373" s="39"/>
      <c r="J373" s="39"/>
      <c r="O373" s="39"/>
      <c r="T373" s="39"/>
      <c r="Y373" s="39"/>
      <c r="AD373" s="39"/>
      <c r="AI373" s="39"/>
      <c r="AN373" s="39"/>
      <c r="AS373" s="39"/>
    </row>
    <row r="374">
      <c r="E374" s="39"/>
      <c r="J374" s="39"/>
      <c r="O374" s="39"/>
      <c r="T374" s="39"/>
      <c r="Y374" s="39"/>
      <c r="AD374" s="39"/>
      <c r="AI374" s="39"/>
      <c r="AN374" s="39"/>
      <c r="AS374" s="39"/>
    </row>
    <row r="375">
      <c r="E375" s="39"/>
      <c r="J375" s="39"/>
      <c r="O375" s="39"/>
      <c r="T375" s="39"/>
      <c r="Y375" s="39"/>
      <c r="AD375" s="39"/>
      <c r="AI375" s="39"/>
      <c r="AN375" s="39"/>
      <c r="AS375" s="39"/>
    </row>
    <row r="376">
      <c r="E376" s="39"/>
      <c r="J376" s="39"/>
      <c r="O376" s="39"/>
      <c r="T376" s="39"/>
      <c r="Y376" s="39"/>
      <c r="AD376" s="39"/>
      <c r="AI376" s="39"/>
      <c r="AN376" s="39"/>
      <c r="AS376" s="39"/>
    </row>
    <row r="377">
      <c r="E377" s="39"/>
      <c r="J377" s="39"/>
      <c r="O377" s="39"/>
      <c r="T377" s="39"/>
      <c r="Y377" s="39"/>
      <c r="AD377" s="39"/>
      <c r="AI377" s="39"/>
      <c r="AN377" s="39"/>
      <c r="AS377" s="39"/>
    </row>
    <row r="378">
      <c r="E378" s="39"/>
      <c r="J378" s="39"/>
      <c r="O378" s="39"/>
      <c r="T378" s="39"/>
      <c r="Y378" s="39"/>
      <c r="AD378" s="39"/>
      <c r="AI378" s="39"/>
      <c r="AN378" s="39"/>
      <c r="AS378" s="39"/>
    </row>
    <row r="379">
      <c r="E379" s="39"/>
      <c r="J379" s="39"/>
      <c r="O379" s="39"/>
      <c r="T379" s="39"/>
      <c r="Y379" s="39"/>
      <c r="AD379" s="39"/>
      <c r="AI379" s="39"/>
      <c r="AN379" s="39"/>
      <c r="AS379" s="39"/>
    </row>
    <row r="380">
      <c r="E380" s="39"/>
      <c r="J380" s="39"/>
      <c r="O380" s="39"/>
      <c r="T380" s="39"/>
      <c r="Y380" s="39"/>
      <c r="AD380" s="39"/>
      <c r="AI380" s="39"/>
      <c r="AN380" s="39"/>
      <c r="AS380" s="39"/>
    </row>
    <row r="381">
      <c r="E381" s="39"/>
      <c r="J381" s="39"/>
      <c r="O381" s="39"/>
      <c r="T381" s="39"/>
      <c r="Y381" s="39"/>
      <c r="AD381" s="39"/>
      <c r="AI381" s="39"/>
      <c r="AN381" s="39"/>
      <c r="AS381" s="39"/>
    </row>
    <row r="382">
      <c r="E382" s="39"/>
      <c r="J382" s="39"/>
      <c r="O382" s="39"/>
      <c r="T382" s="39"/>
      <c r="Y382" s="39"/>
      <c r="AD382" s="39"/>
      <c r="AI382" s="39"/>
      <c r="AN382" s="39"/>
      <c r="AS382" s="39"/>
    </row>
    <row r="383">
      <c r="E383" s="39"/>
      <c r="J383" s="39"/>
      <c r="O383" s="39"/>
      <c r="T383" s="39"/>
      <c r="Y383" s="39"/>
      <c r="AD383" s="39"/>
      <c r="AI383" s="39"/>
      <c r="AN383" s="39"/>
      <c r="AS383" s="39"/>
    </row>
    <row r="384">
      <c r="E384" s="39"/>
      <c r="J384" s="39"/>
      <c r="O384" s="39"/>
      <c r="T384" s="39"/>
      <c r="Y384" s="39"/>
      <c r="AD384" s="39"/>
      <c r="AI384" s="39"/>
      <c r="AN384" s="39"/>
      <c r="AS384" s="39"/>
    </row>
    <row r="385">
      <c r="E385" s="39"/>
      <c r="J385" s="39"/>
      <c r="O385" s="39"/>
      <c r="T385" s="39"/>
      <c r="Y385" s="39"/>
      <c r="AD385" s="39"/>
      <c r="AI385" s="39"/>
      <c r="AN385" s="39"/>
      <c r="AS385" s="39"/>
    </row>
    <row r="386">
      <c r="E386" s="39"/>
      <c r="J386" s="39"/>
      <c r="O386" s="39"/>
      <c r="T386" s="39"/>
      <c r="Y386" s="39"/>
      <c r="AD386" s="39"/>
      <c r="AI386" s="39"/>
      <c r="AN386" s="39"/>
      <c r="AS386" s="39"/>
    </row>
    <row r="387">
      <c r="E387" s="39"/>
      <c r="J387" s="39"/>
      <c r="O387" s="39"/>
      <c r="T387" s="39"/>
      <c r="Y387" s="39"/>
      <c r="AD387" s="39"/>
      <c r="AI387" s="39"/>
      <c r="AN387" s="39"/>
      <c r="AS387" s="39"/>
    </row>
    <row r="388">
      <c r="E388" s="39"/>
      <c r="J388" s="39"/>
      <c r="O388" s="39"/>
      <c r="T388" s="39"/>
      <c r="Y388" s="39"/>
      <c r="AD388" s="39"/>
      <c r="AI388" s="39"/>
      <c r="AN388" s="39"/>
      <c r="AS388" s="39"/>
    </row>
    <row r="389">
      <c r="E389" s="39"/>
      <c r="J389" s="39"/>
      <c r="O389" s="39"/>
      <c r="T389" s="39"/>
      <c r="Y389" s="39"/>
      <c r="AD389" s="39"/>
      <c r="AI389" s="39"/>
      <c r="AN389" s="39"/>
      <c r="AS389" s="39"/>
    </row>
    <row r="390">
      <c r="E390" s="39"/>
      <c r="J390" s="39"/>
      <c r="O390" s="39"/>
      <c r="T390" s="39"/>
      <c r="Y390" s="39"/>
      <c r="AD390" s="39"/>
      <c r="AI390" s="39"/>
      <c r="AN390" s="39"/>
      <c r="AS390" s="39"/>
    </row>
    <row r="391">
      <c r="E391" s="39"/>
      <c r="J391" s="39"/>
      <c r="O391" s="39"/>
      <c r="T391" s="39"/>
      <c r="Y391" s="39"/>
      <c r="AD391" s="39"/>
      <c r="AI391" s="39"/>
      <c r="AN391" s="39"/>
      <c r="AS391" s="39"/>
    </row>
    <row r="392">
      <c r="E392" s="39"/>
      <c r="J392" s="39"/>
      <c r="O392" s="39"/>
      <c r="T392" s="39"/>
      <c r="Y392" s="39"/>
      <c r="AD392" s="39"/>
      <c r="AI392" s="39"/>
      <c r="AN392" s="39"/>
      <c r="AS392" s="39"/>
    </row>
    <row r="393">
      <c r="E393" s="39"/>
      <c r="J393" s="39"/>
      <c r="O393" s="39"/>
      <c r="T393" s="39"/>
      <c r="Y393" s="39"/>
      <c r="AD393" s="39"/>
      <c r="AI393" s="39"/>
      <c r="AN393" s="39"/>
      <c r="AS393" s="39"/>
    </row>
    <row r="394">
      <c r="E394" s="39"/>
      <c r="J394" s="39"/>
      <c r="O394" s="39"/>
      <c r="T394" s="39"/>
      <c r="Y394" s="39"/>
      <c r="AD394" s="39"/>
      <c r="AI394" s="39"/>
      <c r="AN394" s="39"/>
      <c r="AS394" s="39"/>
    </row>
    <row r="395">
      <c r="E395" s="39"/>
      <c r="J395" s="39"/>
      <c r="O395" s="39"/>
      <c r="T395" s="39"/>
      <c r="Y395" s="39"/>
      <c r="AD395" s="39"/>
      <c r="AI395" s="39"/>
      <c r="AN395" s="39"/>
      <c r="AS395" s="39"/>
    </row>
    <row r="396">
      <c r="E396" s="39"/>
      <c r="J396" s="39"/>
      <c r="O396" s="39"/>
      <c r="T396" s="39"/>
      <c r="Y396" s="39"/>
      <c r="AD396" s="39"/>
      <c r="AI396" s="39"/>
      <c r="AN396" s="39"/>
      <c r="AS396" s="39"/>
    </row>
    <row r="397">
      <c r="E397" s="39"/>
      <c r="J397" s="39"/>
      <c r="O397" s="39"/>
      <c r="T397" s="39"/>
      <c r="Y397" s="39"/>
      <c r="AD397" s="39"/>
      <c r="AI397" s="39"/>
      <c r="AN397" s="39"/>
      <c r="AS397" s="39"/>
    </row>
    <row r="398">
      <c r="E398" s="39"/>
      <c r="J398" s="39"/>
      <c r="O398" s="39"/>
      <c r="T398" s="39"/>
      <c r="Y398" s="39"/>
      <c r="AD398" s="39"/>
      <c r="AI398" s="39"/>
      <c r="AN398" s="39"/>
      <c r="AS398" s="39"/>
    </row>
    <row r="399">
      <c r="E399" s="39"/>
      <c r="J399" s="39"/>
      <c r="O399" s="39"/>
      <c r="T399" s="39"/>
      <c r="Y399" s="39"/>
      <c r="AD399" s="39"/>
      <c r="AI399" s="39"/>
      <c r="AN399" s="39"/>
      <c r="AS399" s="39"/>
    </row>
    <row r="400">
      <c r="E400" s="39"/>
      <c r="J400" s="39"/>
      <c r="O400" s="39"/>
      <c r="T400" s="39"/>
      <c r="Y400" s="39"/>
      <c r="AD400" s="39"/>
      <c r="AI400" s="39"/>
      <c r="AN400" s="39"/>
      <c r="AS400" s="39"/>
    </row>
    <row r="401">
      <c r="E401" s="39"/>
      <c r="J401" s="39"/>
      <c r="O401" s="39"/>
      <c r="T401" s="39"/>
      <c r="Y401" s="39"/>
      <c r="AD401" s="39"/>
      <c r="AI401" s="39"/>
      <c r="AN401" s="39"/>
      <c r="AS401" s="39"/>
    </row>
    <row r="402">
      <c r="E402" s="39"/>
      <c r="J402" s="39"/>
      <c r="O402" s="39"/>
      <c r="T402" s="39"/>
      <c r="Y402" s="39"/>
      <c r="AD402" s="39"/>
      <c r="AI402" s="39"/>
      <c r="AN402" s="39"/>
      <c r="AS402" s="39"/>
    </row>
    <row r="403">
      <c r="E403" s="39"/>
      <c r="J403" s="39"/>
      <c r="O403" s="39"/>
      <c r="T403" s="39"/>
      <c r="Y403" s="39"/>
      <c r="AD403" s="39"/>
      <c r="AI403" s="39"/>
      <c r="AN403" s="39"/>
      <c r="AS403" s="39"/>
    </row>
    <row r="404">
      <c r="E404" s="39"/>
      <c r="J404" s="39"/>
      <c r="O404" s="39"/>
      <c r="T404" s="39"/>
      <c r="Y404" s="39"/>
      <c r="AD404" s="39"/>
      <c r="AI404" s="39"/>
      <c r="AN404" s="39"/>
      <c r="AS404" s="39"/>
    </row>
    <row r="405">
      <c r="E405" s="39"/>
      <c r="J405" s="39"/>
      <c r="O405" s="39"/>
      <c r="T405" s="39"/>
      <c r="Y405" s="39"/>
      <c r="AD405" s="39"/>
      <c r="AI405" s="39"/>
      <c r="AN405" s="39"/>
      <c r="AS405" s="39"/>
    </row>
    <row r="406">
      <c r="E406" s="39"/>
      <c r="J406" s="39"/>
      <c r="O406" s="39"/>
      <c r="T406" s="39"/>
      <c r="Y406" s="39"/>
      <c r="AD406" s="39"/>
      <c r="AI406" s="39"/>
      <c r="AN406" s="39"/>
      <c r="AS406" s="39"/>
    </row>
    <row r="407">
      <c r="E407" s="39"/>
      <c r="J407" s="39"/>
      <c r="O407" s="39"/>
      <c r="T407" s="39"/>
      <c r="Y407" s="39"/>
      <c r="AD407" s="39"/>
      <c r="AI407" s="39"/>
      <c r="AN407" s="39"/>
      <c r="AS407" s="39"/>
    </row>
    <row r="408">
      <c r="E408" s="39"/>
      <c r="J408" s="39"/>
      <c r="O408" s="39"/>
      <c r="T408" s="39"/>
      <c r="Y408" s="39"/>
      <c r="AD408" s="39"/>
      <c r="AI408" s="39"/>
      <c r="AN408" s="39"/>
      <c r="AS408" s="39"/>
    </row>
    <row r="409">
      <c r="E409" s="39"/>
      <c r="J409" s="39"/>
      <c r="O409" s="39"/>
      <c r="T409" s="39"/>
      <c r="Y409" s="39"/>
      <c r="AD409" s="39"/>
      <c r="AI409" s="39"/>
      <c r="AN409" s="39"/>
      <c r="AS409" s="39"/>
    </row>
    <row r="410">
      <c r="E410" s="39"/>
      <c r="J410" s="39"/>
      <c r="O410" s="39"/>
      <c r="T410" s="39"/>
      <c r="Y410" s="39"/>
      <c r="AD410" s="39"/>
      <c r="AI410" s="39"/>
      <c r="AN410" s="39"/>
      <c r="AS410" s="39"/>
    </row>
    <row r="411">
      <c r="E411" s="39"/>
      <c r="J411" s="39"/>
      <c r="O411" s="39"/>
      <c r="T411" s="39"/>
      <c r="Y411" s="39"/>
      <c r="AD411" s="39"/>
      <c r="AI411" s="39"/>
      <c r="AN411" s="39"/>
      <c r="AS411" s="39"/>
    </row>
    <row r="412">
      <c r="E412" s="39"/>
      <c r="J412" s="39"/>
      <c r="O412" s="39"/>
      <c r="T412" s="39"/>
      <c r="Y412" s="39"/>
      <c r="AD412" s="39"/>
      <c r="AI412" s="39"/>
      <c r="AN412" s="39"/>
      <c r="AS412" s="39"/>
    </row>
    <row r="413">
      <c r="E413" s="39"/>
      <c r="J413" s="39"/>
      <c r="O413" s="39"/>
      <c r="T413" s="39"/>
      <c r="Y413" s="39"/>
      <c r="AD413" s="39"/>
      <c r="AI413" s="39"/>
      <c r="AN413" s="39"/>
      <c r="AS413" s="39"/>
    </row>
    <row r="414">
      <c r="E414" s="39"/>
      <c r="J414" s="39"/>
      <c r="O414" s="39"/>
      <c r="T414" s="39"/>
      <c r="Y414" s="39"/>
      <c r="AD414" s="39"/>
      <c r="AI414" s="39"/>
      <c r="AN414" s="39"/>
      <c r="AS414" s="39"/>
    </row>
    <row r="415">
      <c r="E415" s="39"/>
      <c r="J415" s="39"/>
      <c r="O415" s="39"/>
      <c r="T415" s="39"/>
      <c r="Y415" s="39"/>
      <c r="AD415" s="39"/>
      <c r="AI415" s="39"/>
      <c r="AN415" s="39"/>
      <c r="AS415" s="39"/>
    </row>
    <row r="416">
      <c r="E416" s="39"/>
      <c r="J416" s="39"/>
      <c r="O416" s="39"/>
      <c r="T416" s="39"/>
      <c r="Y416" s="39"/>
      <c r="AD416" s="39"/>
      <c r="AI416" s="39"/>
      <c r="AN416" s="39"/>
      <c r="AS416" s="39"/>
    </row>
    <row r="417">
      <c r="E417" s="39"/>
      <c r="J417" s="39"/>
      <c r="O417" s="39"/>
      <c r="T417" s="39"/>
      <c r="Y417" s="39"/>
      <c r="AD417" s="39"/>
      <c r="AI417" s="39"/>
      <c r="AN417" s="39"/>
      <c r="AS417" s="39"/>
    </row>
    <row r="418">
      <c r="E418" s="39"/>
      <c r="J418" s="39"/>
      <c r="O418" s="39"/>
      <c r="T418" s="39"/>
      <c r="Y418" s="39"/>
      <c r="AD418" s="39"/>
      <c r="AI418" s="39"/>
      <c r="AN418" s="39"/>
      <c r="AS418" s="39"/>
    </row>
    <row r="419">
      <c r="E419" s="39"/>
      <c r="J419" s="39"/>
      <c r="O419" s="39"/>
      <c r="T419" s="39"/>
      <c r="Y419" s="39"/>
      <c r="AD419" s="39"/>
      <c r="AI419" s="39"/>
      <c r="AN419" s="39"/>
      <c r="AS419" s="39"/>
    </row>
    <row r="420">
      <c r="E420" s="39"/>
      <c r="J420" s="39"/>
      <c r="O420" s="39"/>
      <c r="T420" s="39"/>
      <c r="Y420" s="39"/>
      <c r="AD420" s="39"/>
      <c r="AI420" s="39"/>
      <c r="AN420" s="39"/>
      <c r="AS420" s="39"/>
    </row>
    <row r="421">
      <c r="E421" s="39"/>
      <c r="J421" s="39"/>
      <c r="O421" s="39"/>
      <c r="T421" s="39"/>
      <c r="Y421" s="39"/>
      <c r="AD421" s="39"/>
      <c r="AI421" s="39"/>
      <c r="AN421" s="39"/>
      <c r="AS421" s="39"/>
    </row>
    <row r="422">
      <c r="E422" s="39"/>
      <c r="J422" s="39"/>
      <c r="O422" s="39"/>
      <c r="T422" s="39"/>
      <c r="Y422" s="39"/>
      <c r="AD422" s="39"/>
      <c r="AI422" s="39"/>
      <c r="AN422" s="39"/>
      <c r="AS422" s="39"/>
    </row>
    <row r="423">
      <c r="E423" s="39"/>
      <c r="J423" s="39"/>
      <c r="O423" s="39"/>
      <c r="T423" s="39"/>
      <c r="Y423" s="39"/>
      <c r="AD423" s="39"/>
      <c r="AI423" s="39"/>
      <c r="AN423" s="39"/>
      <c r="AS423" s="39"/>
    </row>
    <row r="424">
      <c r="E424" s="39"/>
      <c r="J424" s="39"/>
      <c r="O424" s="39"/>
      <c r="T424" s="39"/>
      <c r="Y424" s="39"/>
      <c r="AD424" s="39"/>
      <c r="AI424" s="39"/>
      <c r="AN424" s="39"/>
      <c r="AS424" s="39"/>
    </row>
    <row r="425">
      <c r="E425" s="39"/>
      <c r="J425" s="39"/>
      <c r="O425" s="39"/>
      <c r="T425" s="39"/>
      <c r="Y425" s="39"/>
      <c r="AD425" s="39"/>
      <c r="AI425" s="39"/>
      <c r="AN425" s="39"/>
      <c r="AS425" s="39"/>
    </row>
    <row r="426">
      <c r="E426" s="39"/>
      <c r="J426" s="39"/>
      <c r="O426" s="39"/>
      <c r="T426" s="39"/>
      <c r="Y426" s="39"/>
      <c r="AD426" s="39"/>
      <c r="AI426" s="39"/>
      <c r="AN426" s="39"/>
      <c r="AS426" s="39"/>
    </row>
    <row r="427">
      <c r="E427" s="39"/>
      <c r="J427" s="39"/>
      <c r="O427" s="39"/>
      <c r="T427" s="39"/>
      <c r="Y427" s="39"/>
      <c r="AD427" s="39"/>
      <c r="AI427" s="39"/>
      <c r="AN427" s="39"/>
      <c r="AS427" s="39"/>
    </row>
    <row r="428">
      <c r="E428" s="39"/>
      <c r="J428" s="39"/>
      <c r="O428" s="39"/>
      <c r="T428" s="39"/>
      <c r="Y428" s="39"/>
      <c r="AD428" s="39"/>
      <c r="AI428" s="39"/>
      <c r="AN428" s="39"/>
      <c r="AS428" s="39"/>
    </row>
    <row r="429">
      <c r="E429" s="39"/>
      <c r="J429" s="39"/>
      <c r="O429" s="39"/>
      <c r="T429" s="39"/>
      <c r="Y429" s="39"/>
      <c r="AD429" s="39"/>
      <c r="AI429" s="39"/>
      <c r="AN429" s="39"/>
      <c r="AS429" s="39"/>
    </row>
    <row r="430">
      <c r="E430" s="39"/>
      <c r="J430" s="39"/>
      <c r="O430" s="39"/>
      <c r="T430" s="39"/>
      <c r="Y430" s="39"/>
      <c r="AD430" s="39"/>
      <c r="AI430" s="39"/>
      <c r="AN430" s="39"/>
      <c r="AS430" s="39"/>
    </row>
    <row r="431">
      <c r="E431" s="39"/>
      <c r="J431" s="39"/>
      <c r="O431" s="39"/>
      <c r="T431" s="39"/>
      <c r="Y431" s="39"/>
      <c r="AD431" s="39"/>
      <c r="AI431" s="39"/>
      <c r="AN431" s="39"/>
      <c r="AS431" s="39"/>
    </row>
    <row r="432">
      <c r="E432" s="39"/>
      <c r="J432" s="39"/>
      <c r="O432" s="39"/>
      <c r="T432" s="39"/>
      <c r="Y432" s="39"/>
      <c r="AD432" s="39"/>
      <c r="AI432" s="39"/>
      <c r="AN432" s="39"/>
      <c r="AS432" s="39"/>
    </row>
    <row r="433">
      <c r="E433" s="39"/>
      <c r="J433" s="39"/>
      <c r="O433" s="39"/>
      <c r="T433" s="39"/>
      <c r="Y433" s="39"/>
      <c r="AD433" s="39"/>
      <c r="AI433" s="39"/>
      <c r="AN433" s="39"/>
      <c r="AS433" s="39"/>
    </row>
    <row r="434">
      <c r="E434" s="39"/>
      <c r="J434" s="39"/>
      <c r="O434" s="39"/>
      <c r="T434" s="39"/>
      <c r="Y434" s="39"/>
      <c r="AD434" s="39"/>
      <c r="AI434" s="39"/>
      <c r="AN434" s="39"/>
      <c r="AS434" s="39"/>
    </row>
    <row r="435">
      <c r="E435" s="39"/>
      <c r="J435" s="39"/>
      <c r="O435" s="39"/>
      <c r="T435" s="39"/>
      <c r="Y435" s="39"/>
      <c r="AD435" s="39"/>
      <c r="AI435" s="39"/>
      <c r="AN435" s="39"/>
      <c r="AS435" s="39"/>
    </row>
    <row r="436">
      <c r="E436" s="39"/>
      <c r="J436" s="39"/>
      <c r="O436" s="39"/>
      <c r="T436" s="39"/>
      <c r="Y436" s="39"/>
      <c r="AD436" s="39"/>
      <c r="AI436" s="39"/>
      <c r="AN436" s="39"/>
      <c r="AS436" s="39"/>
    </row>
    <row r="437">
      <c r="E437" s="39"/>
      <c r="J437" s="39"/>
      <c r="O437" s="39"/>
      <c r="T437" s="39"/>
      <c r="Y437" s="39"/>
      <c r="AD437" s="39"/>
      <c r="AI437" s="39"/>
      <c r="AN437" s="39"/>
      <c r="AS437" s="39"/>
    </row>
    <row r="438">
      <c r="E438" s="39"/>
      <c r="J438" s="39"/>
      <c r="O438" s="39"/>
      <c r="T438" s="39"/>
      <c r="Y438" s="39"/>
      <c r="AD438" s="39"/>
      <c r="AI438" s="39"/>
      <c r="AN438" s="39"/>
      <c r="AS438" s="39"/>
    </row>
    <row r="439">
      <c r="E439" s="39"/>
      <c r="J439" s="39"/>
      <c r="O439" s="39"/>
      <c r="T439" s="39"/>
      <c r="Y439" s="39"/>
      <c r="AD439" s="39"/>
      <c r="AI439" s="39"/>
      <c r="AN439" s="39"/>
      <c r="AS439" s="39"/>
    </row>
    <row r="440">
      <c r="E440" s="39"/>
      <c r="J440" s="39"/>
      <c r="O440" s="39"/>
      <c r="T440" s="39"/>
      <c r="Y440" s="39"/>
      <c r="AD440" s="39"/>
      <c r="AI440" s="39"/>
      <c r="AN440" s="39"/>
      <c r="AS440" s="39"/>
    </row>
    <row r="441">
      <c r="E441" s="39"/>
      <c r="J441" s="39"/>
      <c r="O441" s="39"/>
      <c r="T441" s="39"/>
      <c r="Y441" s="39"/>
      <c r="AD441" s="39"/>
      <c r="AI441" s="39"/>
      <c r="AN441" s="39"/>
      <c r="AS441" s="39"/>
    </row>
    <row r="442">
      <c r="E442" s="39"/>
      <c r="J442" s="39"/>
      <c r="O442" s="39"/>
      <c r="T442" s="39"/>
      <c r="Y442" s="39"/>
      <c r="AD442" s="39"/>
      <c r="AI442" s="39"/>
      <c r="AN442" s="39"/>
      <c r="AS442" s="39"/>
    </row>
    <row r="443">
      <c r="E443" s="39"/>
      <c r="J443" s="39"/>
      <c r="O443" s="39"/>
      <c r="T443" s="39"/>
      <c r="Y443" s="39"/>
      <c r="AD443" s="39"/>
      <c r="AI443" s="39"/>
      <c r="AN443" s="39"/>
      <c r="AS443" s="39"/>
    </row>
    <row r="444">
      <c r="E444" s="39"/>
      <c r="J444" s="39"/>
      <c r="O444" s="39"/>
      <c r="T444" s="39"/>
      <c r="Y444" s="39"/>
      <c r="AD444" s="39"/>
      <c r="AI444" s="39"/>
      <c r="AN444" s="39"/>
      <c r="AS444" s="39"/>
    </row>
    <row r="445">
      <c r="E445" s="39"/>
      <c r="J445" s="39"/>
      <c r="O445" s="39"/>
      <c r="T445" s="39"/>
      <c r="Y445" s="39"/>
      <c r="AD445" s="39"/>
      <c r="AI445" s="39"/>
      <c r="AN445" s="39"/>
      <c r="AS445" s="39"/>
    </row>
    <row r="446">
      <c r="E446" s="39"/>
      <c r="J446" s="39"/>
      <c r="O446" s="39"/>
      <c r="T446" s="39"/>
      <c r="Y446" s="39"/>
      <c r="AD446" s="39"/>
      <c r="AI446" s="39"/>
      <c r="AN446" s="39"/>
      <c r="AS446" s="39"/>
    </row>
    <row r="447">
      <c r="E447" s="39"/>
      <c r="J447" s="39"/>
      <c r="O447" s="39"/>
      <c r="T447" s="39"/>
      <c r="Y447" s="39"/>
      <c r="AD447" s="39"/>
      <c r="AI447" s="39"/>
      <c r="AN447" s="39"/>
      <c r="AS447" s="39"/>
    </row>
    <row r="448">
      <c r="E448" s="39"/>
      <c r="J448" s="39"/>
      <c r="O448" s="39"/>
      <c r="T448" s="39"/>
      <c r="Y448" s="39"/>
      <c r="AD448" s="39"/>
      <c r="AI448" s="39"/>
      <c r="AN448" s="39"/>
      <c r="AS448" s="39"/>
    </row>
    <row r="449">
      <c r="E449" s="39"/>
      <c r="J449" s="39"/>
      <c r="O449" s="39"/>
      <c r="T449" s="39"/>
      <c r="Y449" s="39"/>
      <c r="AD449" s="39"/>
      <c r="AI449" s="39"/>
      <c r="AN449" s="39"/>
      <c r="AS449" s="39"/>
    </row>
    <row r="450">
      <c r="E450" s="39"/>
      <c r="J450" s="39"/>
      <c r="O450" s="39"/>
      <c r="T450" s="39"/>
      <c r="Y450" s="39"/>
      <c r="AD450" s="39"/>
      <c r="AI450" s="39"/>
      <c r="AN450" s="39"/>
      <c r="AS450" s="39"/>
    </row>
    <row r="451">
      <c r="E451" s="39"/>
      <c r="J451" s="39"/>
      <c r="O451" s="39"/>
      <c r="T451" s="39"/>
      <c r="Y451" s="39"/>
      <c r="AD451" s="39"/>
      <c r="AI451" s="39"/>
      <c r="AN451" s="39"/>
      <c r="AS451" s="39"/>
    </row>
    <row r="452">
      <c r="E452" s="39"/>
      <c r="J452" s="39"/>
      <c r="O452" s="39"/>
      <c r="T452" s="39"/>
      <c r="Y452" s="39"/>
      <c r="AD452" s="39"/>
      <c r="AI452" s="39"/>
      <c r="AN452" s="39"/>
      <c r="AS452" s="39"/>
    </row>
    <row r="453">
      <c r="E453" s="39"/>
      <c r="J453" s="39"/>
      <c r="O453" s="39"/>
      <c r="T453" s="39"/>
      <c r="Y453" s="39"/>
      <c r="AD453" s="39"/>
      <c r="AI453" s="39"/>
      <c r="AN453" s="39"/>
      <c r="AS453" s="39"/>
    </row>
    <row r="454">
      <c r="E454" s="39"/>
      <c r="J454" s="39"/>
      <c r="O454" s="39"/>
      <c r="T454" s="39"/>
      <c r="Y454" s="39"/>
      <c r="AD454" s="39"/>
      <c r="AI454" s="39"/>
      <c r="AN454" s="39"/>
      <c r="AS454" s="39"/>
    </row>
    <row r="455">
      <c r="E455" s="39"/>
      <c r="J455" s="39"/>
      <c r="O455" s="39"/>
      <c r="T455" s="39"/>
      <c r="Y455" s="39"/>
      <c r="AD455" s="39"/>
      <c r="AI455" s="39"/>
      <c r="AN455" s="39"/>
      <c r="AS455" s="39"/>
    </row>
    <row r="456">
      <c r="E456" s="39"/>
      <c r="J456" s="39"/>
      <c r="O456" s="39"/>
      <c r="T456" s="39"/>
      <c r="Y456" s="39"/>
      <c r="AD456" s="39"/>
      <c r="AI456" s="39"/>
      <c r="AN456" s="39"/>
      <c r="AS456" s="39"/>
    </row>
    <row r="457">
      <c r="E457" s="39"/>
      <c r="J457" s="39"/>
      <c r="O457" s="39"/>
      <c r="T457" s="39"/>
      <c r="Y457" s="39"/>
      <c r="AD457" s="39"/>
      <c r="AI457" s="39"/>
      <c r="AN457" s="39"/>
      <c r="AS457" s="39"/>
    </row>
    <row r="458">
      <c r="E458" s="39"/>
      <c r="J458" s="39"/>
      <c r="O458" s="39"/>
      <c r="T458" s="39"/>
      <c r="Y458" s="39"/>
      <c r="AD458" s="39"/>
      <c r="AI458" s="39"/>
      <c r="AN458" s="39"/>
      <c r="AS458" s="39"/>
    </row>
    <row r="459">
      <c r="E459" s="39"/>
      <c r="J459" s="39"/>
      <c r="O459" s="39"/>
      <c r="T459" s="39"/>
      <c r="Y459" s="39"/>
      <c r="AD459" s="39"/>
      <c r="AI459" s="39"/>
      <c r="AN459" s="39"/>
      <c r="AS459" s="39"/>
    </row>
    <row r="460">
      <c r="E460" s="39"/>
      <c r="J460" s="39"/>
      <c r="O460" s="39"/>
      <c r="T460" s="39"/>
      <c r="Y460" s="39"/>
      <c r="AD460" s="39"/>
      <c r="AI460" s="39"/>
      <c r="AN460" s="39"/>
      <c r="AS460" s="39"/>
    </row>
    <row r="461">
      <c r="E461" s="39"/>
      <c r="J461" s="39"/>
      <c r="O461" s="39"/>
      <c r="T461" s="39"/>
      <c r="Y461" s="39"/>
      <c r="AD461" s="39"/>
      <c r="AI461" s="39"/>
      <c r="AN461" s="39"/>
      <c r="AS461" s="39"/>
    </row>
    <row r="462">
      <c r="E462" s="39"/>
      <c r="J462" s="39"/>
      <c r="O462" s="39"/>
      <c r="T462" s="39"/>
      <c r="Y462" s="39"/>
      <c r="AD462" s="39"/>
      <c r="AI462" s="39"/>
      <c r="AN462" s="39"/>
      <c r="AS462" s="39"/>
    </row>
    <row r="463">
      <c r="E463" s="39"/>
      <c r="J463" s="39"/>
      <c r="O463" s="39"/>
      <c r="T463" s="39"/>
      <c r="Y463" s="39"/>
      <c r="AD463" s="39"/>
      <c r="AI463" s="39"/>
      <c r="AN463" s="39"/>
      <c r="AS463" s="39"/>
    </row>
    <row r="464">
      <c r="E464" s="39"/>
      <c r="J464" s="39"/>
      <c r="O464" s="39"/>
      <c r="T464" s="39"/>
      <c r="Y464" s="39"/>
      <c r="AD464" s="39"/>
      <c r="AI464" s="39"/>
      <c r="AN464" s="39"/>
      <c r="AS464" s="39"/>
    </row>
    <row r="465">
      <c r="E465" s="39"/>
      <c r="J465" s="39"/>
      <c r="O465" s="39"/>
      <c r="T465" s="39"/>
      <c r="Y465" s="39"/>
      <c r="AD465" s="39"/>
      <c r="AI465" s="39"/>
      <c r="AN465" s="39"/>
      <c r="AS465" s="39"/>
    </row>
    <row r="466">
      <c r="E466" s="39"/>
      <c r="J466" s="39"/>
      <c r="O466" s="39"/>
      <c r="T466" s="39"/>
      <c r="Y466" s="39"/>
      <c r="AD466" s="39"/>
      <c r="AI466" s="39"/>
      <c r="AN466" s="39"/>
      <c r="AS466" s="39"/>
    </row>
    <row r="467">
      <c r="E467" s="39"/>
      <c r="J467" s="39"/>
      <c r="O467" s="39"/>
      <c r="T467" s="39"/>
      <c r="Y467" s="39"/>
      <c r="AD467" s="39"/>
      <c r="AI467" s="39"/>
      <c r="AN467" s="39"/>
      <c r="AS467" s="39"/>
    </row>
    <row r="468">
      <c r="E468" s="39"/>
      <c r="J468" s="39"/>
      <c r="O468" s="39"/>
      <c r="T468" s="39"/>
      <c r="Y468" s="39"/>
      <c r="AD468" s="39"/>
      <c r="AI468" s="39"/>
      <c r="AN468" s="39"/>
      <c r="AS468" s="39"/>
    </row>
    <row r="469">
      <c r="E469" s="39"/>
      <c r="J469" s="39"/>
      <c r="O469" s="39"/>
      <c r="T469" s="39"/>
      <c r="Y469" s="39"/>
      <c r="AD469" s="39"/>
      <c r="AI469" s="39"/>
      <c r="AN469" s="39"/>
      <c r="AS469" s="39"/>
    </row>
    <row r="470">
      <c r="E470" s="39"/>
      <c r="J470" s="39"/>
      <c r="O470" s="39"/>
      <c r="T470" s="39"/>
      <c r="Y470" s="39"/>
      <c r="AD470" s="39"/>
      <c r="AI470" s="39"/>
      <c r="AN470" s="39"/>
      <c r="AS470" s="39"/>
    </row>
    <row r="471">
      <c r="E471" s="39"/>
      <c r="J471" s="39"/>
      <c r="O471" s="39"/>
      <c r="T471" s="39"/>
      <c r="Y471" s="39"/>
      <c r="AD471" s="39"/>
      <c r="AI471" s="39"/>
      <c r="AN471" s="39"/>
      <c r="AS471" s="39"/>
    </row>
    <row r="472">
      <c r="E472" s="39"/>
      <c r="J472" s="39"/>
      <c r="O472" s="39"/>
      <c r="T472" s="39"/>
      <c r="Y472" s="39"/>
      <c r="AD472" s="39"/>
      <c r="AI472" s="39"/>
      <c r="AN472" s="39"/>
      <c r="AS472" s="39"/>
    </row>
    <row r="473">
      <c r="E473" s="39"/>
      <c r="J473" s="39"/>
      <c r="O473" s="39"/>
      <c r="T473" s="39"/>
      <c r="Y473" s="39"/>
      <c r="AD473" s="39"/>
      <c r="AI473" s="39"/>
      <c r="AN473" s="39"/>
      <c r="AS473" s="39"/>
    </row>
    <row r="474">
      <c r="E474" s="39"/>
      <c r="J474" s="39"/>
      <c r="O474" s="39"/>
      <c r="T474" s="39"/>
      <c r="Y474" s="39"/>
      <c r="AD474" s="39"/>
      <c r="AI474" s="39"/>
      <c r="AN474" s="39"/>
      <c r="AS474" s="39"/>
    </row>
    <row r="475">
      <c r="E475" s="39"/>
      <c r="J475" s="39"/>
      <c r="O475" s="39"/>
      <c r="T475" s="39"/>
      <c r="Y475" s="39"/>
      <c r="AD475" s="39"/>
      <c r="AI475" s="39"/>
      <c r="AN475" s="39"/>
      <c r="AS475" s="39"/>
    </row>
    <row r="476">
      <c r="E476" s="39"/>
      <c r="J476" s="39"/>
      <c r="O476" s="39"/>
      <c r="T476" s="39"/>
      <c r="Y476" s="39"/>
      <c r="AD476" s="39"/>
      <c r="AI476" s="39"/>
      <c r="AN476" s="39"/>
      <c r="AS476" s="39"/>
    </row>
    <row r="477">
      <c r="E477" s="39"/>
      <c r="J477" s="39"/>
      <c r="O477" s="39"/>
      <c r="T477" s="39"/>
      <c r="Y477" s="39"/>
      <c r="AD477" s="39"/>
      <c r="AI477" s="39"/>
      <c r="AN477" s="39"/>
      <c r="AS477" s="39"/>
    </row>
    <row r="478">
      <c r="E478" s="39"/>
      <c r="J478" s="39"/>
      <c r="O478" s="39"/>
      <c r="T478" s="39"/>
      <c r="Y478" s="39"/>
      <c r="AD478" s="39"/>
      <c r="AI478" s="39"/>
      <c r="AN478" s="39"/>
      <c r="AS478" s="39"/>
    </row>
    <row r="479">
      <c r="E479" s="39"/>
      <c r="J479" s="39"/>
      <c r="O479" s="39"/>
      <c r="T479" s="39"/>
      <c r="Y479" s="39"/>
      <c r="AD479" s="39"/>
      <c r="AI479" s="39"/>
      <c r="AN479" s="39"/>
      <c r="AS479" s="39"/>
    </row>
    <row r="480">
      <c r="E480" s="39"/>
      <c r="J480" s="39"/>
      <c r="O480" s="39"/>
      <c r="T480" s="39"/>
      <c r="Y480" s="39"/>
      <c r="AD480" s="39"/>
      <c r="AI480" s="39"/>
      <c r="AN480" s="39"/>
      <c r="AS480" s="39"/>
    </row>
    <row r="481">
      <c r="E481" s="39"/>
      <c r="J481" s="39"/>
      <c r="O481" s="39"/>
      <c r="T481" s="39"/>
      <c r="Y481" s="39"/>
      <c r="AD481" s="39"/>
      <c r="AI481" s="39"/>
      <c r="AN481" s="39"/>
      <c r="AS481" s="39"/>
    </row>
    <row r="482">
      <c r="E482" s="39"/>
      <c r="J482" s="39"/>
      <c r="O482" s="39"/>
      <c r="T482" s="39"/>
      <c r="Y482" s="39"/>
      <c r="AD482" s="39"/>
      <c r="AI482" s="39"/>
      <c r="AN482" s="39"/>
      <c r="AS482" s="39"/>
    </row>
    <row r="483">
      <c r="E483" s="39"/>
      <c r="J483" s="39"/>
      <c r="O483" s="39"/>
      <c r="T483" s="39"/>
      <c r="Y483" s="39"/>
      <c r="AD483" s="39"/>
      <c r="AI483" s="39"/>
      <c r="AN483" s="39"/>
      <c r="AS483" s="39"/>
    </row>
    <row r="484">
      <c r="E484" s="39"/>
      <c r="J484" s="39"/>
      <c r="O484" s="39"/>
      <c r="T484" s="39"/>
      <c r="Y484" s="39"/>
      <c r="AD484" s="39"/>
      <c r="AI484" s="39"/>
      <c r="AN484" s="39"/>
      <c r="AS484" s="39"/>
    </row>
    <row r="485">
      <c r="E485" s="39"/>
      <c r="J485" s="39"/>
      <c r="O485" s="39"/>
      <c r="T485" s="39"/>
      <c r="Y485" s="39"/>
      <c r="AD485" s="39"/>
      <c r="AI485" s="39"/>
      <c r="AN485" s="39"/>
      <c r="AS485" s="39"/>
    </row>
    <row r="486">
      <c r="E486" s="39"/>
      <c r="J486" s="39"/>
      <c r="O486" s="39"/>
      <c r="T486" s="39"/>
      <c r="Y486" s="39"/>
      <c r="AD486" s="39"/>
      <c r="AI486" s="39"/>
      <c r="AN486" s="39"/>
      <c r="AS486" s="39"/>
    </row>
    <row r="487">
      <c r="E487" s="39"/>
      <c r="J487" s="39"/>
      <c r="O487" s="39"/>
      <c r="T487" s="39"/>
      <c r="Y487" s="39"/>
      <c r="AD487" s="39"/>
      <c r="AI487" s="39"/>
      <c r="AN487" s="39"/>
      <c r="AS487" s="39"/>
    </row>
    <row r="488">
      <c r="E488" s="39"/>
      <c r="J488" s="39"/>
      <c r="O488" s="39"/>
      <c r="T488" s="39"/>
      <c r="Y488" s="39"/>
      <c r="AD488" s="39"/>
      <c r="AI488" s="39"/>
      <c r="AN488" s="39"/>
      <c r="AS488" s="39"/>
    </row>
    <row r="489">
      <c r="E489" s="39"/>
      <c r="J489" s="39"/>
      <c r="O489" s="39"/>
      <c r="T489" s="39"/>
      <c r="Y489" s="39"/>
      <c r="AD489" s="39"/>
      <c r="AI489" s="39"/>
      <c r="AN489" s="39"/>
      <c r="AS489" s="39"/>
    </row>
    <row r="490">
      <c r="E490" s="39"/>
      <c r="J490" s="39"/>
      <c r="O490" s="39"/>
      <c r="T490" s="39"/>
      <c r="Y490" s="39"/>
      <c r="AD490" s="39"/>
      <c r="AI490" s="39"/>
      <c r="AN490" s="39"/>
      <c r="AS490" s="39"/>
    </row>
    <row r="491">
      <c r="E491" s="39"/>
      <c r="J491" s="39"/>
      <c r="O491" s="39"/>
      <c r="T491" s="39"/>
      <c r="Y491" s="39"/>
      <c r="AD491" s="39"/>
      <c r="AI491" s="39"/>
      <c r="AN491" s="39"/>
      <c r="AS491" s="39"/>
    </row>
    <row r="492">
      <c r="E492" s="39"/>
      <c r="J492" s="39"/>
      <c r="O492" s="39"/>
      <c r="T492" s="39"/>
      <c r="Y492" s="39"/>
      <c r="AD492" s="39"/>
      <c r="AI492" s="39"/>
      <c r="AN492" s="39"/>
      <c r="AS492" s="39"/>
    </row>
    <row r="493">
      <c r="E493" s="39"/>
      <c r="J493" s="39"/>
      <c r="O493" s="39"/>
      <c r="T493" s="39"/>
      <c r="Y493" s="39"/>
      <c r="AD493" s="39"/>
      <c r="AI493" s="39"/>
      <c r="AN493" s="39"/>
      <c r="AS493" s="39"/>
    </row>
    <row r="494">
      <c r="E494" s="39"/>
      <c r="J494" s="39"/>
      <c r="O494" s="39"/>
      <c r="T494" s="39"/>
      <c r="Y494" s="39"/>
      <c r="AD494" s="39"/>
      <c r="AI494" s="39"/>
      <c r="AN494" s="39"/>
      <c r="AS494" s="39"/>
    </row>
    <row r="495">
      <c r="E495" s="39"/>
      <c r="J495" s="39"/>
      <c r="O495" s="39"/>
      <c r="T495" s="39"/>
      <c r="Y495" s="39"/>
      <c r="AD495" s="39"/>
      <c r="AI495" s="39"/>
      <c r="AN495" s="39"/>
      <c r="AS495" s="39"/>
    </row>
    <row r="496">
      <c r="E496" s="39"/>
      <c r="J496" s="39"/>
      <c r="O496" s="39"/>
      <c r="T496" s="39"/>
      <c r="Y496" s="39"/>
      <c r="AD496" s="39"/>
      <c r="AI496" s="39"/>
      <c r="AN496" s="39"/>
      <c r="AS496" s="39"/>
    </row>
    <row r="497">
      <c r="E497" s="39"/>
      <c r="J497" s="39"/>
      <c r="O497" s="39"/>
      <c r="T497" s="39"/>
      <c r="Y497" s="39"/>
      <c r="AD497" s="39"/>
      <c r="AI497" s="39"/>
      <c r="AN497" s="39"/>
      <c r="AS497" s="39"/>
    </row>
    <row r="498">
      <c r="E498" s="39"/>
      <c r="J498" s="39"/>
      <c r="O498" s="39"/>
      <c r="T498" s="39"/>
      <c r="Y498" s="39"/>
      <c r="AD498" s="39"/>
      <c r="AI498" s="39"/>
      <c r="AN498" s="39"/>
      <c r="AS498" s="39"/>
    </row>
    <row r="499">
      <c r="E499" s="39"/>
      <c r="J499" s="39"/>
      <c r="O499" s="39"/>
      <c r="T499" s="39"/>
      <c r="Y499" s="39"/>
      <c r="AD499" s="39"/>
      <c r="AI499" s="39"/>
      <c r="AN499" s="39"/>
      <c r="AS499" s="39"/>
    </row>
    <row r="500">
      <c r="E500" s="39"/>
      <c r="J500" s="39"/>
      <c r="O500" s="39"/>
      <c r="T500" s="39"/>
      <c r="Y500" s="39"/>
      <c r="AD500" s="39"/>
      <c r="AI500" s="39"/>
      <c r="AN500" s="39"/>
      <c r="AS500" s="39"/>
    </row>
    <row r="501">
      <c r="E501" s="39"/>
      <c r="J501" s="39"/>
      <c r="O501" s="39"/>
      <c r="T501" s="39"/>
      <c r="Y501" s="39"/>
      <c r="AD501" s="39"/>
      <c r="AI501" s="39"/>
      <c r="AN501" s="39"/>
      <c r="AS501" s="39"/>
    </row>
    <row r="502">
      <c r="E502" s="39"/>
      <c r="J502" s="39"/>
      <c r="O502" s="39"/>
      <c r="T502" s="39"/>
      <c r="Y502" s="39"/>
      <c r="AD502" s="39"/>
      <c r="AI502" s="39"/>
      <c r="AN502" s="39"/>
      <c r="AS502" s="39"/>
    </row>
    <row r="503">
      <c r="E503" s="39"/>
      <c r="J503" s="39"/>
      <c r="O503" s="39"/>
      <c r="T503" s="39"/>
      <c r="Y503" s="39"/>
      <c r="AD503" s="39"/>
      <c r="AI503" s="39"/>
      <c r="AN503" s="39"/>
      <c r="AS503" s="39"/>
    </row>
    <row r="504">
      <c r="E504" s="39"/>
      <c r="J504" s="39"/>
      <c r="O504" s="39"/>
      <c r="T504" s="39"/>
      <c r="Y504" s="39"/>
      <c r="AD504" s="39"/>
      <c r="AI504" s="39"/>
      <c r="AN504" s="39"/>
      <c r="AS504" s="39"/>
    </row>
    <row r="505">
      <c r="E505" s="39"/>
      <c r="J505" s="39"/>
      <c r="O505" s="39"/>
      <c r="T505" s="39"/>
      <c r="Y505" s="39"/>
      <c r="AD505" s="39"/>
      <c r="AI505" s="39"/>
      <c r="AN505" s="39"/>
      <c r="AS505" s="39"/>
    </row>
    <row r="506">
      <c r="E506" s="39"/>
      <c r="J506" s="39"/>
      <c r="O506" s="39"/>
      <c r="T506" s="39"/>
      <c r="Y506" s="39"/>
      <c r="AD506" s="39"/>
      <c r="AI506" s="39"/>
      <c r="AN506" s="39"/>
      <c r="AS506" s="39"/>
    </row>
    <row r="507">
      <c r="E507" s="39"/>
      <c r="J507" s="39"/>
      <c r="O507" s="39"/>
      <c r="T507" s="39"/>
      <c r="Y507" s="39"/>
      <c r="AD507" s="39"/>
      <c r="AI507" s="39"/>
      <c r="AN507" s="39"/>
      <c r="AS507" s="39"/>
    </row>
    <row r="508">
      <c r="E508" s="39"/>
      <c r="J508" s="39"/>
      <c r="O508" s="39"/>
      <c r="T508" s="39"/>
      <c r="Y508" s="39"/>
      <c r="AD508" s="39"/>
      <c r="AI508" s="39"/>
      <c r="AN508" s="39"/>
      <c r="AS508" s="39"/>
    </row>
    <row r="509">
      <c r="E509" s="39"/>
      <c r="J509" s="39"/>
      <c r="O509" s="39"/>
      <c r="T509" s="39"/>
      <c r="Y509" s="39"/>
      <c r="AD509" s="39"/>
      <c r="AI509" s="39"/>
      <c r="AN509" s="39"/>
      <c r="AS509" s="39"/>
    </row>
    <row r="510">
      <c r="E510" s="39"/>
      <c r="J510" s="39"/>
      <c r="O510" s="39"/>
      <c r="T510" s="39"/>
      <c r="Y510" s="39"/>
      <c r="AD510" s="39"/>
      <c r="AI510" s="39"/>
      <c r="AN510" s="39"/>
      <c r="AS510" s="39"/>
    </row>
    <row r="511">
      <c r="E511" s="39"/>
      <c r="J511" s="39"/>
      <c r="O511" s="39"/>
      <c r="T511" s="39"/>
      <c r="Y511" s="39"/>
      <c r="AD511" s="39"/>
      <c r="AI511" s="39"/>
      <c r="AN511" s="39"/>
      <c r="AS511" s="39"/>
    </row>
    <row r="512">
      <c r="E512" s="39"/>
      <c r="J512" s="39"/>
      <c r="O512" s="39"/>
      <c r="T512" s="39"/>
      <c r="Y512" s="39"/>
      <c r="AD512" s="39"/>
      <c r="AI512" s="39"/>
      <c r="AN512" s="39"/>
      <c r="AS512" s="39"/>
    </row>
    <row r="513">
      <c r="E513" s="39"/>
      <c r="J513" s="39"/>
      <c r="O513" s="39"/>
      <c r="T513" s="39"/>
      <c r="Y513" s="39"/>
      <c r="AD513" s="39"/>
      <c r="AI513" s="39"/>
      <c r="AN513" s="39"/>
      <c r="AS513" s="39"/>
    </row>
    <row r="514">
      <c r="E514" s="39"/>
      <c r="J514" s="39"/>
      <c r="O514" s="39"/>
      <c r="T514" s="39"/>
      <c r="Y514" s="39"/>
      <c r="AD514" s="39"/>
      <c r="AI514" s="39"/>
      <c r="AN514" s="39"/>
      <c r="AS514" s="39"/>
    </row>
    <row r="515">
      <c r="E515" s="39"/>
      <c r="J515" s="39"/>
      <c r="O515" s="39"/>
      <c r="T515" s="39"/>
      <c r="Y515" s="39"/>
      <c r="AD515" s="39"/>
      <c r="AI515" s="39"/>
      <c r="AN515" s="39"/>
      <c r="AS515" s="39"/>
    </row>
    <row r="516">
      <c r="E516" s="39"/>
      <c r="J516" s="39"/>
      <c r="O516" s="39"/>
      <c r="T516" s="39"/>
      <c r="Y516" s="39"/>
      <c r="AD516" s="39"/>
      <c r="AI516" s="39"/>
      <c r="AN516" s="39"/>
      <c r="AS516" s="39"/>
    </row>
    <row r="517">
      <c r="E517" s="39"/>
      <c r="J517" s="39"/>
      <c r="O517" s="39"/>
      <c r="T517" s="39"/>
      <c r="Y517" s="39"/>
      <c r="AD517" s="39"/>
      <c r="AI517" s="39"/>
      <c r="AN517" s="39"/>
      <c r="AS517" s="39"/>
    </row>
    <row r="518">
      <c r="E518" s="39"/>
      <c r="J518" s="39"/>
      <c r="O518" s="39"/>
      <c r="T518" s="39"/>
      <c r="Y518" s="39"/>
      <c r="AD518" s="39"/>
      <c r="AI518" s="39"/>
      <c r="AN518" s="39"/>
      <c r="AS518" s="39"/>
    </row>
    <row r="519">
      <c r="E519" s="39"/>
      <c r="J519" s="39"/>
      <c r="O519" s="39"/>
      <c r="T519" s="39"/>
      <c r="Y519" s="39"/>
      <c r="AD519" s="39"/>
      <c r="AI519" s="39"/>
      <c r="AN519" s="39"/>
      <c r="AS519" s="39"/>
    </row>
    <row r="520">
      <c r="E520" s="39"/>
      <c r="J520" s="39"/>
      <c r="O520" s="39"/>
      <c r="T520" s="39"/>
      <c r="Y520" s="39"/>
      <c r="AD520" s="39"/>
      <c r="AI520" s="39"/>
      <c r="AN520" s="39"/>
      <c r="AS520" s="39"/>
    </row>
    <row r="521">
      <c r="E521" s="39"/>
      <c r="J521" s="39"/>
      <c r="O521" s="39"/>
      <c r="T521" s="39"/>
      <c r="Y521" s="39"/>
      <c r="AD521" s="39"/>
      <c r="AI521" s="39"/>
      <c r="AN521" s="39"/>
      <c r="AS521" s="39"/>
    </row>
    <row r="522">
      <c r="E522" s="39"/>
      <c r="J522" s="39"/>
      <c r="O522" s="39"/>
      <c r="T522" s="39"/>
      <c r="Y522" s="39"/>
      <c r="AD522" s="39"/>
      <c r="AI522" s="39"/>
      <c r="AN522" s="39"/>
      <c r="AS522" s="39"/>
    </row>
    <row r="523">
      <c r="E523" s="39"/>
      <c r="J523" s="39"/>
      <c r="O523" s="39"/>
      <c r="T523" s="39"/>
      <c r="Y523" s="39"/>
      <c r="AD523" s="39"/>
      <c r="AI523" s="39"/>
      <c r="AN523" s="39"/>
      <c r="AS523" s="39"/>
    </row>
    <row r="524">
      <c r="E524" s="39"/>
      <c r="J524" s="39"/>
      <c r="O524" s="39"/>
      <c r="T524" s="39"/>
      <c r="Y524" s="39"/>
      <c r="AD524" s="39"/>
      <c r="AI524" s="39"/>
      <c r="AN524" s="39"/>
      <c r="AS524" s="39"/>
    </row>
    <row r="525">
      <c r="E525" s="39"/>
      <c r="J525" s="39"/>
      <c r="O525" s="39"/>
      <c r="T525" s="39"/>
      <c r="Y525" s="39"/>
      <c r="AD525" s="39"/>
      <c r="AI525" s="39"/>
      <c r="AN525" s="39"/>
      <c r="AS525" s="39"/>
    </row>
    <row r="526">
      <c r="E526" s="39"/>
      <c r="J526" s="39"/>
      <c r="O526" s="39"/>
      <c r="T526" s="39"/>
      <c r="Y526" s="39"/>
      <c r="AD526" s="39"/>
      <c r="AI526" s="39"/>
      <c r="AN526" s="39"/>
      <c r="AS526" s="39"/>
    </row>
    <row r="527">
      <c r="E527" s="39"/>
      <c r="J527" s="39"/>
      <c r="O527" s="39"/>
      <c r="T527" s="39"/>
      <c r="Y527" s="39"/>
      <c r="AD527" s="39"/>
      <c r="AI527" s="39"/>
      <c r="AN527" s="39"/>
      <c r="AS527" s="39"/>
    </row>
    <row r="528">
      <c r="E528" s="39"/>
      <c r="J528" s="39"/>
      <c r="O528" s="39"/>
      <c r="T528" s="39"/>
      <c r="Y528" s="39"/>
      <c r="AD528" s="39"/>
      <c r="AI528" s="39"/>
      <c r="AN528" s="39"/>
      <c r="AS528" s="39"/>
    </row>
    <row r="529">
      <c r="E529" s="39"/>
      <c r="J529" s="39"/>
      <c r="O529" s="39"/>
      <c r="T529" s="39"/>
      <c r="Y529" s="39"/>
      <c r="AD529" s="39"/>
      <c r="AI529" s="39"/>
      <c r="AN529" s="39"/>
      <c r="AS529" s="39"/>
    </row>
    <row r="530">
      <c r="E530" s="39"/>
      <c r="J530" s="39"/>
      <c r="O530" s="39"/>
      <c r="T530" s="39"/>
      <c r="Y530" s="39"/>
      <c r="AD530" s="39"/>
      <c r="AI530" s="39"/>
      <c r="AN530" s="39"/>
      <c r="AS530" s="39"/>
    </row>
    <row r="531">
      <c r="E531" s="39"/>
      <c r="J531" s="39"/>
      <c r="O531" s="39"/>
      <c r="T531" s="39"/>
      <c r="Y531" s="39"/>
      <c r="AD531" s="39"/>
      <c r="AI531" s="39"/>
      <c r="AN531" s="39"/>
      <c r="AS531" s="39"/>
    </row>
    <row r="532">
      <c r="E532" s="39"/>
      <c r="J532" s="39"/>
      <c r="O532" s="39"/>
      <c r="T532" s="39"/>
      <c r="Y532" s="39"/>
      <c r="AD532" s="39"/>
      <c r="AI532" s="39"/>
      <c r="AN532" s="39"/>
      <c r="AS532" s="39"/>
    </row>
    <row r="533">
      <c r="E533" s="39"/>
      <c r="J533" s="39"/>
      <c r="O533" s="39"/>
      <c r="T533" s="39"/>
      <c r="Y533" s="39"/>
      <c r="AD533" s="39"/>
      <c r="AI533" s="39"/>
      <c r="AN533" s="39"/>
      <c r="AS533" s="39"/>
    </row>
    <row r="534">
      <c r="E534" s="39"/>
      <c r="J534" s="39"/>
      <c r="O534" s="39"/>
      <c r="T534" s="39"/>
      <c r="Y534" s="39"/>
      <c r="AD534" s="39"/>
      <c r="AI534" s="39"/>
      <c r="AN534" s="39"/>
      <c r="AS534" s="39"/>
    </row>
    <row r="535">
      <c r="E535" s="39"/>
      <c r="J535" s="39"/>
      <c r="O535" s="39"/>
      <c r="T535" s="39"/>
      <c r="Y535" s="39"/>
      <c r="AD535" s="39"/>
      <c r="AI535" s="39"/>
      <c r="AN535" s="39"/>
      <c r="AS535" s="39"/>
    </row>
    <row r="536">
      <c r="E536" s="39"/>
      <c r="J536" s="39"/>
      <c r="O536" s="39"/>
      <c r="T536" s="39"/>
      <c r="Y536" s="39"/>
      <c r="AD536" s="39"/>
      <c r="AI536" s="39"/>
      <c r="AN536" s="39"/>
      <c r="AS536" s="39"/>
    </row>
    <row r="537">
      <c r="E537" s="39"/>
      <c r="J537" s="39"/>
      <c r="O537" s="39"/>
      <c r="T537" s="39"/>
      <c r="Y537" s="39"/>
      <c r="AD537" s="39"/>
      <c r="AI537" s="39"/>
      <c r="AN537" s="39"/>
      <c r="AS537" s="39"/>
    </row>
    <row r="538">
      <c r="E538" s="39"/>
      <c r="J538" s="39"/>
      <c r="O538" s="39"/>
      <c r="T538" s="39"/>
      <c r="Y538" s="39"/>
      <c r="AD538" s="39"/>
      <c r="AI538" s="39"/>
      <c r="AN538" s="39"/>
      <c r="AS538" s="39"/>
    </row>
    <row r="539">
      <c r="E539" s="39"/>
      <c r="J539" s="39"/>
      <c r="O539" s="39"/>
      <c r="T539" s="39"/>
      <c r="Y539" s="39"/>
      <c r="AD539" s="39"/>
      <c r="AI539" s="39"/>
      <c r="AN539" s="39"/>
      <c r="AS539" s="39"/>
    </row>
    <row r="540">
      <c r="E540" s="39"/>
      <c r="J540" s="39"/>
      <c r="O540" s="39"/>
      <c r="T540" s="39"/>
      <c r="Y540" s="39"/>
      <c r="AD540" s="39"/>
      <c r="AI540" s="39"/>
      <c r="AN540" s="39"/>
      <c r="AS540" s="39"/>
    </row>
    <row r="541">
      <c r="E541" s="39"/>
      <c r="J541" s="39"/>
      <c r="O541" s="39"/>
      <c r="T541" s="39"/>
      <c r="Y541" s="39"/>
      <c r="AD541" s="39"/>
      <c r="AI541" s="39"/>
      <c r="AN541" s="39"/>
      <c r="AS541" s="39"/>
    </row>
    <row r="542">
      <c r="E542" s="39"/>
      <c r="J542" s="39"/>
      <c r="O542" s="39"/>
      <c r="T542" s="39"/>
      <c r="Y542" s="39"/>
      <c r="AD542" s="39"/>
      <c r="AI542" s="39"/>
      <c r="AN542" s="39"/>
      <c r="AS542" s="39"/>
    </row>
    <row r="543">
      <c r="E543" s="39"/>
      <c r="J543" s="39"/>
      <c r="O543" s="39"/>
      <c r="T543" s="39"/>
      <c r="Y543" s="39"/>
      <c r="AD543" s="39"/>
      <c r="AI543" s="39"/>
      <c r="AN543" s="39"/>
      <c r="AS543" s="39"/>
    </row>
    <row r="544">
      <c r="E544" s="39"/>
      <c r="J544" s="39"/>
      <c r="O544" s="39"/>
      <c r="T544" s="39"/>
      <c r="Y544" s="39"/>
      <c r="AD544" s="39"/>
      <c r="AI544" s="39"/>
      <c r="AN544" s="39"/>
      <c r="AS544" s="39"/>
    </row>
    <row r="545">
      <c r="E545" s="39"/>
      <c r="J545" s="39"/>
      <c r="O545" s="39"/>
      <c r="T545" s="39"/>
      <c r="Y545" s="39"/>
      <c r="AD545" s="39"/>
      <c r="AI545" s="39"/>
      <c r="AN545" s="39"/>
      <c r="AS545" s="39"/>
    </row>
    <row r="546">
      <c r="E546" s="39"/>
      <c r="J546" s="39"/>
      <c r="O546" s="39"/>
      <c r="T546" s="39"/>
      <c r="Y546" s="39"/>
      <c r="AD546" s="39"/>
      <c r="AI546" s="39"/>
      <c r="AN546" s="39"/>
      <c r="AS546" s="39"/>
    </row>
    <row r="547">
      <c r="E547" s="39"/>
      <c r="J547" s="39"/>
      <c r="O547" s="39"/>
      <c r="T547" s="39"/>
      <c r="Y547" s="39"/>
      <c r="AD547" s="39"/>
      <c r="AI547" s="39"/>
      <c r="AN547" s="39"/>
      <c r="AS547" s="39"/>
    </row>
    <row r="548">
      <c r="E548" s="39"/>
      <c r="J548" s="39"/>
      <c r="O548" s="39"/>
      <c r="T548" s="39"/>
      <c r="Y548" s="39"/>
      <c r="AD548" s="39"/>
      <c r="AI548" s="39"/>
      <c r="AN548" s="39"/>
      <c r="AS548" s="39"/>
    </row>
    <row r="549">
      <c r="E549" s="39"/>
      <c r="J549" s="39"/>
      <c r="O549" s="39"/>
      <c r="T549" s="39"/>
      <c r="Y549" s="39"/>
      <c r="AD549" s="39"/>
      <c r="AI549" s="39"/>
      <c r="AN549" s="39"/>
      <c r="AS549" s="39"/>
    </row>
    <row r="550">
      <c r="E550" s="39"/>
      <c r="J550" s="39"/>
      <c r="O550" s="39"/>
      <c r="T550" s="39"/>
      <c r="Y550" s="39"/>
      <c r="AD550" s="39"/>
      <c r="AI550" s="39"/>
      <c r="AN550" s="39"/>
      <c r="AS550" s="39"/>
    </row>
    <row r="551">
      <c r="E551" s="39"/>
      <c r="J551" s="39"/>
      <c r="O551" s="39"/>
      <c r="T551" s="39"/>
      <c r="Y551" s="39"/>
      <c r="AD551" s="39"/>
      <c r="AI551" s="39"/>
      <c r="AN551" s="39"/>
      <c r="AS551" s="39"/>
    </row>
    <row r="552">
      <c r="E552" s="39"/>
      <c r="J552" s="39"/>
      <c r="O552" s="39"/>
      <c r="T552" s="39"/>
      <c r="Y552" s="39"/>
      <c r="AD552" s="39"/>
      <c r="AI552" s="39"/>
      <c r="AN552" s="39"/>
      <c r="AS552" s="39"/>
    </row>
    <row r="553">
      <c r="E553" s="39"/>
      <c r="J553" s="39"/>
      <c r="O553" s="39"/>
      <c r="T553" s="39"/>
      <c r="Y553" s="39"/>
      <c r="AD553" s="39"/>
      <c r="AI553" s="39"/>
      <c r="AN553" s="39"/>
      <c r="AS553" s="39"/>
    </row>
    <row r="554">
      <c r="E554" s="39"/>
      <c r="J554" s="39"/>
      <c r="O554" s="39"/>
      <c r="T554" s="39"/>
      <c r="Y554" s="39"/>
      <c r="AD554" s="39"/>
      <c r="AI554" s="39"/>
      <c r="AN554" s="39"/>
      <c r="AS554" s="39"/>
    </row>
    <row r="555">
      <c r="E555" s="39"/>
      <c r="J555" s="39"/>
      <c r="O555" s="39"/>
      <c r="T555" s="39"/>
      <c r="Y555" s="39"/>
      <c r="AD555" s="39"/>
      <c r="AI555" s="39"/>
      <c r="AN555" s="39"/>
      <c r="AS555" s="39"/>
    </row>
    <row r="556">
      <c r="E556" s="39"/>
      <c r="J556" s="39"/>
      <c r="O556" s="39"/>
      <c r="T556" s="39"/>
      <c r="Y556" s="39"/>
      <c r="AD556" s="39"/>
      <c r="AI556" s="39"/>
      <c r="AN556" s="39"/>
      <c r="AS556" s="39"/>
    </row>
    <row r="557">
      <c r="E557" s="39"/>
      <c r="J557" s="39"/>
      <c r="O557" s="39"/>
      <c r="T557" s="39"/>
      <c r="Y557" s="39"/>
      <c r="AD557" s="39"/>
      <c r="AI557" s="39"/>
      <c r="AN557" s="39"/>
      <c r="AS557" s="39"/>
    </row>
    <row r="558">
      <c r="E558" s="39"/>
      <c r="J558" s="39"/>
      <c r="O558" s="39"/>
      <c r="T558" s="39"/>
      <c r="Y558" s="39"/>
      <c r="AD558" s="39"/>
      <c r="AI558" s="39"/>
      <c r="AN558" s="39"/>
      <c r="AS558" s="39"/>
    </row>
    <row r="559">
      <c r="E559" s="39"/>
      <c r="J559" s="39"/>
      <c r="O559" s="39"/>
      <c r="T559" s="39"/>
      <c r="Y559" s="39"/>
      <c r="AD559" s="39"/>
      <c r="AI559" s="39"/>
      <c r="AN559" s="39"/>
      <c r="AS559" s="39"/>
    </row>
    <row r="560">
      <c r="E560" s="39"/>
      <c r="J560" s="39"/>
      <c r="O560" s="39"/>
      <c r="T560" s="39"/>
      <c r="Y560" s="39"/>
      <c r="AD560" s="39"/>
      <c r="AI560" s="39"/>
      <c r="AN560" s="39"/>
      <c r="AS560" s="39"/>
    </row>
    <row r="561">
      <c r="E561" s="39"/>
      <c r="J561" s="39"/>
      <c r="O561" s="39"/>
      <c r="T561" s="39"/>
      <c r="Y561" s="39"/>
      <c r="AD561" s="39"/>
      <c r="AI561" s="39"/>
      <c r="AN561" s="39"/>
      <c r="AS561" s="39"/>
    </row>
    <row r="562">
      <c r="E562" s="39"/>
      <c r="J562" s="39"/>
      <c r="O562" s="39"/>
      <c r="T562" s="39"/>
      <c r="Y562" s="39"/>
      <c r="AD562" s="39"/>
      <c r="AI562" s="39"/>
      <c r="AN562" s="39"/>
      <c r="AS562" s="39"/>
    </row>
    <row r="563">
      <c r="E563" s="39"/>
      <c r="J563" s="39"/>
      <c r="O563" s="39"/>
      <c r="T563" s="39"/>
      <c r="Y563" s="39"/>
      <c r="AD563" s="39"/>
      <c r="AI563" s="39"/>
      <c r="AN563" s="39"/>
      <c r="AS563" s="39"/>
    </row>
    <row r="564">
      <c r="E564" s="39"/>
      <c r="J564" s="39"/>
      <c r="O564" s="39"/>
      <c r="T564" s="39"/>
      <c r="Y564" s="39"/>
      <c r="AD564" s="39"/>
      <c r="AI564" s="39"/>
      <c r="AN564" s="39"/>
      <c r="AS564" s="39"/>
    </row>
    <row r="565">
      <c r="E565" s="39"/>
      <c r="J565" s="39"/>
      <c r="O565" s="39"/>
      <c r="T565" s="39"/>
      <c r="Y565" s="39"/>
      <c r="AD565" s="39"/>
      <c r="AI565" s="39"/>
      <c r="AN565" s="39"/>
      <c r="AS565" s="39"/>
    </row>
    <row r="566">
      <c r="E566" s="39"/>
      <c r="J566" s="39"/>
      <c r="O566" s="39"/>
      <c r="T566" s="39"/>
      <c r="Y566" s="39"/>
      <c r="AD566" s="39"/>
      <c r="AI566" s="39"/>
      <c r="AN566" s="39"/>
      <c r="AS566" s="39"/>
    </row>
    <row r="567">
      <c r="E567" s="39"/>
      <c r="J567" s="39"/>
      <c r="O567" s="39"/>
      <c r="T567" s="39"/>
      <c r="Y567" s="39"/>
      <c r="AD567" s="39"/>
      <c r="AI567" s="39"/>
      <c r="AN567" s="39"/>
      <c r="AS567" s="39"/>
    </row>
    <row r="568">
      <c r="E568" s="39"/>
      <c r="J568" s="39"/>
      <c r="O568" s="39"/>
      <c r="T568" s="39"/>
      <c r="Y568" s="39"/>
      <c r="AD568" s="39"/>
      <c r="AI568" s="39"/>
      <c r="AN568" s="39"/>
      <c r="AS568" s="39"/>
    </row>
    <row r="569">
      <c r="E569" s="39"/>
      <c r="J569" s="39"/>
      <c r="O569" s="39"/>
      <c r="T569" s="39"/>
      <c r="Y569" s="39"/>
      <c r="AD569" s="39"/>
      <c r="AI569" s="39"/>
      <c r="AN569" s="39"/>
      <c r="AS569" s="39"/>
    </row>
    <row r="570">
      <c r="E570" s="39"/>
      <c r="J570" s="39"/>
      <c r="O570" s="39"/>
      <c r="T570" s="39"/>
      <c r="Y570" s="39"/>
      <c r="AD570" s="39"/>
      <c r="AI570" s="39"/>
      <c r="AN570" s="39"/>
      <c r="AS570" s="39"/>
    </row>
    <row r="571">
      <c r="E571" s="39"/>
      <c r="J571" s="39"/>
      <c r="O571" s="39"/>
      <c r="T571" s="39"/>
      <c r="Y571" s="39"/>
      <c r="AD571" s="39"/>
      <c r="AI571" s="39"/>
      <c r="AN571" s="39"/>
      <c r="AS571" s="39"/>
    </row>
    <row r="572">
      <c r="E572" s="39"/>
      <c r="J572" s="39"/>
      <c r="O572" s="39"/>
      <c r="T572" s="39"/>
      <c r="Y572" s="39"/>
      <c r="AD572" s="39"/>
      <c r="AI572" s="39"/>
      <c r="AN572" s="39"/>
      <c r="AS572" s="39"/>
    </row>
    <row r="573">
      <c r="E573" s="39"/>
      <c r="J573" s="39"/>
      <c r="O573" s="39"/>
      <c r="T573" s="39"/>
      <c r="Y573" s="39"/>
      <c r="AD573" s="39"/>
      <c r="AI573" s="39"/>
      <c r="AN573" s="39"/>
      <c r="AS573" s="39"/>
    </row>
    <row r="574">
      <c r="E574" s="39"/>
      <c r="J574" s="39"/>
      <c r="O574" s="39"/>
      <c r="T574" s="39"/>
      <c r="Y574" s="39"/>
      <c r="AD574" s="39"/>
      <c r="AI574" s="39"/>
      <c r="AN574" s="39"/>
      <c r="AS574" s="39"/>
    </row>
    <row r="575">
      <c r="E575" s="39"/>
      <c r="J575" s="39"/>
      <c r="O575" s="39"/>
      <c r="T575" s="39"/>
      <c r="Y575" s="39"/>
      <c r="AD575" s="39"/>
      <c r="AI575" s="39"/>
      <c r="AN575" s="39"/>
      <c r="AS575" s="39"/>
    </row>
    <row r="576">
      <c r="E576" s="39"/>
      <c r="J576" s="39"/>
      <c r="O576" s="39"/>
      <c r="T576" s="39"/>
      <c r="Y576" s="39"/>
      <c r="AD576" s="39"/>
      <c r="AI576" s="39"/>
      <c r="AN576" s="39"/>
      <c r="AS576" s="39"/>
    </row>
    <row r="577">
      <c r="E577" s="39"/>
      <c r="J577" s="39"/>
      <c r="O577" s="39"/>
      <c r="T577" s="39"/>
      <c r="Y577" s="39"/>
      <c r="AD577" s="39"/>
      <c r="AI577" s="39"/>
      <c r="AN577" s="39"/>
      <c r="AS577" s="39"/>
    </row>
    <row r="578">
      <c r="E578" s="39"/>
      <c r="J578" s="39"/>
      <c r="O578" s="39"/>
      <c r="T578" s="39"/>
      <c r="Y578" s="39"/>
      <c r="AD578" s="39"/>
      <c r="AI578" s="39"/>
      <c r="AN578" s="39"/>
      <c r="AS578" s="39"/>
    </row>
    <row r="579">
      <c r="E579" s="39"/>
      <c r="J579" s="39"/>
      <c r="O579" s="39"/>
      <c r="T579" s="39"/>
      <c r="Y579" s="39"/>
      <c r="AD579" s="39"/>
      <c r="AI579" s="39"/>
      <c r="AN579" s="39"/>
      <c r="AS579" s="39"/>
    </row>
    <row r="580">
      <c r="E580" s="39"/>
      <c r="J580" s="39"/>
      <c r="O580" s="39"/>
      <c r="T580" s="39"/>
      <c r="Y580" s="39"/>
      <c r="AD580" s="39"/>
      <c r="AI580" s="39"/>
      <c r="AN580" s="39"/>
      <c r="AS580" s="39"/>
    </row>
    <row r="581">
      <c r="E581" s="39"/>
      <c r="J581" s="39"/>
      <c r="O581" s="39"/>
      <c r="T581" s="39"/>
      <c r="Y581" s="39"/>
      <c r="AD581" s="39"/>
      <c r="AI581" s="39"/>
      <c r="AN581" s="39"/>
      <c r="AS581" s="39"/>
    </row>
    <row r="582">
      <c r="E582" s="39"/>
      <c r="J582" s="39"/>
      <c r="O582" s="39"/>
      <c r="T582" s="39"/>
      <c r="Y582" s="39"/>
      <c r="AD582" s="39"/>
      <c r="AI582" s="39"/>
      <c r="AN582" s="39"/>
      <c r="AS582" s="39"/>
    </row>
    <row r="583">
      <c r="E583" s="39"/>
      <c r="J583" s="39"/>
      <c r="O583" s="39"/>
      <c r="T583" s="39"/>
      <c r="Y583" s="39"/>
      <c r="AD583" s="39"/>
      <c r="AI583" s="39"/>
      <c r="AN583" s="39"/>
      <c r="AS583" s="39"/>
    </row>
    <row r="584">
      <c r="E584" s="39"/>
      <c r="J584" s="39"/>
      <c r="O584" s="39"/>
      <c r="T584" s="39"/>
      <c r="Y584" s="39"/>
      <c r="AD584" s="39"/>
      <c r="AI584" s="39"/>
      <c r="AN584" s="39"/>
      <c r="AS584" s="39"/>
    </row>
    <row r="585">
      <c r="E585" s="39"/>
      <c r="J585" s="39"/>
      <c r="O585" s="39"/>
      <c r="T585" s="39"/>
      <c r="Y585" s="39"/>
      <c r="AD585" s="39"/>
      <c r="AI585" s="39"/>
      <c r="AN585" s="39"/>
      <c r="AS585" s="39"/>
    </row>
    <row r="586">
      <c r="E586" s="39"/>
      <c r="J586" s="39"/>
      <c r="O586" s="39"/>
      <c r="T586" s="39"/>
      <c r="Y586" s="39"/>
      <c r="AD586" s="39"/>
      <c r="AI586" s="39"/>
      <c r="AN586" s="39"/>
      <c r="AS586" s="39"/>
    </row>
    <row r="587">
      <c r="E587" s="39"/>
      <c r="J587" s="39"/>
      <c r="O587" s="39"/>
      <c r="T587" s="39"/>
      <c r="Y587" s="39"/>
      <c r="AD587" s="39"/>
      <c r="AI587" s="39"/>
      <c r="AN587" s="39"/>
      <c r="AS587" s="39"/>
    </row>
    <row r="588">
      <c r="E588" s="39"/>
      <c r="J588" s="39"/>
      <c r="O588" s="39"/>
      <c r="T588" s="39"/>
      <c r="Y588" s="39"/>
      <c r="AD588" s="39"/>
      <c r="AI588" s="39"/>
      <c r="AN588" s="39"/>
      <c r="AS588" s="39"/>
    </row>
    <row r="589">
      <c r="E589" s="39"/>
      <c r="J589" s="39"/>
      <c r="O589" s="39"/>
      <c r="T589" s="39"/>
      <c r="Y589" s="39"/>
      <c r="AD589" s="39"/>
      <c r="AI589" s="39"/>
      <c r="AN589" s="39"/>
      <c r="AS589" s="39"/>
    </row>
    <row r="590">
      <c r="E590" s="39"/>
      <c r="J590" s="39"/>
      <c r="O590" s="39"/>
      <c r="T590" s="39"/>
      <c r="Y590" s="39"/>
      <c r="AD590" s="39"/>
      <c r="AI590" s="39"/>
      <c r="AN590" s="39"/>
      <c r="AS590" s="39"/>
    </row>
    <row r="591">
      <c r="E591" s="39"/>
      <c r="J591" s="39"/>
      <c r="O591" s="39"/>
      <c r="T591" s="39"/>
      <c r="Y591" s="39"/>
      <c r="AD591" s="39"/>
      <c r="AI591" s="39"/>
      <c r="AN591" s="39"/>
      <c r="AS591" s="39"/>
    </row>
    <row r="592">
      <c r="E592" s="39"/>
      <c r="J592" s="39"/>
      <c r="O592" s="39"/>
      <c r="T592" s="39"/>
      <c r="Y592" s="39"/>
      <c r="AD592" s="39"/>
      <c r="AI592" s="39"/>
      <c r="AN592" s="39"/>
      <c r="AS592" s="39"/>
    </row>
    <row r="593">
      <c r="E593" s="39"/>
      <c r="J593" s="39"/>
      <c r="O593" s="39"/>
      <c r="T593" s="39"/>
      <c r="Y593" s="39"/>
      <c r="AD593" s="39"/>
      <c r="AI593" s="39"/>
      <c r="AN593" s="39"/>
      <c r="AS593" s="39"/>
    </row>
    <row r="594">
      <c r="E594" s="39"/>
      <c r="J594" s="39"/>
      <c r="O594" s="39"/>
      <c r="T594" s="39"/>
      <c r="Y594" s="39"/>
      <c r="AD594" s="39"/>
      <c r="AI594" s="39"/>
      <c r="AN594" s="39"/>
      <c r="AS594" s="39"/>
    </row>
    <row r="595">
      <c r="E595" s="39"/>
      <c r="J595" s="39"/>
      <c r="O595" s="39"/>
      <c r="T595" s="39"/>
      <c r="Y595" s="39"/>
      <c r="AD595" s="39"/>
      <c r="AI595" s="39"/>
      <c r="AN595" s="39"/>
      <c r="AS595" s="39"/>
    </row>
    <row r="596">
      <c r="E596" s="39"/>
      <c r="J596" s="39"/>
      <c r="O596" s="39"/>
      <c r="T596" s="39"/>
      <c r="Y596" s="39"/>
      <c r="AD596" s="39"/>
      <c r="AI596" s="39"/>
      <c r="AN596" s="39"/>
      <c r="AS596" s="39"/>
    </row>
    <row r="597">
      <c r="E597" s="39"/>
      <c r="J597" s="39"/>
      <c r="O597" s="39"/>
      <c r="T597" s="39"/>
      <c r="Y597" s="39"/>
      <c r="AD597" s="39"/>
      <c r="AI597" s="39"/>
      <c r="AN597" s="39"/>
      <c r="AS597" s="39"/>
    </row>
    <row r="598">
      <c r="E598" s="39"/>
      <c r="J598" s="39"/>
      <c r="O598" s="39"/>
      <c r="T598" s="39"/>
      <c r="Y598" s="39"/>
      <c r="AD598" s="39"/>
      <c r="AI598" s="39"/>
      <c r="AN598" s="39"/>
      <c r="AS598" s="39"/>
    </row>
    <row r="599">
      <c r="E599" s="39"/>
      <c r="J599" s="39"/>
      <c r="O599" s="39"/>
      <c r="T599" s="39"/>
      <c r="Y599" s="39"/>
      <c r="AD599" s="39"/>
      <c r="AI599" s="39"/>
      <c r="AN599" s="39"/>
      <c r="AS599" s="39"/>
    </row>
    <row r="600">
      <c r="E600" s="39"/>
      <c r="J600" s="39"/>
      <c r="O600" s="39"/>
      <c r="T600" s="39"/>
      <c r="Y600" s="39"/>
      <c r="AD600" s="39"/>
      <c r="AI600" s="39"/>
      <c r="AN600" s="39"/>
      <c r="AS600" s="39"/>
    </row>
    <row r="601">
      <c r="E601" s="39"/>
      <c r="J601" s="39"/>
      <c r="O601" s="39"/>
      <c r="T601" s="39"/>
      <c r="Y601" s="39"/>
      <c r="AD601" s="39"/>
      <c r="AI601" s="39"/>
      <c r="AN601" s="39"/>
      <c r="AS601" s="39"/>
    </row>
    <row r="602">
      <c r="E602" s="39"/>
      <c r="J602" s="39"/>
      <c r="O602" s="39"/>
      <c r="T602" s="39"/>
      <c r="Y602" s="39"/>
      <c r="AD602" s="39"/>
      <c r="AI602" s="39"/>
      <c r="AN602" s="39"/>
      <c r="AS602" s="39"/>
    </row>
    <row r="603">
      <c r="E603" s="39"/>
      <c r="J603" s="39"/>
      <c r="O603" s="39"/>
      <c r="T603" s="39"/>
      <c r="Y603" s="39"/>
      <c r="AD603" s="39"/>
      <c r="AI603" s="39"/>
      <c r="AN603" s="39"/>
      <c r="AS603" s="39"/>
    </row>
    <row r="604">
      <c r="E604" s="39"/>
      <c r="J604" s="39"/>
      <c r="O604" s="39"/>
      <c r="T604" s="39"/>
      <c r="Y604" s="39"/>
      <c r="AD604" s="39"/>
      <c r="AI604" s="39"/>
      <c r="AN604" s="39"/>
      <c r="AS604" s="39"/>
    </row>
    <row r="605">
      <c r="E605" s="39"/>
      <c r="J605" s="39"/>
      <c r="O605" s="39"/>
      <c r="T605" s="39"/>
      <c r="Y605" s="39"/>
      <c r="AD605" s="39"/>
      <c r="AI605" s="39"/>
      <c r="AN605" s="39"/>
      <c r="AS605" s="39"/>
    </row>
    <row r="606">
      <c r="E606" s="39"/>
      <c r="J606" s="39"/>
      <c r="O606" s="39"/>
      <c r="T606" s="39"/>
      <c r="Y606" s="39"/>
      <c r="AD606" s="39"/>
      <c r="AI606" s="39"/>
      <c r="AN606" s="39"/>
      <c r="AS606" s="39"/>
    </row>
    <row r="607">
      <c r="E607" s="39"/>
      <c r="J607" s="39"/>
      <c r="O607" s="39"/>
      <c r="T607" s="39"/>
      <c r="Y607" s="39"/>
      <c r="AD607" s="39"/>
      <c r="AI607" s="39"/>
      <c r="AN607" s="39"/>
      <c r="AS607" s="39"/>
    </row>
    <row r="608">
      <c r="E608" s="39"/>
      <c r="J608" s="39"/>
      <c r="O608" s="39"/>
      <c r="T608" s="39"/>
      <c r="Y608" s="39"/>
      <c r="AD608" s="39"/>
      <c r="AI608" s="39"/>
      <c r="AN608" s="39"/>
      <c r="AS608" s="39"/>
    </row>
    <row r="609">
      <c r="E609" s="39"/>
      <c r="J609" s="39"/>
      <c r="O609" s="39"/>
      <c r="T609" s="39"/>
      <c r="Y609" s="39"/>
      <c r="AD609" s="39"/>
      <c r="AI609" s="39"/>
      <c r="AN609" s="39"/>
      <c r="AS609" s="39"/>
    </row>
    <row r="610">
      <c r="E610" s="39"/>
      <c r="J610" s="39"/>
      <c r="O610" s="39"/>
      <c r="T610" s="39"/>
      <c r="Y610" s="39"/>
      <c r="AD610" s="39"/>
      <c r="AI610" s="39"/>
      <c r="AN610" s="39"/>
      <c r="AS610" s="39"/>
    </row>
    <row r="611">
      <c r="E611" s="39"/>
      <c r="J611" s="39"/>
      <c r="O611" s="39"/>
      <c r="T611" s="39"/>
      <c r="Y611" s="39"/>
      <c r="AD611" s="39"/>
      <c r="AI611" s="39"/>
      <c r="AN611" s="39"/>
      <c r="AS611" s="39"/>
    </row>
    <row r="612">
      <c r="E612" s="39"/>
      <c r="J612" s="39"/>
      <c r="O612" s="39"/>
      <c r="T612" s="39"/>
      <c r="Y612" s="39"/>
      <c r="AD612" s="39"/>
      <c r="AI612" s="39"/>
      <c r="AN612" s="39"/>
      <c r="AS612" s="39"/>
    </row>
    <row r="613">
      <c r="E613" s="39"/>
      <c r="J613" s="39"/>
      <c r="O613" s="39"/>
      <c r="T613" s="39"/>
      <c r="Y613" s="39"/>
      <c r="AD613" s="39"/>
      <c r="AI613" s="39"/>
      <c r="AN613" s="39"/>
      <c r="AS613" s="39"/>
    </row>
    <row r="614">
      <c r="E614" s="39"/>
      <c r="J614" s="39"/>
      <c r="O614" s="39"/>
      <c r="T614" s="39"/>
      <c r="Y614" s="39"/>
      <c r="AD614" s="39"/>
      <c r="AI614" s="39"/>
      <c r="AN614" s="39"/>
      <c r="AS614" s="39"/>
    </row>
    <row r="615">
      <c r="E615" s="39"/>
      <c r="J615" s="39"/>
      <c r="O615" s="39"/>
      <c r="T615" s="39"/>
      <c r="Y615" s="39"/>
      <c r="AD615" s="39"/>
      <c r="AI615" s="39"/>
      <c r="AN615" s="39"/>
      <c r="AS615" s="39"/>
    </row>
    <row r="616">
      <c r="E616" s="39"/>
      <c r="J616" s="39"/>
      <c r="O616" s="39"/>
      <c r="T616" s="39"/>
      <c r="Y616" s="39"/>
      <c r="AD616" s="39"/>
      <c r="AI616" s="39"/>
      <c r="AN616" s="39"/>
      <c r="AS616" s="39"/>
    </row>
    <row r="617">
      <c r="E617" s="39"/>
      <c r="J617" s="39"/>
      <c r="O617" s="39"/>
      <c r="T617" s="39"/>
      <c r="Y617" s="39"/>
      <c r="AD617" s="39"/>
      <c r="AI617" s="39"/>
      <c r="AN617" s="39"/>
      <c r="AS617" s="39"/>
    </row>
    <row r="618">
      <c r="E618" s="39"/>
      <c r="J618" s="39"/>
      <c r="O618" s="39"/>
      <c r="T618" s="39"/>
      <c r="Y618" s="39"/>
      <c r="AD618" s="39"/>
      <c r="AI618" s="39"/>
      <c r="AN618" s="39"/>
      <c r="AS618" s="39"/>
    </row>
    <row r="619">
      <c r="E619" s="39"/>
      <c r="J619" s="39"/>
      <c r="O619" s="39"/>
      <c r="T619" s="39"/>
      <c r="Y619" s="39"/>
      <c r="AD619" s="39"/>
      <c r="AI619" s="39"/>
      <c r="AN619" s="39"/>
      <c r="AS619" s="39"/>
    </row>
    <row r="620">
      <c r="E620" s="39"/>
      <c r="J620" s="39"/>
      <c r="O620" s="39"/>
      <c r="T620" s="39"/>
      <c r="Y620" s="39"/>
      <c r="AD620" s="39"/>
      <c r="AI620" s="39"/>
      <c r="AN620" s="39"/>
      <c r="AS620" s="39"/>
    </row>
    <row r="621">
      <c r="E621" s="39"/>
      <c r="J621" s="39"/>
      <c r="O621" s="39"/>
      <c r="T621" s="39"/>
      <c r="Y621" s="39"/>
      <c r="AD621" s="39"/>
      <c r="AI621" s="39"/>
      <c r="AN621" s="39"/>
      <c r="AS621" s="39"/>
    </row>
    <row r="622">
      <c r="E622" s="39"/>
      <c r="J622" s="39"/>
      <c r="O622" s="39"/>
      <c r="T622" s="39"/>
      <c r="Y622" s="39"/>
      <c r="AD622" s="39"/>
      <c r="AI622" s="39"/>
      <c r="AN622" s="39"/>
      <c r="AS622" s="39"/>
    </row>
    <row r="623">
      <c r="E623" s="39"/>
      <c r="J623" s="39"/>
      <c r="O623" s="39"/>
      <c r="T623" s="39"/>
      <c r="Y623" s="39"/>
      <c r="AD623" s="39"/>
      <c r="AI623" s="39"/>
      <c r="AN623" s="39"/>
      <c r="AS623" s="39"/>
    </row>
    <row r="624">
      <c r="E624" s="39"/>
      <c r="J624" s="39"/>
      <c r="O624" s="39"/>
      <c r="T624" s="39"/>
      <c r="Y624" s="39"/>
      <c r="AD624" s="39"/>
      <c r="AI624" s="39"/>
      <c r="AN624" s="39"/>
      <c r="AS624" s="39"/>
    </row>
    <row r="625">
      <c r="E625" s="39"/>
      <c r="J625" s="39"/>
      <c r="O625" s="39"/>
      <c r="T625" s="39"/>
      <c r="Y625" s="39"/>
      <c r="AD625" s="39"/>
      <c r="AI625" s="39"/>
      <c r="AN625" s="39"/>
      <c r="AS625" s="39"/>
    </row>
    <row r="626">
      <c r="E626" s="39"/>
      <c r="J626" s="39"/>
      <c r="O626" s="39"/>
      <c r="T626" s="39"/>
      <c r="Y626" s="39"/>
      <c r="AD626" s="39"/>
      <c r="AI626" s="39"/>
      <c r="AN626" s="39"/>
      <c r="AS626" s="39"/>
    </row>
    <row r="627">
      <c r="E627" s="39"/>
      <c r="J627" s="39"/>
      <c r="O627" s="39"/>
      <c r="T627" s="39"/>
      <c r="Y627" s="39"/>
      <c r="AD627" s="39"/>
      <c r="AI627" s="39"/>
      <c r="AN627" s="39"/>
      <c r="AS627" s="39"/>
    </row>
    <row r="628">
      <c r="E628" s="39"/>
      <c r="J628" s="39"/>
      <c r="O628" s="39"/>
      <c r="T628" s="39"/>
      <c r="Y628" s="39"/>
      <c r="AD628" s="39"/>
      <c r="AI628" s="39"/>
      <c r="AN628" s="39"/>
      <c r="AS628" s="39"/>
    </row>
    <row r="629">
      <c r="E629" s="39"/>
      <c r="J629" s="39"/>
      <c r="O629" s="39"/>
      <c r="T629" s="39"/>
      <c r="Y629" s="39"/>
      <c r="AD629" s="39"/>
      <c r="AI629" s="39"/>
      <c r="AN629" s="39"/>
      <c r="AS629" s="39"/>
    </row>
    <row r="630">
      <c r="E630" s="39"/>
      <c r="J630" s="39"/>
      <c r="O630" s="39"/>
      <c r="T630" s="39"/>
      <c r="Y630" s="39"/>
      <c r="AD630" s="39"/>
      <c r="AI630" s="39"/>
      <c r="AN630" s="39"/>
      <c r="AS630" s="39"/>
    </row>
    <row r="631">
      <c r="E631" s="39"/>
      <c r="J631" s="39"/>
      <c r="O631" s="39"/>
      <c r="T631" s="39"/>
      <c r="Y631" s="39"/>
      <c r="AD631" s="39"/>
      <c r="AI631" s="39"/>
      <c r="AN631" s="39"/>
      <c r="AS631" s="39"/>
    </row>
    <row r="632">
      <c r="E632" s="39"/>
      <c r="J632" s="39"/>
      <c r="O632" s="39"/>
      <c r="T632" s="39"/>
      <c r="Y632" s="39"/>
      <c r="AD632" s="39"/>
      <c r="AI632" s="39"/>
      <c r="AN632" s="39"/>
      <c r="AS632" s="39"/>
    </row>
    <row r="633">
      <c r="E633" s="39"/>
      <c r="J633" s="39"/>
      <c r="O633" s="39"/>
      <c r="T633" s="39"/>
      <c r="Y633" s="39"/>
      <c r="AD633" s="39"/>
      <c r="AI633" s="39"/>
      <c r="AN633" s="39"/>
      <c r="AS633" s="39"/>
    </row>
    <row r="634">
      <c r="E634" s="39"/>
      <c r="J634" s="39"/>
      <c r="O634" s="39"/>
      <c r="T634" s="39"/>
      <c r="Y634" s="39"/>
      <c r="AD634" s="39"/>
      <c r="AI634" s="39"/>
      <c r="AN634" s="39"/>
      <c r="AS634" s="39"/>
    </row>
    <row r="635">
      <c r="E635" s="39"/>
      <c r="J635" s="39"/>
      <c r="O635" s="39"/>
      <c r="T635" s="39"/>
      <c r="Y635" s="39"/>
      <c r="AD635" s="39"/>
      <c r="AI635" s="39"/>
      <c r="AN635" s="39"/>
      <c r="AS635" s="39"/>
    </row>
    <row r="636">
      <c r="E636" s="39"/>
      <c r="J636" s="39"/>
      <c r="O636" s="39"/>
      <c r="T636" s="39"/>
      <c r="Y636" s="39"/>
      <c r="AD636" s="39"/>
      <c r="AI636" s="39"/>
      <c r="AN636" s="39"/>
      <c r="AS636" s="39"/>
    </row>
    <row r="637">
      <c r="E637" s="39"/>
      <c r="J637" s="39"/>
      <c r="O637" s="39"/>
      <c r="T637" s="39"/>
      <c r="Y637" s="39"/>
      <c r="AD637" s="39"/>
      <c r="AI637" s="39"/>
      <c r="AN637" s="39"/>
      <c r="AS637" s="39"/>
    </row>
    <row r="638">
      <c r="E638" s="39"/>
      <c r="J638" s="39"/>
      <c r="O638" s="39"/>
      <c r="T638" s="39"/>
      <c r="Y638" s="39"/>
      <c r="AD638" s="39"/>
      <c r="AI638" s="39"/>
      <c r="AN638" s="39"/>
      <c r="AS638" s="39"/>
    </row>
    <row r="639">
      <c r="E639" s="39"/>
      <c r="J639" s="39"/>
      <c r="O639" s="39"/>
      <c r="T639" s="39"/>
      <c r="Y639" s="39"/>
      <c r="AD639" s="39"/>
      <c r="AI639" s="39"/>
      <c r="AN639" s="39"/>
      <c r="AS639" s="39"/>
    </row>
    <row r="640">
      <c r="E640" s="39"/>
      <c r="J640" s="39"/>
      <c r="O640" s="39"/>
      <c r="T640" s="39"/>
      <c r="Y640" s="39"/>
      <c r="AD640" s="39"/>
      <c r="AI640" s="39"/>
      <c r="AN640" s="39"/>
      <c r="AS640" s="39"/>
    </row>
    <row r="641">
      <c r="E641" s="39"/>
      <c r="J641" s="39"/>
      <c r="O641" s="39"/>
      <c r="T641" s="39"/>
      <c r="Y641" s="39"/>
      <c r="AD641" s="39"/>
      <c r="AI641" s="39"/>
      <c r="AN641" s="39"/>
      <c r="AS641" s="39"/>
    </row>
    <row r="642">
      <c r="E642" s="39"/>
      <c r="J642" s="39"/>
      <c r="O642" s="39"/>
      <c r="T642" s="39"/>
      <c r="Y642" s="39"/>
      <c r="AD642" s="39"/>
      <c r="AI642" s="39"/>
      <c r="AN642" s="39"/>
      <c r="AS642" s="39"/>
    </row>
    <row r="643">
      <c r="E643" s="39"/>
      <c r="J643" s="39"/>
      <c r="O643" s="39"/>
      <c r="T643" s="39"/>
      <c r="Y643" s="39"/>
      <c r="AD643" s="39"/>
      <c r="AI643" s="39"/>
      <c r="AN643" s="39"/>
      <c r="AS643" s="39"/>
    </row>
    <row r="644">
      <c r="E644" s="39"/>
      <c r="J644" s="39"/>
      <c r="O644" s="39"/>
      <c r="T644" s="39"/>
      <c r="Y644" s="39"/>
      <c r="AD644" s="39"/>
      <c r="AI644" s="39"/>
      <c r="AN644" s="39"/>
      <c r="AS644" s="39"/>
    </row>
    <row r="645">
      <c r="E645" s="39"/>
      <c r="J645" s="39"/>
      <c r="O645" s="39"/>
      <c r="T645" s="39"/>
      <c r="Y645" s="39"/>
      <c r="AD645" s="39"/>
      <c r="AI645" s="39"/>
      <c r="AN645" s="39"/>
      <c r="AS645" s="39"/>
    </row>
    <row r="646">
      <c r="E646" s="39"/>
      <c r="J646" s="39"/>
      <c r="O646" s="39"/>
      <c r="T646" s="39"/>
      <c r="Y646" s="39"/>
      <c r="AD646" s="39"/>
      <c r="AI646" s="39"/>
      <c r="AN646" s="39"/>
      <c r="AS646" s="39"/>
    </row>
    <row r="647">
      <c r="E647" s="39"/>
      <c r="J647" s="39"/>
      <c r="O647" s="39"/>
      <c r="T647" s="39"/>
      <c r="Y647" s="39"/>
      <c r="AD647" s="39"/>
      <c r="AI647" s="39"/>
      <c r="AN647" s="39"/>
      <c r="AS647" s="39"/>
    </row>
    <row r="648">
      <c r="E648" s="39"/>
      <c r="J648" s="39"/>
      <c r="O648" s="39"/>
      <c r="T648" s="39"/>
      <c r="Y648" s="39"/>
      <c r="AD648" s="39"/>
      <c r="AI648" s="39"/>
      <c r="AN648" s="39"/>
      <c r="AS648" s="39"/>
    </row>
    <row r="649">
      <c r="E649" s="39"/>
      <c r="J649" s="39"/>
      <c r="O649" s="39"/>
      <c r="T649" s="39"/>
      <c r="Y649" s="39"/>
      <c r="AD649" s="39"/>
      <c r="AI649" s="39"/>
      <c r="AN649" s="39"/>
      <c r="AS649" s="39"/>
    </row>
    <row r="650">
      <c r="E650" s="39"/>
      <c r="J650" s="39"/>
      <c r="O650" s="39"/>
      <c r="T650" s="39"/>
      <c r="Y650" s="39"/>
      <c r="AD650" s="39"/>
      <c r="AI650" s="39"/>
      <c r="AN650" s="39"/>
      <c r="AS650" s="39"/>
    </row>
    <row r="651">
      <c r="E651" s="39"/>
      <c r="J651" s="39"/>
      <c r="O651" s="39"/>
      <c r="T651" s="39"/>
      <c r="Y651" s="39"/>
      <c r="AD651" s="39"/>
      <c r="AI651" s="39"/>
      <c r="AN651" s="39"/>
      <c r="AS651" s="39"/>
    </row>
    <row r="652">
      <c r="E652" s="39"/>
      <c r="J652" s="39"/>
      <c r="O652" s="39"/>
      <c r="T652" s="39"/>
      <c r="Y652" s="39"/>
      <c r="AD652" s="39"/>
      <c r="AI652" s="39"/>
      <c r="AN652" s="39"/>
      <c r="AS652" s="39"/>
    </row>
    <row r="653">
      <c r="E653" s="39"/>
      <c r="J653" s="39"/>
      <c r="O653" s="39"/>
      <c r="T653" s="39"/>
      <c r="Y653" s="39"/>
      <c r="AD653" s="39"/>
      <c r="AI653" s="39"/>
      <c r="AN653" s="39"/>
      <c r="AS653" s="39"/>
    </row>
    <row r="654">
      <c r="E654" s="39"/>
      <c r="J654" s="39"/>
      <c r="O654" s="39"/>
      <c r="T654" s="39"/>
      <c r="Y654" s="39"/>
      <c r="AD654" s="39"/>
      <c r="AI654" s="39"/>
      <c r="AN654" s="39"/>
      <c r="AS654" s="39"/>
    </row>
    <row r="655">
      <c r="E655" s="39"/>
      <c r="J655" s="39"/>
      <c r="O655" s="39"/>
      <c r="T655" s="39"/>
      <c r="Y655" s="39"/>
      <c r="AD655" s="39"/>
      <c r="AI655" s="39"/>
      <c r="AN655" s="39"/>
      <c r="AS655" s="39"/>
    </row>
    <row r="656">
      <c r="E656" s="39"/>
      <c r="J656" s="39"/>
      <c r="O656" s="39"/>
      <c r="T656" s="39"/>
      <c r="Y656" s="39"/>
      <c r="AD656" s="39"/>
      <c r="AI656" s="39"/>
      <c r="AN656" s="39"/>
      <c r="AS656" s="39"/>
    </row>
    <row r="657">
      <c r="E657" s="39"/>
      <c r="J657" s="39"/>
      <c r="O657" s="39"/>
      <c r="T657" s="39"/>
      <c r="Y657" s="39"/>
      <c r="AD657" s="39"/>
      <c r="AI657" s="39"/>
      <c r="AN657" s="39"/>
      <c r="AS657" s="39"/>
    </row>
    <row r="658">
      <c r="E658" s="39"/>
      <c r="J658" s="39"/>
      <c r="O658" s="39"/>
      <c r="T658" s="39"/>
      <c r="Y658" s="39"/>
      <c r="AD658" s="39"/>
      <c r="AI658" s="39"/>
      <c r="AN658" s="39"/>
      <c r="AS658" s="39"/>
    </row>
    <row r="659">
      <c r="E659" s="39"/>
      <c r="J659" s="39"/>
      <c r="O659" s="39"/>
      <c r="T659" s="39"/>
      <c r="Y659" s="39"/>
      <c r="AD659" s="39"/>
      <c r="AI659" s="39"/>
      <c r="AN659" s="39"/>
      <c r="AS659" s="39"/>
    </row>
    <row r="660">
      <c r="E660" s="39"/>
      <c r="J660" s="39"/>
      <c r="O660" s="39"/>
      <c r="T660" s="39"/>
      <c r="Y660" s="39"/>
      <c r="AD660" s="39"/>
      <c r="AI660" s="39"/>
      <c r="AN660" s="39"/>
      <c r="AS660" s="39"/>
    </row>
    <row r="661">
      <c r="E661" s="39"/>
      <c r="J661" s="39"/>
      <c r="O661" s="39"/>
      <c r="T661" s="39"/>
      <c r="Y661" s="39"/>
      <c r="AD661" s="39"/>
      <c r="AI661" s="39"/>
      <c r="AN661" s="39"/>
      <c r="AS661" s="39"/>
    </row>
    <row r="662">
      <c r="E662" s="39"/>
      <c r="J662" s="39"/>
      <c r="O662" s="39"/>
      <c r="T662" s="39"/>
      <c r="Y662" s="39"/>
      <c r="AD662" s="39"/>
      <c r="AI662" s="39"/>
      <c r="AN662" s="39"/>
      <c r="AS662" s="39"/>
    </row>
    <row r="663">
      <c r="E663" s="39"/>
      <c r="J663" s="39"/>
      <c r="O663" s="39"/>
      <c r="T663" s="39"/>
      <c r="Y663" s="39"/>
      <c r="AD663" s="39"/>
      <c r="AI663" s="39"/>
      <c r="AN663" s="39"/>
      <c r="AS663" s="39"/>
    </row>
    <row r="664">
      <c r="E664" s="39"/>
      <c r="J664" s="39"/>
      <c r="O664" s="39"/>
      <c r="T664" s="39"/>
      <c r="Y664" s="39"/>
      <c r="AD664" s="39"/>
      <c r="AI664" s="39"/>
      <c r="AN664" s="39"/>
      <c r="AS664" s="39"/>
    </row>
    <row r="665">
      <c r="E665" s="39"/>
      <c r="J665" s="39"/>
      <c r="O665" s="39"/>
      <c r="T665" s="39"/>
      <c r="Y665" s="39"/>
      <c r="AD665" s="39"/>
      <c r="AI665" s="39"/>
      <c r="AN665" s="39"/>
      <c r="AS665" s="39"/>
    </row>
    <row r="666">
      <c r="E666" s="39"/>
      <c r="J666" s="39"/>
      <c r="O666" s="39"/>
      <c r="T666" s="39"/>
      <c r="Y666" s="39"/>
      <c r="AD666" s="39"/>
      <c r="AI666" s="39"/>
      <c r="AN666" s="39"/>
      <c r="AS666" s="39"/>
    </row>
    <row r="667">
      <c r="E667" s="39"/>
      <c r="J667" s="39"/>
      <c r="O667" s="39"/>
      <c r="T667" s="39"/>
      <c r="Y667" s="39"/>
      <c r="AD667" s="39"/>
      <c r="AI667" s="39"/>
      <c r="AN667" s="39"/>
      <c r="AS667" s="39"/>
    </row>
    <row r="668">
      <c r="E668" s="39"/>
      <c r="J668" s="39"/>
      <c r="O668" s="39"/>
      <c r="T668" s="39"/>
      <c r="Y668" s="39"/>
      <c r="AD668" s="39"/>
      <c r="AI668" s="39"/>
      <c r="AN668" s="39"/>
      <c r="AS668" s="39"/>
    </row>
    <row r="669">
      <c r="E669" s="39"/>
      <c r="J669" s="39"/>
      <c r="O669" s="39"/>
      <c r="T669" s="39"/>
      <c r="Y669" s="39"/>
      <c r="AD669" s="39"/>
      <c r="AI669" s="39"/>
      <c r="AN669" s="39"/>
      <c r="AS669" s="39"/>
    </row>
    <row r="670">
      <c r="E670" s="39"/>
      <c r="J670" s="39"/>
      <c r="O670" s="39"/>
      <c r="T670" s="39"/>
      <c r="Y670" s="39"/>
      <c r="AD670" s="39"/>
      <c r="AI670" s="39"/>
      <c r="AN670" s="39"/>
      <c r="AS670" s="39"/>
    </row>
    <row r="671">
      <c r="E671" s="39"/>
      <c r="J671" s="39"/>
      <c r="O671" s="39"/>
      <c r="T671" s="39"/>
      <c r="Y671" s="39"/>
      <c r="AD671" s="39"/>
      <c r="AI671" s="39"/>
      <c r="AN671" s="39"/>
      <c r="AS671" s="39"/>
    </row>
    <row r="672">
      <c r="E672" s="39"/>
      <c r="J672" s="39"/>
      <c r="O672" s="39"/>
      <c r="T672" s="39"/>
      <c r="Y672" s="39"/>
      <c r="AD672" s="39"/>
      <c r="AI672" s="39"/>
      <c r="AN672" s="39"/>
      <c r="AS672" s="39"/>
    </row>
    <row r="673">
      <c r="E673" s="39"/>
      <c r="J673" s="39"/>
      <c r="O673" s="39"/>
      <c r="T673" s="39"/>
      <c r="Y673" s="39"/>
      <c r="AD673" s="39"/>
      <c r="AI673" s="39"/>
      <c r="AN673" s="39"/>
      <c r="AS673" s="39"/>
    </row>
    <row r="674">
      <c r="E674" s="39"/>
      <c r="J674" s="39"/>
      <c r="O674" s="39"/>
      <c r="T674" s="39"/>
      <c r="Y674" s="39"/>
      <c r="AD674" s="39"/>
      <c r="AI674" s="39"/>
      <c r="AN674" s="39"/>
      <c r="AS674" s="39"/>
    </row>
    <row r="675">
      <c r="E675" s="39"/>
      <c r="J675" s="39"/>
      <c r="O675" s="39"/>
      <c r="T675" s="39"/>
      <c r="Y675" s="39"/>
      <c r="AD675" s="39"/>
      <c r="AI675" s="39"/>
      <c r="AN675" s="39"/>
      <c r="AS675" s="39"/>
    </row>
    <row r="676">
      <c r="E676" s="39"/>
      <c r="J676" s="39"/>
      <c r="O676" s="39"/>
      <c r="T676" s="39"/>
      <c r="Y676" s="39"/>
      <c r="AD676" s="39"/>
      <c r="AI676" s="39"/>
      <c r="AN676" s="39"/>
      <c r="AS676" s="39"/>
    </row>
    <row r="677">
      <c r="E677" s="39"/>
      <c r="J677" s="39"/>
      <c r="O677" s="39"/>
      <c r="T677" s="39"/>
      <c r="Y677" s="39"/>
      <c r="AD677" s="39"/>
      <c r="AI677" s="39"/>
      <c r="AN677" s="39"/>
      <c r="AS677" s="39"/>
    </row>
    <row r="678">
      <c r="E678" s="39"/>
      <c r="J678" s="39"/>
      <c r="O678" s="39"/>
      <c r="T678" s="39"/>
      <c r="Y678" s="39"/>
      <c r="AD678" s="39"/>
      <c r="AI678" s="39"/>
      <c r="AN678" s="39"/>
      <c r="AS678" s="39"/>
    </row>
    <row r="679">
      <c r="E679" s="39"/>
      <c r="J679" s="39"/>
      <c r="O679" s="39"/>
      <c r="T679" s="39"/>
      <c r="Y679" s="39"/>
      <c r="AD679" s="39"/>
      <c r="AI679" s="39"/>
      <c r="AN679" s="39"/>
      <c r="AS679" s="39"/>
    </row>
    <row r="680">
      <c r="E680" s="39"/>
      <c r="J680" s="39"/>
      <c r="O680" s="39"/>
      <c r="T680" s="39"/>
      <c r="Y680" s="39"/>
      <c r="AD680" s="39"/>
      <c r="AI680" s="39"/>
      <c r="AN680" s="39"/>
      <c r="AS680" s="39"/>
    </row>
    <row r="681">
      <c r="E681" s="39"/>
      <c r="J681" s="39"/>
      <c r="O681" s="39"/>
      <c r="T681" s="39"/>
      <c r="Y681" s="39"/>
      <c r="AD681" s="39"/>
      <c r="AI681" s="39"/>
      <c r="AN681" s="39"/>
      <c r="AS681" s="39"/>
    </row>
    <row r="682">
      <c r="E682" s="39"/>
      <c r="J682" s="39"/>
      <c r="O682" s="39"/>
      <c r="T682" s="39"/>
      <c r="Y682" s="39"/>
      <c r="AD682" s="39"/>
      <c r="AI682" s="39"/>
      <c r="AN682" s="39"/>
      <c r="AS682" s="39"/>
    </row>
    <row r="683">
      <c r="E683" s="39"/>
      <c r="J683" s="39"/>
      <c r="O683" s="39"/>
      <c r="T683" s="39"/>
      <c r="Y683" s="39"/>
      <c r="AD683" s="39"/>
      <c r="AI683" s="39"/>
      <c r="AN683" s="39"/>
      <c r="AS683" s="39"/>
    </row>
    <row r="684">
      <c r="E684" s="39"/>
      <c r="J684" s="39"/>
      <c r="O684" s="39"/>
      <c r="T684" s="39"/>
      <c r="Y684" s="39"/>
      <c r="AD684" s="39"/>
      <c r="AI684" s="39"/>
      <c r="AN684" s="39"/>
      <c r="AS684" s="39"/>
    </row>
    <row r="685">
      <c r="E685" s="39"/>
      <c r="J685" s="39"/>
      <c r="O685" s="39"/>
      <c r="T685" s="39"/>
      <c r="Y685" s="39"/>
      <c r="AD685" s="39"/>
      <c r="AI685" s="39"/>
      <c r="AN685" s="39"/>
      <c r="AS685" s="39"/>
    </row>
    <row r="686">
      <c r="E686" s="39"/>
      <c r="J686" s="39"/>
      <c r="O686" s="39"/>
      <c r="T686" s="39"/>
      <c r="Y686" s="39"/>
      <c r="AD686" s="39"/>
      <c r="AI686" s="39"/>
      <c r="AN686" s="39"/>
      <c r="AS686" s="39"/>
    </row>
    <row r="687">
      <c r="E687" s="39"/>
      <c r="J687" s="39"/>
      <c r="O687" s="39"/>
      <c r="T687" s="39"/>
      <c r="Y687" s="39"/>
      <c r="AD687" s="39"/>
      <c r="AI687" s="39"/>
      <c r="AN687" s="39"/>
      <c r="AS687" s="39"/>
    </row>
    <row r="688">
      <c r="E688" s="39"/>
      <c r="J688" s="39"/>
      <c r="O688" s="39"/>
      <c r="T688" s="39"/>
      <c r="Y688" s="39"/>
      <c r="AD688" s="39"/>
      <c r="AI688" s="39"/>
      <c r="AN688" s="39"/>
      <c r="AS688" s="39"/>
    </row>
    <row r="689">
      <c r="E689" s="39"/>
      <c r="J689" s="39"/>
      <c r="O689" s="39"/>
      <c r="T689" s="39"/>
      <c r="Y689" s="39"/>
      <c r="AD689" s="39"/>
      <c r="AI689" s="39"/>
      <c r="AN689" s="39"/>
      <c r="AS689" s="39"/>
    </row>
    <row r="690">
      <c r="E690" s="39"/>
      <c r="J690" s="39"/>
      <c r="O690" s="39"/>
      <c r="T690" s="39"/>
      <c r="Y690" s="39"/>
      <c r="AD690" s="39"/>
      <c r="AI690" s="39"/>
      <c r="AN690" s="39"/>
      <c r="AS690" s="39"/>
    </row>
    <row r="691">
      <c r="E691" s="39"/>
      <c r="J691" s="39"/>
      <c r="O691" s="39"/>
      <c r="T691" s="39"/>
      <c r="Y691" s="39"/>
      <c r="AD691" s="39"/>
      <c r="AI691" s="39"/>
      <c r="AN691" s="39"/>
      <c r="AS691" s="39"/>
    </row>
    <row r="692">
      <c r="E692" s="39"/>
      <c r="J692" s="39"/>
      <c r="O692" s="39"/>
      <c r="T692" s="39"/>
      <c r="Y692" s="39"/>
      <c r="AD692" s="39"/>
      <c r="AI692" s="39"/>
      <c r="AN692" s="39"/>
      <c r="AS692" s="39"/>
    </row>
    <row r="693">
      <c r="E693" s="39"/>
      <c r="J693" s="39"/>
      <c r="O693" s="39"/>
      <c r="T693" s="39"/>
      <c r="Y693" s="39"/>
      <c r="AD693" s="39"/>
      <c r="AI693" s="39"/>
      <c r="AN693" s="39"/>
      <c r="AS693" s="39"/>
    </row>
    <row r="694">
      <c r="E694" s="39"/>
      <c r="J694" s="39"/>
      <c r="O694" s="39"/>
      <c r="T694" s="39"/>
      <c r="Y694" s="39"/>
      <c r="AD694" s="39"/>
      <c r="AI694" s="39"/>
      <c r="AN694" s="39"/>
      <c r="AS694" s="39"/>
    </row>
    <row r="695">
      <c r="E695" s="39"/>
      <c r="J695" s="39"/>
      <c r="O695" s="39"/>
      <c r="T695" s="39"/>
      <c r="Y695" s="39"/>
      <c r="AD695" s="39"/>
      <c r="AI695" s="39"/>
      <c r="AN695" s="39"/>
      <c r="AS695" s="39"/>
    </row>
    <row r="696">
      <c r="E696" s="39"/>
      <c r="J696" s="39"/>
      <c r="O696" s="39"/>
      <c r="T696" s="39"/>
      <c r="Y696" s="39"/>
      <c r="AD696" s="39"/>
      <c r="AI696" s="39"/>
      <c r="AN696" s="39"/>
      <c r="AS696" s="39"/>
    </row>
    <row r="697">
      <c r="E697" s="39"/>
      <c r="J697" s="39"/>
      <c r="O697" s="39"/>
      <c r="T697" s="39"/>
      <c r="Y697" s="39"/>
      <c r="AD697" s="39"/>
      <c r="AI697" s="39"/>
      <c r="AN697" s="39"/>
      <c r="AS697" s="39"/>
    </row>
    <row r="698">
      <c r="E698" s="39"/>
      <c r="J698" s="39"/>
      <c r="O698" s="39"/>
      <c r="T698" s="39"/>
      <c r="Y698" s="39"/>
      <c r="AD698" s="39"/>
      <c r="AI698" s="39"/>
      <c r="AN698" s="39"/>
      <c r="AS698" s="39"/>
    </row>
    <row r="699">
      <c r="E699" s="39"/>
      <c r="J699" s="39"/>
      <c r="O699" s="39"/>
      <c r="T699" s="39"/>
      <c r="Y699" s="39"/>
      <c r="AD699" s="39"/>
      <c r="AI699" s="39"/>
      <c r="AN699" s="39"/>
      <c r="AS699" s="39"/>
    </row>
    <row r="700">
      <c r="E700" s="39"/>
      <c r="J700" s="39"/>
      <c r="O700" s="39"/>
      <c r="T700" s="39"/>
      <c r="Y700" s="39"/>
      <c r="AD700" s="39"/>
      <c r="AI700" s="39"/>
      <c r="AN700" s="39"/>
      <c r="AS700" s="39"/>
    </row>
    <row r="701">
      <c r="E701" s="39"/>
      <c r="J701" s="39"/>
      <c r="O701" s="39"/>
      <c r="T701" s="39"/>
      <c r="Y701" s="39"/>
      <c r="AD701" s="39"/>
      <c r="AI701" s="39"/>
      <c r="AN701" s="39"/>
      <c r="AS701" s="39"/>
    </row>
    <row r="702">
      <c r="E702" s="39"/>
      <c r="J702" s="39"/>
      <c r="O702" s="39"/>
      <c r="T702" s="39"/>
      <c r="Y702" s="39"/>
      <c r="AD702" s="39"/>
      <c r="AI702" s="39"/>
      <c r="AN702" s="39"/>
      <c r="AS702" s="39"/>
    </row>
    <row r="703">
      <c r="E703" s="39"/>
      <c r="J703" s="39"/>
      <c r="O703" s="39"/>
      <c r="T703" s="39"/>
      <c r="Y703" s="39"/>
      <c r="AD703" s="39"/>
      <c r="AI703" s="39"/>
      <c r="AN703" s="39"/>
      <c r="AS703" s="39"/>
    </row>
    <row r="704">
      <c r="E704" s="39"/>
      <c r="J704" s="39"/>
      <c r="O704" s="39"/>
      <c r="T704" s="39"/>
      <c r="Y704" s="39"/>
      <c r="AD704" s="39"/>
      <c r="AI704" s="39"/>
      <c r="AN704" s="39"/>
      <c r="AS704" s="39"/>
    </row>
    <row r="705">
      <c r="E705" s="39"/>
      <c r="J705" s="39"/>
      <c r="O705" s="39"/>
      <c r="T705" s="39"/>
      <c r="Y705" s="39"/>
      <c r="AD705" s="39"/>
      <c r="AI705" s="39"/>
      <c r="AN705" s="39"/>
      <c r="AS705" s="39"/>
    </row>
    <row r="706">
      <c r="E706" s="39"/>
      <c r="J706" s="39"/>
      <c r="O706" s="39"/>
      <c r="T706" s="39"/>
      <c r="Y706" s="39"/>
      <c r="AD706" s="39"/>
      <c r="AI706" s="39"/>
      <c r="AN706" s="39"/>
      <c r="AS706" s="39"/>
    </row>
    <row r="707">
      <c r="E707" s="39"/>
      <c r="J707" s="39"/>
      <c r="O707" s="39"/>
      <c r="T707" s="39"/>
      <c r="Y707" s="39"/>
      <c r="AD707" s="39"/>
      <c r="AI707" s="39"/>
      <c r="AN707" s="39"/>
      <c r="AS707" s="39"/>
    </row>
    <row r="708">
      <c r="E708" s="39"/>
      <c r="J708" s="39"/>
      <c r="O708" s="39"/>
      <c r="T708" s="39"/>
      <c r="Y708" s="39"/>
      <c r="AD708" s="39"/>
      <c r="AI708" s="39"/>
      <c r="AN708" s="39"/>
      <c r="AS708" s="39"/>
    </row>
    <row r="709">
      <c r="E709" s="39"/>
      <c r="J709" s="39"/>
      <c r="O709" s="39"/>
      <c r="T709" s="39"/>
      <c r="Y709" s="39"/>
      <c r="AD709" s="39"/>
      <c r="AI709" s="39"/>
      <c r="AN709" s="39"/>
      <c r="AS709" s="39"/>
    </row>
    <row r="710">
      <c r="E710" s="39"/>
      <c r="J710" s="39"/>
      <c r="O710" s="39"/>
      <c r="T710" s="39"/>
      <c r="Y710" s="39"/>
      <c r="AD710" s="39"/>
      <c r="AI710" s="39"/>
      <c r="AN710" s="39"/>
      <c r="AS710" s="39"/>
    </row>
    <row r="711">
      <c r="E711" s="39"/>
      <c r="J711" s="39"/>
      <c r="O711" s="39"/>
      <c r="T711" s="39"/>
      <c r="Y711" s="39"/>
      <c r="AD711" s="39"/>
      <c r="AI711" s="39"/>
      <c r="AN711" s="39"/>
      <c r="AS711" s="39"/>
    </row>
    <row r="712">
      <c r="E712" s="39"/>
      <c r="J712" s="39"/>
      <c r="O712" s="39"/>
      <c r="T712" s="39"/>
      <c r="Y712" s="39"/>
      <c r="AD712" s="39"/>
      <c r="AI712" s="39"/>
      <c r="AN712" s="39"/>
      <c r="AS712" s="39"/>
    </row>
    <row r="713">
      <c r="E713" s="39"/>
      <c r="J713" s="39"/>
      <c r="O713" s="39"/>
      <c r="T713" s="39"/>
      <c r="Y713" s="39"/>
      <c r="AD713" s="39"/>
      <c r="AI713" s="39"/>
      <c r="AN713" s="39"/>
      <c r="AS713" s="39"/>
    </row>
    <row r="714">
      <c r="E714" s="39"/>
      <c r="J714" s="39"/>
      <c r="O714" s="39"/>
      <c r="T714" s="39"/>
      <c r="Y714" s="39"/>
      <c r="AD714" s="39"/>
      <c r="AI714" s="39"/>
      <c r="AN714" s="39"/>
      <c r="AS714" s="39"/>
    </row>
    <row r="715">
      <c r="E715" s="39"/>
      <c r="J715" s="39"/>
      <c r="O715" s="39"/>
      <c r="T715" s="39"/>
      <c r="Y715" s="39"/>
      <c r="AD715" s="39"/>
      <c r="AI715" s="39"/>
      <c r="AN715" s="39"/>
      <c r="AS715" s="39"/>
    </row>
    <row r="716">
      <c r="E716" s="39"/>
      <c r="J716" s="39"/>
      <c r="O716" s="39"/>
      <c r="T716" s="39"/>
      <c r="Y716" s="39"/>
      <c r="AD716" s="39"/>
      <c r="AI716" s="39"/>
      <c r="AN716" s="39"/>
      <c r="AS716" s="39"/>
    </row>
    <row r="717">
      <c r="E717" s="39"/>
      <c r="J717" s="39"/>
      <c r="O717" s="39"/>
      <c r="T717" s="39"/>
      <c r="Y717" s="39"/>
      <c r="AD717" s="39"/>
      <c r="AI717" s="39"/>
      <c r="AN717" s="39"/>
      <c r="AS717" s="39"/>
    </row>
    <row r="718">
      <c r="E718" s="39"/>
      <c r="J718" s="39"/>
      <c r="O718" s="39"/>
      <c r="T718" s="39"/>
      <c r="Y718" s="39"/>
      <c r="AD718" s="39"/>
      <c r="AI718" s="39"/>
      <c r="AN718" s="39"/>
      <c r="AS718" s="39"/>
    </row>
    <row r="719">
      <c r="E719" s="39"/>
      <c r="J719" s="39"/>
      <c r="O719" s="39"/>
      <c r="T719" s="39"/>
      <c r="Y719" s="39"/>
      <c r="AD719" s="39"/>
      <c r="AI719" s="39"/>
      <c r="AN719" s="39"/>
      <c r="AS719" s="39"/>
    </row>
    <row r="720">
      <c r="E720" s="39"/>
      <c r="J720" s="39"/>
      <c r="O720" s="39"/>
      <c r="T720" s="39"/>
      <c r="Y720" s="39"/>
      <c r="AD720" s="39"/>
      <c r="AI720" s="39"/>
      <c r="AN720" s="39"/>
      <c r="AS720" s="39"/>
    </row>
    <row r="721">
      <c r="E721" s="39"/>
      <c r="J721" s="39"/>
      <c r="O721" s="39"/>
      <c r="T721" s="39"/>
      <c r="Y721" s="39"/>
      <c r="AD721" s="39"/>
      <c r="AI721" s="39"/>
      <c r="AN721" s="39"/>
      <c r="AS721" s="39"/>
    </row>
    <row r="722">
      <c r="E722" s="39"/>
      <c r="J722" s="39"/>
      <c r="O722" s="39"/>
      <c r="T722" s="39"/>
      <c r="Y722" s="39"/>
      <c r="AD722" s="39"/>
      <c r="AI722" s="39"/>
      <c r="AN722" s="39"/>
      <c r="AS722" s="39"/>
    </row>
    <row r="723">
      <c r="E723" s="39"/>
      <c r="J723" s="39"/>
      <c r="O723" s="39"/>
      <c r="T723" s="39"/>
      <c r="Y723" s="39"/>
      <c r="AD723" s="39"/>
      <c r="AI723" s="39"/>
      <c r="AN723" s="39"/>
      <c r="AS723" s="39"/>
    </row>
    <row r="724">
      <c r="E724" s="39"/>
      <c r="J724" s="39"/>
      <c r="O724" s="39"/>
      <c r="T724" s="39"/>
      <c r="Y724" s="39"/>
      <c r="AD724" s="39"/>
      <c r="AI724" s="39"/>
      <c r="AN724" s="39"/>
      <c r="AS724" s="39"/>
    </row>
    <row r="725">
      <c r="E725" s="39"/>
      <c r="J725" s="39"/>
      <c r="O725" s="39"/>
      <c r="T725" s="39"/>
      <c r="Y725" s="39"/>
      <c r="AD725" s="39"/>
      <c r="AI725" s="39"/>
      <c r="AN725" s="39"/>
      <c r="AS725" s="39"/>
    </row>
    <row r="726">
      <c r="E726" s="39"/>
      <c r="J726" s="39"/>
      <c r="O726" s="39"/>
      <c r="T726" s="39"/>
      <c r="Y726" s="39"/>
      <c r="AD726" s="39"/>
      <c r="AI726" s="39"/>
      <c r="AN726" s="39"/>
      <c r="AS726" s="39"/>
    </row>
    <row r="727">
      <c r="E727" s="39"/>
      <c r="J727" s="39"/>
      <c r="O727" s="39"/>
      <c r="T727" s="39"/>
      <c r="Y727" s="39"/>
      <c r="AD727" s="39"/>
      <c r="AI727" s="39"/>
      <c r="AN727" s="39"/>
      <c r="AS727" s="39"/>
    </row>
    <row r="728">
      <c r="E728" s="39"/>
      <c r="J728" s="39"/>
      <c r="O728" s="39"/>
      <c r="T728" s="39"/>
      <c r="Y728" s="39"/>
      <c r="AD728" s="39"/>
      <c r="AI728" s="39"/>
      <c r="AN728" s="39"/>
      <c r="AS728" s="39"/>
    </row>
    <row r="729">
      <c r="E729" s="39"/>
      <c r="J729" s="39"/>
      <c r="O729" s="39"/>
      <c r="T729" s="39"/>
      <c r="Y729" s="39"/>
      <c r="AD729" s="39"/>
      <c r="AI729" s="39"/>
      <c r="AN729" s="39"/>
      <c r="AS729" s="39"/>
    </row>
    <row r="730">
      <c r="E730" s="39"/>
      <c r="J730" s="39"/>
      <c r="O730" s="39"/>
      <c r="T730" s="39"/>
      <c r="Y730" s="39"/>
      <c r="AD730" s="39"/>
      <c r="AI730" s="39"/>
      <c r="AN730" s="39"/>
      <c r="AS730" s="39"/>
    </row>
    <row r="731">
      <c r="E731" s="39"/>
      <c r="J731" s="39"/>
      <c r="O731" s="39"/>
      <c r="T731" s="39"/>
      <c r="Y731" s="39"/>
      <c r="AD731" s="39"/>
      <c r="AI731" s="39"/>
      <c r="AN731" s="39"/>
      <c r="AS731" s="39"/>
    </row>
    <row r="732">
      <c r="E732" s="39"/>
      <c r="J732" s="39"/>
      <c r="O732" s="39"/>
      <c r="T732" s="39"/>
      <c r="Y732" s="39"/>
      <c r="AD732" s="39"/>
      <c r="AI732" s="39"/>
      <c r="AN732" s="39"/>
      <c r="AS732" s="39"/>
    </row>
    <row r="733">
      <c r="E733" s="39"/>
      <c r="J733" s="39"/>
      <c r="O733" s="39"/>
      <c r="T733" s="39"/>
      <c r="Y733" s="39"/>
      <c r="AD733" s="39"/>
      <c r="AI733" s="39"/>
      <c r="AN733" s="39"/>
      <c r="AS733" s="39"/>
    </row>
    <row r="734">
      <c r="E734" s="39"/>
      <c r="J734" s="39"/>
      <c r="O734" s="39"/>
      <c r="T734" s="39"/>
      <c r="Y734" s="39"/>
      <c r="AD734" s="39"/>
      <c r="AI734" s="39"/>
      <c r="AN734" s="39"/>
      <c r="AS734" s="39"/>
    </row>
    <row r="735">
      <c r="E735" s="39"/>
      <c r="J735" s="39"/>
      <c r="O735" s="39"/>
      <c r="T735" s="39"/>
      <c r="Y735" s="39"/>
      <c r="AD735" s="39"/>
      <c r="AI735" s="39"/>
      <c r="AN735" s="39"/>
      <c r="AS735" s="39"/>
    </row>
    <row r="736">
      <c r="E736" s="39"/>
      <c r="J736" s="39"/>
      <c r="O736" s="39"/>
      <c r="T736" s="39"/>
      <c r="Y736" s="39"/>
      <c r="AD736" s="39"/>
      <c r="AI736" s="39"/>
      <c r="AN736" s="39"/>
      <c r="AS736" s="39"/>
    </row>
    <row r="737">
      <c r="E737" s="39"/>
      <c r="J737" s="39"/>
      <c r="O737" s="39"/>
      <c r="T737" s="39"/>
      <c r="Y737" s="39"/>
      <c r="AD737" s="39"/>
      <c r="AI737" s="39"/>
      <c r="AN737" s="39"/>
      <c r="AS737" s="39"/>
    </row>
    <row r="738">
      <c r="E738" s="39"/>
      <c r="J738" s="39"/>
      <c r="O738" s="39"/>
      <c r="T738" s="39"/>
      <c r="Y738" s="39"/>
      <c r="AD738" s="39"/>
      <c r="AI738" s="39"/>
      <c r="AN738" s="39"/>
      <c r="AS738" s="39"/>
    </row>
    <row r="739">
      <c r="E739" s="39"/>
      <c r="J739" s="39"/>
      <c r="O739" s="39"/>
      <c r="T739" s="39"/>
      <c r="Y739" s="39"/>
      <c r="AD739" s="39"/>
      <c r="AI739" s="39"/>
      <c r="AN739" s="39"/>
      <c r="AS739" s="39"/>
    </row>
    <row r="740">
      <c r="E740" s="39"/>
      <c r="J740" s="39"/>
      <c r="O740" s="39"/>
      <c r="T740" s="39"/>
      <c r="Y740" s="39"/>
      <c r="AD740" s="39"/>
      <c r="AI740" s="39"/>
      <c r="AN740" s="39"/>
      <c r="AS740" s="39"/>
    </row>
    <row r="741">
      <c r="E741" s="39"/>
      <c r="J741" s="39"/>
      <c r="O741" s="39"/>
      <c r="T741" s="39"/>
      <c r="Y741" s="39"/>
      <c r="AD741" s="39"/>
      <c r="AI741" s="39"/>
      <c r="AN741" s="39"/>
      <c r="AS741" s="39"/>
    </row>
    <row r="742">
      <c r="E742" s="39"/>
      <c r="J742" s="39"/>
      <c r="O742" s="39"/>
      <c r="T742" s="39"/>
      <c r="Y742" s="39"/>
      <c r="AD742" s="39"/>
      <c r="AI742" s="39"/>
      <c r="AN742" s="39"/>
      <c r="AS742" s="39"/>
    </row>
    <row r="743">
      <c r="E743" s="39"/>
      <c r="J743" s="39"/>
      <c r="O743" s="39"/>
      <c r="T743" s="39"/>
      <c r="Y743" s="39"/>
      <c r="AD743" s="39"/>
      <c r="AI743" s="39"/>
      <c r="AN743" s="39"/>
      <c r="AS743" s="39"/>
    </row>
    <row r="744">
      <c r="E744" s="39"/>
      <c r="J744" s="39"/>
      <c r="O744" s="39"/>
      <c r="T744" s="39"/>
      <c r="Y744" s="39"/>
      <c r="AD744" s="39"/>
      <c r="AI744" s="39"/>
      <c r="AN744" s="39"/>
      <c r="AS744" s="39"/>
    </row>
    <row r="745">
      <c r="E745" s="39"/>
      <c r="J745" s="39"/>
      <c r="O745" s="39"/>
      <c r="T745" s="39"/>
      <c r="Y745" s="39"/>
      <c r="AD745" s="39"/>
      <c r="AI745" s="39"/>
      <c r="AN745" s="39"/>
      <c r="AS745" s="39"/>
    </row>
    <row r="746">
      <c r="E746" s="39"/>
      <c r="J746" s="39"/>
      <c r="O746" s="39"/>
      <c r="T746" s="39"/>
      <c r="Y746" s="39"/>
      <c r="AD746" s="39"/>
      <c r="AI746" s="39"/>
      <c r="AN746" s="39"/>
      <c r="AS746" s="39"/>
    </row>
    <row r="747">
      <c r="E747" s="39"/>
      <c r="J747" s="39"/>
      <c r="O747" s="39"/>
      <c r="T747" s="39"/>
      <c r="Y747" s="39"/>
      <c r="AD747" s="39"/>
      <c r="AI747" s="39"/>
      <c r="AN747" s="39"/>
      <c r="AS747" s="39"/>
    </row>
    <row r="748">
      <c r="E748" s="39"/>
      <c r="J748" s="39"/>
      <c r="O748" s="39"/>
      <c r="T748" s="39"/>
      <c r="Y748" s="39"/>
      <c r="AD748" s="39"/>
      <c r="AI748" s="39"/>
      <c r="AN748" s="39"/>
      <c r="AS748" s="39"/>
    </row>
    <row r="749">
      <c r="E749" s="39"/>
      <c r="J749" s="39"/>
      <c r="O749" s="39"/>
      <c r="T749" s="39"/>
      <c r="Y749" s="39"/>
      <c r="AD749" s="39"/>
      <c r="AI749" s="39"/>
      <c r="AN749" s="39"/>
      <c r="AS749" s="39"/>
    </row>
    <row r="750">
      <c r="E750" s="39"/>
      <c r="J750" s="39"/>
      <c r="O750" s="39"/>
      <c r="T750" s="39"/>
      <c r="Y750" s="39"/>
      <c r="AD750" s="39"/>
      <c r="AI750" s="39"/>
      <c r="AN750" s="39"/>
      <c r="AS750" s="39"/>
    </row>
    <row r="751">
      <c r="E751" s="39"/>
      <c r="J751" s="39"/>
      <c r="O751" s="39"/>
      <c r="T751" s="39"/>
      <c r="Y751" s="39"/>
      <c r="AD751" s="39"/>
      <c r="AI751" s="39"/>
      <c r="AN751" s="39"/>
      <c r="AS751" s="39"/>
    </row>
    <row r="752">
      <c r="E752" s="39"/>
      <c r="J752" s="39"/>
      <c r="O752" s="39"/>
      <c r="T752" s="39"/>
      <c r="Y752" s="39"/>
      <c r="AD752" s="39"/>
      <c r="AI752" s="39"/>
      <c r="AN752" s="39"/>
      <c r="AS752" s="39"/>
    </row>
    <row r="753">
      <c r="E753" s="39"/>
      <c r="J753" s="39"/>
      <c r="O753" s="39"/>
      <c r="T753" s="39"/>
      <c r="Y753" s="39"/>
      <c r="AD753" s="39"/>
      <c r="AI753" s="39"/>
      <c r="AN753" s="39"/>
      <c r="AS753" s="39"/>
    </row>
    <row r="754">
      <c r="E754" s="39"/>
      <c r="J754" s="39"/>
      <c r="O754" s="39"/>
      <c r="T754" s="39"/>
      <c r="Y754" s="39"/>
      <c r="AD754" s="39"/>
      <c r="AI754" s="39"/>
      <c r="AN754" s="39"/>
      <c r="AS754" s="39"/>
    </row>
    <row r="755">
      <c r="E755" s="39"/>
      <c r="J755" s="39"/>
      <c r="O755" s="39"/>
      <c r="T755" s="39"/>
      <c r="Y755" s="39"/>
      <c r="AD755" s="39"/>
      <c r="AI755" s="39"/>
      <c r="AN755" s="39"/>
      <c r="AS755" s="39"/>
    </row>
    <row r="756">
      <c r="E756" s="39"/>
      <c r="J756" s="39"/>
      <c r="O756" s="39"/>
      <c r="T756" s="39"/>
      <c r="Y756" s="39"/>
      <c r="AD756" s="39"/>
      <c r="AI756" s="39"/>
      <c r="AN756" s="39"/>
      <c r="AS756" s="39"/>
    </row>
    <row r="757">
      <c r="E757" s="39"/>
      <c r="J757" s="39"/>
      <c r="O757" s="39"/>
      <c r="T757" s="39"/>
      <c r="Y757" s="39"/>
      <c r="AD757" s="39"/>
      <c r="AI757" s="39"/>
      <c r="AN757" s="39"/>
      <c r="AS757" s="39"/>
    </row>
    <row r="758">
      <c r="E758" s="39"/>
      <c r="J758" s="39"/>
      <c r="O758" s="39"/>
      <c r="T758" s="39"/>
      <c r="Y758" s="39"/>
      <c r="AD758" s="39"/>
      <c r="AI758" s="39"/>
      <c r="AN758" s="39"/>
      <c r="AS758" s="39"/>
    </row>
    <row r="759">
      <c r="E759" s="39"/>
      <c r="J759" s="39"/>
      <c r="O759" s="39"/>
      <c r="T759" s="39"/>
      <c r="Y759" s="39"/>
      <c r="AD759" s="39"/>
      <c r="AI759" s="39"/>
      <c r="AN759" s="39"/>
      <c r="AS759" s="39"/>
    </row>
    <row r="760">
      <c r="E760" s="39"/>
      <c r="J760" s="39"/>
      <c r="O760" s="39"/>
      <c r="T760" s="39"/>
      <c r="Y760" s="39"/>
      <c r="AD760" s="39"/>
      <c r="AI760" s="39"/>
      <c r="AN760" s="39"/>
      <c r="AS760" s="39"/>
    </row>
    <row r="761">
      <c r="E761" s="39"/>
      <c r="J761" s="39"/>
      <c r="O761" s="39"/>
      <c r="T761" s="39"/>
      <c r="Y761" s="39"/>
      <c r="AD761" s="39"/>
      <c r="AI761" s="39"/>
      <c r="AN761" s="39"/>
      <c r="AS761" s="39"/>
    </row>
    <row r="762">
      <c r="E762" s="39"/>
      <c r="J762" s="39"/>
      <c r="O762" s="39"/>
      <c r="T762" s="39"/>
      <c r="Y762" s="39"/>
      <c r="AD762" s="39"/>
      <c r="AI762" s="39"/>
      <c r="AN762" s="39"/>
      <c r="AS762" s="39"/>
    </row>
    <row r="763">
      <c r="E763" s="39"/>
      <c r="J763" s="39"/>
      <c r="O763" s="39"/>
      <c r="T763" s="39"/>
      <c r="Y763" s="39"/>
      <c r="AD763" s="39"/>
      <c r="AI763" s="39"/>
      <c r="AN763" s="39"/>
      <c r="AS763" s="39"/>
    </row>
    <row r="764">
      <c r="E764" s="39"/>
      <c r="J764" s="39"/>
      <c r="O764" s="39"/>
      <c r="T764" s="39"/>
      <c r="Y764" s="39"/>
      <c r="AD764" s="39"/>
      <c r="AI764" s="39"/>
      <c r="AN764" s="39"/>
      <c r="AS764" s="39"/>
    </row>
    <row r="765">
      <c r="E765" s="39"/>
      <c r="J765" s="39"/>
      <c r="O765" s="39"/>
      <c r="T765" s="39"/>
      <c r="Y765" s="39"/>
      <c r="AD765" s="39"/>
      <c r="AI765" s="39"/>
      <c r="AN765" s="39"/>
      <c r="AS765" s="39"/>
    </row>
    <row r="766">
      <c r="E766" s="39"/>
      <c r="J766" s="39"/>
      <c r="O766" s="39"/>
      <c r="T766" s="39"/>
      <c r="Y766" s="39"/>
      <c r="AD766" s="39"/>
      <c r="AI766" s="39"/>
      <c r="AN766" s="39"/>
      <c r="AS766" s="39"/>
    </row>
    <row r="767">
      <c r="E767" s="39"/>
      <c r="J767" s="39"/>
      <c r="O767" s="39"/>
      <c r="T767" s="39"/>
      <c r="Y767" s="39"/>
      <c r="AD767" s="39"/>
      <c r="AI767" s="39"/>
      <c r="AN767" s="39"/>
      <c r="AS767" s="39"/>
    </row>
    <row r="768">
      <c r="E768" s="39"/>
      <c r="J768" s="39"/>
      <c r="O768" s="39"/>
      <c r="T768" s="39"/>
      <c r="Y768" s="39"/>
      <c r="AD768" s="39"/>
      <c r="AI768" s="39"/>
      <c r="AN768" s="39"/>
      <c r="AS768" s="39"/>
    </row>
    <row r="769">
      <c r="E769" s="39"/>
      <c r="J769" s="39"/>
      <c r="O769" s="39"/>
      <c r="T769" s="39"/>
      <c r="Y769" s="39"/>
      <c r="AD769" s="39"/>
      <c r="AI769" s="39"/>
      <c r="AN769" s="39"/>
      <c r="AS769" s="39"/>
    </row>
    <row r="770">
      <c r="E770" s="39"/>
      <c r="J770" s="39"/>
      <c r="O770" s="39"/>
      <c r="T770" s="39"/>
      <c r="Y770" s="39"/>
      <c r="AD770" s="39"/>
      <c r="AI770" s="39"/>
      <c r="AN770" s="39"/>
      <c r="AS770" s="39"/>
    </row>
    <row r="771">
      <c r="E771" s="39"/>
      <c r="J771" s="39"/>
      <c r="O771" s="39"/>
      <c r="T771" s="39"/>
      <c r="Y771" s="39"/>
      <c r="AD771" s="39"/>
      <c r="AI771" s="39"/>
      <c r="AN771" s="39"/>
      <c r="AS771" s="39"/>
    </row>
    <row r="772">
      <c r="E772" s="39"/>
      <c r="J772" s="39"/>
      <c r="O772" s="39"/>
      <c r="T772" s="39"/>
      <c r="Y772" s="39"/>
      <c r="AD772" s="39"/>
      <c r="AI772" s="39"/>
      <c r="AN772" s="39"/>
      <c r="AS772" s="39"/>
    </row>
    <row r="773">
      <c r="E773" s="39"/>
      <c r="J773" s="39"/>
      <c r="O773" s="39"/>
      <c r="T773" s="39"/>
      <c r="Y773" s="39"/>
      <c r="AD773" s="39"/>
      <c r="AI773" s="39"/>
      <c r="AN773" s="39"/>
      <c r="AS773" s="39"/>
    </row>
    <row r="774">
      <c r="E774" s="39"/>
      <c r="J774" s="39"/>
      <c r="O774" s="39"/>
      <c r="T774" s="39"/>
      <c r="Y774" s="39"/>
      <c r="AD774" s="39"/>
      <c r="AI774" s="39"/>
      <c r="AN774" s="39"/>
      <c r="AS774" s="39"/>
    </row>
    <row r="775">
      <c r="E775" s="39"/>
      <c r="J775" s="39"/>
      <c r="O775" s="39"/>
      <c r="T775" s="39"/>
      <c r="Y775" s="39"/>
      <c r="AD775" s="39"/>
      <c r="AI775" s="39"/>
      <c r="AN775" s="39"/>
      <c r="AS775" s="39"/>
    </row>
    <row r="776">
      <c r="E776" s="39"/>
      <c r="J776" s="39"/>
      <c r="O776" s="39"/>
      <c r="T776" s="39"/>
      <c r="Y776" s="39"/>
      <c r="AD776" s="39"/>
      <c r="AI776" s="39"/>
      <c r="AN776" s="39"/>
      <c r="AS776" s="39"/>
    </row>
    <row r="777">
      <c r="E777" s="39"/>
      <c r="J777" s="39"/>
      <c r="O777" s="39"/>
      <c r="T777" s="39"/>
      <c r="Y777" s="39"/>
      <c r="AD777" s="39"/>
      <c r="AI777" s="39"/>
      <c r="AN777" s="39"/>
      <c r="AS777" s="39"/>
    </row>
    <row r="778">
      <c r="E778" s="39"/>
      <c r="J778" s="39"/>
      <c r="O778" s="39"/>
      <c r="T778" s="39"/>
      <c r="Y778" s="39"/>
      <c r="AD778" s="39"/>
      <c r="AI778" s="39"/>
      <c r="AN778" s="39"/>
      <c r="AS778" s="39"/>
    </row>
    <row r="779">
      <c r="E779" s="39"/>
      <c r="J779" s="39"/>
      <c r="O779" s="39"/>
      <c r="T779" s="39"/>
      <c r="Y779" s="39"/>
      <c r="AD779" s="39"/>
      <c r="AI779" s="39"/>
      <c r="AN779" s="39"/>
      <c r="AS779" s="39"/>
    </row>
    <row r="780">
      <c r="E780" s="39"/>
      <c r="J780" s="39"/>
      <c r="O780" s="39"/>
      <c r="T780" s="39"/>
      <c r="Y780" s="39"/>
      <c r="AD780" s="39"/>
      <c r="AI780" s="39"/>
      <c r="AN780" s="39"/>
      <c r="AS780" s="39"/>
    </row>
    <row r="781">
      <c r="E781" s="39"/>
      <c r="J781" s="39"/>
      <c r="O781" s="39"/>
      <c r="T781" s="39"/>
      <c r="Y781" s="39"/>
      <c r="AD781" s="39"/>
      <c r="AI781" s="39"/>
      <c r="AN781" s="39"/>
      <c r="AS781" s="39"/>
    </row>
    <row r="782">
      <c r="E782" s="39"/>
      <c r="J782" s="39"/>
      <c r="O782" s="39"/>
      <c r="T782" s="39"/>
      <c r="Y782" s="39"/>
      <c r="AD782" s="39"/>
      <c r="AI782" s="39"/>
      <c r="AN782" s="39"/>
      <c r="AS782" s="39"/>
    </row>
    <row r="783">
      <c r="E783" s="39"/>
      <c r="J783" s="39"/>
      <c r="O783" s="39"/>
      <c r="T783" s="39"/>
      <c r="Y783" s="39"/>
      <c r="AD783" s="39"/>
      <c r="AI783" s="39"/>
      <c r="AN783" s="39"/>
      <c r="AS783" s="39"/>
    </row>
    <row r="784">
      <c r="E784" s="39"/>
      <c r="J784" s="39"/>
      <c r="O784" s="39"/>
      <c r="T784" s="39"/>
      <c r="Y784" s="39"/>
      <c r="AD784" s="39"/>
      <c r="AI784" s="39"/>
      <c r="AN784" s="39"/>
      <c r="AS784" s="39"/>
    </row>
    <row r="785">
      <c r="E785" s="39"/>
      <c r="J785" s="39"/>
      <c r="O785" s="39"/>
      <c r="T785" s="39"/>
      <c r="Y785" s="39"/>
      <c r="AD785" s="39"/>
      <c r="AI785" s="39"/>
      <c r="AN785" s="39"/>
      <c r="AS785" s="39"/>
    </row>
    <row r="786">
      <c r="E786" s="39"/>
      <c r="J786" s="39"/>
      <c r="O786" s="39"/>
      <c r="T786" s="39"/>
      <c r="Y786" s="39"/>
      <c r="AD786" s="39"/>
      <c r="AI786" s="39"/>
      <c r="AN786" s="39"/>
      <c r="AS786" s="39"/>
    </row>
    <row r="787">
      <c r="E787" s="39"/>
      <c r="J787" s="39"/>
      <c r="O787" s="39"/>
      <c r="T787" s="39"/>
      <c r="Y787" s="39"/>
      <c r="AD787" s="39"/>
      <c r="AI787" s="39"/>
      <c r="AN787" s="39"/>
      <c r="AS787" s="39"/>
    </row>
    <row r="788">
      <c r="E788" s="39"/>
      <c r="J788" s="39"/>
      <c r="O788" s="39"/>
      <c r="T788" s="39"/>
      <c r="Y788" s="39"/>
      <c r="AD788" s="39"/>
      <c r="AI788" s="39"/>
      <c r="AN788" s="39"/>
      <c r="AS788" s="39"/>
    </row>
    <row r="789">
      <c r="E789" s="39"/>
      <c r="J789" s="39"/>
      <c r="O789" s="39"/>
      <c r="T789" s="39"/>
      <c r="Y789" s="39"/>
      <c r="AD789" s="39"/>
      <c r="AI789" s="39"/>
      <c r="AN789" s="39"/>
      <c r="AS789" s="39"/>
    </row>
    <row r="790">
      <c r="E790" s="39"/>
      <c r="J790" s="39"/>
      <c r="O790" s="39"/>
      <c r="T790" s="39"/>
      <c r="Y790" s="39"/>
      <c r="AD790" s="39"/>
      <c r="AI790" s="39"/>
      <c r="AN790" s="39"/>
      <c r="AS790" s="39"/>
    </row>
    <row r="791">
      <c r="E791" s="39"/>
      <c r="J791" s="39"/>
      <c r="O791" s="39"/>
      <c r="T791" s="39"/>
      <c r="Y791" s="39"/>
      <c r="AD791" s="39"/>
      <c r="AI791" s="39"/>
      <c r="AN791" s="39"/>
      <c r="AS791" s="39"/>
    </row>
    <row r="792">
      <c r="E792" s="39"/>
      <c r="J792" s="39"/>
      <c r="O792" s="39"/>
      <c r="T792" s="39"/>
      <c r="Y792" s="39"/>
      <c r="AD792" s="39"/>
      <c r="AI792" s="39"/>
      <c r="AN792" s="39"/>
      <c r="AS792" s="39"/>
    </row>
    <row r="793">
      <c r="E793" s="39"/>
      <c r="J793" s="39"/>
      <c r="O793" s="39"/>
      <c r="T793" s="39"/>
      <c r="Y793" s="39"/>
      <c r="AD793" s="39"/>
      <c r="AI793" s="39"/>
      <c r="AN793" s="39"/>
      <c r="AS793" s="39"/>
    </row>
    <row r="794">
      <c r="E794" s="39"/>
      <c r="J794" s="39"/>
      <c r="O794" s="39"/>
      <c r="T794" s="39"/>
      <c r="Y794" s="39"/>
      <c r="AD794" s="39"/>
      <c r="AI794" s="39"/>
      <c r="AN794" s="39"/>
      <c r="AS794" s="39"/>
    </row>
    <row r="795">
      <c r="E795" s="39"/>
      <c r="J795" s="39"/>
      <c r="O795" s="39"/>
      <c r="T795" s="39"/>
      <c r="Y795" s="39"/>
      <c r="AD795" s="39"/>
      <c r="AI795" s="39"/>
      <c r="AN795" s="39"/>
      <c r="AS795" s="39"/>
    </row>
    <row r="796">
      <c r="E796" s="39"/>
      <c r="J796" s="39"/>
      <c r="O796" s="39"/>
      <c r="T796" s="39"/>
      <c r="Y796" s="39"/>
      <c r="AD796" s="39"/>
      <c r="AI796" s="39"/>
      <c r="AN796" s="39"/>
      <c r="AS796" s="39"/>
    </row>
    <row r="797">
      <c r="E797" s="39"/>
      <c r="J797" s="39"/>
      <c r="O797" s="39"/>
      <c r="T797" s="39"/>
      <c r="Y797" s="39"/>
      <c r="AD797" s="39"/>
      <c r="AI797" s="39"/>
      <c r="AN797" s="39"/>
      <c r="AS797" s="39"/>
    </row>
    <row r="798">
      <c r="E798" s="39"/>
      <c r="J798" s="39"/>
      <c r="O798" s="39"/>
      <c r="T798" s="39"/>
      <c r="Y798" s="39"/>
      <c r="AD798" s="39"/>
      <c r="AI798" s="39"/>
      <c r="AN798" s="39"/>
      <c r="AS798" s="39"/>
    </row>
    <row r="799">
      <c r="E799" s="39"/>
      <c r="J799" s="39"/>
      <c r="O799" s="39"/>
      <c r="T799" s="39"/>
      <c r="Y799" s="39"/>
      <c r="AD799" s="39"/>
      <c r="AI799" s="39"/>
      <c r="AN799" s="39"/>
      <c r="AS799" s="39"/>
    </row>
    <row r="800">
      <c r="E800" s="39"/>
      <c r="J800" s="39"/>
      <c r="O800" s="39"/>
      <c r="T800" s="39"/>
      <c r="Y800" s="39"/>
      <c r="AD800" s="39"/>
      <c r="AI800" s="39"/>
      <c r="AN800" s="39"/>
      <c r="AS800" s="39"/>
    </row>
    <row r="801">
      <c r="E801" s="39"/>
      <c r="J801" s="39"/>
      <c r="O801" s="39"/>
      <c r="T801" s="39"/>
      <c r="Y801" s="39"/>
      <c r="AD801" s="39"/>
      <c r="AI801" s="39"/>
      <c r="AN801" s="39"/>
      <c r="AS801" s="39"/>
    </row>
    <row r="802">
      <c r="E802" s="39"/>
      <c r="J802" s="39"/>
      <c r="O802" s="39"/>
      <c r="T802" s="39"/>
      <c r="Y802" s="39"/>
      <c r="AD802" s="39"/>
      <c r="AI802" s="39"/>
      <c r="AN802" s="39"/>
      <c r="AS802" s="39"/>
    </row>
    <row r="803">
      <c r="E803" s="39"/>
      <c r="J803" s="39"/>
      <c r="O803" s="39"/>
      <c r="T803" s="39"/>
      <c r="Y803" s="39"/>
      <c r="AD803" s="39"/>
      <c r="AI803" s="39"/>
      <c r="AN803" s="39"/>
      <c r="AS803" s="39"/>
    </row>
    <row r="804">
      <c r="E804" s="39"/>
      <c r="J804" s="39"/>
      <c r="O804" s="39"/>
      <c r="T804" s="39"/>
      <c r="Y804" s="39"/>
      <c r="AD804" s="39"/>
      <c r="AI804" s="39"/>
      <c r="AN804" s="39"/>
      <c r="AS804" s="39"/>
    </row>
    <row r="805">
      <c r="E805" s="39"/>
      <c r="J805" s="39"/>
      <c r="O805" s="39"/>
      <c r="T805" s="39"/>
      <c r="Y805" s="39"/>
      <c r="AD805" s="39"/>
      <c r="AI805" s="39"/>
      <c r="AN805" s="39"/>
      <c r="AS805" s="39"/>
    </row>
    <row r="806">
      <c r="E806" s="39"/>
      <c r="J806" s="39"/>
      <c r="O806" s="39"/>
      <c r="T806" s="39"/>
      <c r="Y806" s="39"/>
      <c r="AD806" s="39"/>
      <c r="AI806" s="39"/>
      <c r="AN806" s="39"/>
      <c r="AS806" s="39"/>
    </row>
    <row r="807">
      <c r="E807" s="39"/>
      <c r="J807" s="39"/>
      <c r="O807" s="39"/>
      <c r="T807" s="39"/>
      <c r="Y807" s="39"/>
      <c r="AD807" s="39"/>
      <c r="AI807" s="39"/>
      <c r="AN807" s="39"/>
      <c r="AS807" s="39"/>
    </row>
    <row r="808">
      <c r="E808" s="39"/>
      <c r="J808" s="39"/>
      <c r="O808" s="39"/>
      <c r="T808" s="39"/>
      <c r="Y808" s="39"/>
      <c r="AD808" s="39"/>
      <c r="AI808" s="39"/>
      <c r="AN808" s="39"/>
      <c r="AS808" s="39"/>
    </row>
    <row r="809">
      <c r="E809" s="39"/>
      <c r="J809" s="39"/>
      <c r="O809" s="39"/>
      <c r="T809" s="39"/>
      <c r="Y809" s="39"/>
      <c r="AD809" s="39"/>
      <c r="AI809" s="39"/>
      <c r="AN809" s="39"/>
      <c r="AS809" s="39"/>
    </row>
    <row r="810">
      <c r="E810" s="39"/>
      <c r="J810" s="39"/>
      <c r="O810" s="39"/>
      <c r="T810" s="39"/>
      <c r="Y810" s="39"/>
      <c r="AD810" s="39"/>
      <c r="AI810" s="39"/>
      <c r="AN810" s="39"/>
      <c r="AS810" s="39"/>
    </row>
    <row r="811">
      <c r="E811" s="39"/>
      <c r="J811" s="39"/>
      <c r="O811" s="39"/>
      <c r="T811" s="39"/>
      <c r="Y811" s="39"/>
      <c r="AD811" s="39"/>
      <c r="AI811" s="39"/>
      <c r="AN811" s="39"/>
      <c r="AS811" s="39"/>
    </row>
    <row r="812">
      <c r="E812" s="39"/>
      <c r="J812" s="39"/>
      <c r="O812" s="39"/>
      <c r="T812" s="39"/>
      <c r="Y812" s="39"/>
      <c r="AD812" s="39"/>
      <c r="AI812" s="39"/>
      <c r="AN812" s="39"/>
      <c r="AS812" s="39"/>
    </row>
    <row r="813">
      <c r="E813" s="39"/>
      <c r="J813" s="39"/>
      <c r="O813" s="39"/>
      <c r="T813" s="39"/>
      <c r="Y813" s="39"/>
      <c r="AD813" s="39"/>
      <c r="AI813" s="39"/>
      <c r="AN813" s="39"/>
      <c r="AS813" s="39"/>
    </row>
    <row r="814">
      <c r="E814" s="39"/>
      <c r="J814" s="39"/>
      <c r="O814" s="39"/>
      <c r="T814" s="39"/>
      <c r="Y814" s="39"/>
      <c r="AD814" s="39"/>
      <c r="AI814" s="39"/>
      <c r="AN814" s="39"/>
      <c r="AS814" s="39"/>
    </row>
    <row r="815">
      <c r="E815" s="39"/>
      <c r="J815" s="39"/>
      <c r="O815" s="39"/>
      <c r="T815" s="39"/>
      <c r="Y815" s="39"/>
      <c r="AD815" s="39"/>
      <c r="AI815" s="39"/>
      <c r="AN815" s="39"/>
      <c r="AS815" s="39"/>
    </row>
    <row r="816">
      <c r="E816" s="39"/>
      <c r="J816" s="39"/>
      <c r="O816" s="39"/>
      <c r="T816" s="39"/>
      <c r="Y816" s="39"/>
      <c r="AD816" s="39"/>
      <c r="AI816" s="39"/>
      <c r="AN816" s="39"/>
      <c r="AS816" s="39"/>
    </row>
    <row r="817">
      <c r="E817" s="39"/>
      <c r="J817" s="39"/>
      <c r="O817" s="39"/>
      <c r="T817" s="39"/>
      <c r="Y817" s="39"/>
      <c r="AD817" s="39"/>
      <c r="AI817" s="39"/>
      <c r="AN817" s="39"/>
      <c r="AS817" s="39"/>
    </row>
    <row r="818">
      <c r="E818" s="39"/>
      <c r="J818" s="39"/>
      <c r="O818" s="39"/>
      <c r="T818" s="39"/>
      <c r="Y818" s="39"/>
      <c r="AD818" s="39"/>
      <c r="AI818" s="39"/>
      <c r="AN818" s="39"/>
      <c r="AS818" s="39"/>
    </row>
    <row r="819">
      <c r="E819" s="39"/>
      <c r="J819" s="39"/>
      <c r="O819" s="39"/>
      <c r="T819" s="39"/>
      <c r="Y819" s="39"/>
      <c r="AD819" s="39"/>
      <c r="AI819" s="39"/>
      <c r="AN819" s="39"/>
      <c r="AS819" s="39"/>
    </row>
    <row r="820">
      <c r="E820" s="39"/>
      <c r="J820" s="39"/>
      <c r="O820" s="39"/>
      <c r="T820" s="39"/>
      <c r="Y820" s="39"/>
      <c r="AD820" s="39"/>
      <c r="AI820" s="39"/>
      <c r="AN820" s="39"/>
      <c r="AS820" s="39"/>
    </row>
    <row r="821">
      <c r="E821" s="39"/>
      <c r="J821" s="39"/>
      <c r="O821" s="39"/>
      <c r="T821" s="39"/>
      <c r="Y821" s="39"/>
      <c r="AD821" s="39"/>
      <c r="AI821" s="39"/>
      <c r="AN821" s="39"/>
      <c r="AS821" s="39"/>
    </row>
    <row r="822">
      <c r="E822" s="39"/>
      <c r="J822" s="39"/>
      <c r="O822" s="39"/>
      <c r="T822" s="39"/>
      <c r="Y822" s="39"/>
      <c r="AD822" s="39"/>
      <c r="AI822" s="39"/>
      <c r="AN822" s="39"/>
      <c r="AS822" s="39"/>
    </row>
    <row r="823">
      <c r="E823" s="39"/>
      <c r="J823" s="39"/>
      <c r="O823" s="39"/>
      <c r="T823" s="39"/>
      <c r="Y823" s="39"/>
      <c r="AD823" s="39"/>
      <c r="AI823" s="39"/>
      <c r="AN823" s="39"/>
      <c r="AS823" s="39"/>
    </row>
    <row r="824">
      <c r="E824" s="39"/>
      <c r="J824" s="39"/>
      <c r="O824" s="39"/>
      <c r="T824" s="39"/>
      <c r="Y824" s="39"/>
      <c r="AD824" s="39"/>
      <c r="AI824" s="39"/>
      <c r="AN824" s="39"/>
      <c r="AS824" s="39"/>
    </row>
    <row r="825">
      <c r="E825" s="39"/>
      <c r="J825" s="39"/>
      <c r="O825" s="39"/>
      <c r="T825" s="39"/>
      <c r="Y825" s="39"/>
      <c r="AD825" s="39"/>
      <c r="AI825" s="39"/>
      <c r="AN825" s="39"/>
      <c r="AS825" s="39"/>
    </row>
    <row r="826">
      <c r="E826" s="39"/>
      <c r="J826" s="39"/>
      <c r="O826" s="39"/>
      <c r="T826" s="39"/>
      <c r="Y826" s="39"/>
      <c r="AD826" s="39"/>
      <c r="AI826" s="39"/>
      <c r="AN826" s="39"/>
      <c r="AS826" s="39"/>
    </row>
    <row r="827">
      <c r="E827" s="39"/>
      <c r="J827" s="39"/>
      <c r="O827" s="39"/>
      <c r="T827" s="39"/>
      <c r="Y827" s="39"/>
      <c r="AD827" s="39"/>
      <c r="AI827" s="39"/>
      <c r="AN827" s="39"/>
      <c r="AS827" s="39"/>
    </row>
    <row r="828">
      <c r="E828" s="39"/>
      <c r="J828" s="39"/>
      <c r="O828" s="39"/>
      <c r="T828" s="39"/>
      <c r="Y828" s="39"/>
      <c r="AD828" s="39"/>
      <c r="AI828" s="39"/>
      <c r="AN828" s="39"/>
      <c r="AS828" s="39"/>
    </row>
    <row r="829">
      <c r="E829" s="39"/>
      <c r="J829" s="39"/>
      <c r="O829" s="39"/>
      <c r="T829" s="39"/>
      <c r="Y829" s="39"/>
      <c r="AD829" s="39"/>
      <c r="AI829" s="39"/>
      <c r="AN829" s="39"/>
      <c r="AS829" s="39"/>
    </row>
    <row r="830">
      <c r="E830" s="39"/>
      <c r="J830" s="39"/>
      <c r="O830" s="39"/>
      <c r="T830" s="39"/>
      <c r="Y830" s="39"/>
      <c r="AD830" s="39"/>
      <c r="AI830" s="39"/>
      <c r="AN830" s="39"/>
      <c r="AS830" s="39"/>
    </row>
    <row r="831">
      <c r="E831" s="39"/>
      <c r="J831" s="39"/>
      <c r="O831" s="39"/>
      <c r="T831" s="39"/>
      <c r="Y831" s="39"/>
      <c r="AD831" s="39"/>
      <c r="AI831" s="39"/>
      <c r="AN831" s="39"/>
      <c r="AS831" s="39"/>
    </row>
    <row r="832">
      <c r="E832" s="39"/>
      <c r="J832" s="39"/>
      <c r="O832" s="39"/>
      <c r="T832" s="39"/>
      <c r="Y832" s="39"/>
      <c r="AD832" s="39"/>
      <c r="AI832" s="39"/>
      <c r="AN832" s="39"/>
      <c r="AS832" s="39"/>
    </row>
    <row r="833">
      <c r="E833" s="39"/>
      <c r="J833" s="39"/>
      <c r="O833" s="39"/>
      <c r="T833" s="39"/>
      <c r="Y833" s="39"/>
      <c r="AD833" s="39"/>
      <c r="AI833" s="39"/>
      <c r="AN833" s="39"/>
      <c r="AS833" s="39"/>
    </row>
    <row r="834">
      <c r="E834" s="39"/>
      <c r="J834" s="39"/>
      <c r="O834" s="39"/>
      <c r="T834" s="39"/>
      <c r="Y834" s="39"/>
      <c r="AD834" s="39"/>
      <c r="AI834" s="39"/>
      <c r="AN834" s="39"/>
      <c r="AS834" s="39"/>
    </row>
    <row r="835">
      <c r="E835" s="39"/>
      <c r="J835" s="39"/>
      <c r="O835" s="39"/>
      <c r="T835" s="39"/>
      <c r="Y835" s="39"/>
      <c r="AD835" s="39"/>
      <c r="AI835" s="39"/>
      <c r="AN835" s="39"/>
      <c r="AS835" s="39"/>
    </row>
    <row r="836">
      <c r="E836" s="39"/>
      <c r="J836" s="39"/>
      <c r="O836" s="39"/>
      <c r="T836" s="39"/>
      <c r="Y836" s="39"/>
      <c r="AD836" s="39"/>
      <c r="AI836" s="39"/>
      <c r="AN836" s="39"/>
      <c r="AS836" s="39"/>
    </row>
    <row r="837">
      <c r="E837" s="39"/>
      <c r="J837" s="39"/>
      <c r="O837" s="39"/>
      <c r="T837" s="39"/>
      <c r="Y837" s="39"/>
      <c r="AD837" s="39"/>
      <c r="AI837" s="39"/>
      <c r="AN837" s="39"/>
      <c r="AS837" s="39"/>
    </row>
    <row r="838">
      <c r="E838" s="39"/>
      <c r="J838" s="39"/>
      <c r="O838" s="39"/>
      <c r="T838" s="39"/>
      <c r="Y838" s="39"/>
      <c r="AD838" s="39"/>
      <c r="AI838" s="39"/>
      <c r="AN838" s="39"/>
      <c r="AS838" s="39"/>
    </row>
    <row r="839">
      <c r="E839" s="39"/>
      <c r="J839" s="39"/>
      <c r="O839" s="39"/>
      <c r="T839" s="39"/>
      <c r="Y839" s="39"/>
      <c r="AD839" s="39"/>
      <c r="AI839" s="39"/>
      <c r="AN839" s="39"/>
      <c r="AS839" s="39"/>
    </row>
    <row r="840">
      <c r="E840" s="39"/>
      <c r="J840" s="39"/>
      <c r="O840" s="39"/>
      <c r="T840" s="39"/>
      <c r="Y840" s="39"/>
      <c r="AD840" s="39"/>
      <c r="AI840" s="39"/>
      <c r="AN840" s="39"/>
      <c r="AS840" s="39"/>
    </row>
    <row r="841">
      <c r="E841" s="39"/>
      <c r="J841" s="39"/>
      <c r="O841" s="39"/>
      <c r="T841" s="39"/>
      <c r="Y841" s="39"/>
      <c r="AD841" s="39"/>
      <c r="AI841" s="39"/>
      <c r="AN841" s="39"/>
      <c r="AS841" s="39"/>
    </row>
    <row r="842">
      <c r="E842" s="39"/>
      <c r="J842" s="39"/>
      <c r="O842" s="39"/>
      <c r="T842" s="39"/>
      <c r="Y842" s="39"/>
      <c r="AD842" s="39"/>
      <c r="AI842" s="39"/>
      <c r="AN842" s="39"/>
      <c r="AS842" s="39"/>
    </row>
    <row r="843">
      <c r="E843" s="39"/>
      <c r="J843" s="39"/>
      <c r="O843" s="39"/>
      <c r="T843" s="39"/>
      <c r="Y843" s="39"/>
      <c r="AD843" s="39"/>
      <c r="AI843" s="39"/>
      <c r="AN843" s="39"/>
      <c r="AS843" s="39"/>
    </row>
    <row r="844">
      <c r="E844" s="39"/>
      <c r="J844" s="39"/>
      <c r="O844" s="39"/>
      <c r="T844" s="39"/>
      <c r="Y844" s="39"/>
      <c r="AD844" s="39"/>
      <c r="AI844" s="39"/>
      <c r="AN844" s="39"/>
      <c r="AS844" s="39"/>
    </row>
    <row r="845">
      <c r="E845" s="39"/>
      <c r="J845" s="39"/>
      <c r="O845" s="39"/>
      <c r="T845" s="39"/>
      <c r="Y845" s="39"/>
      <c r="AD845" s="39"/>
      <c r="AI845" s="39"/>
      <c r="AN845" s="39"/>
      <c r="AS845" s="39"/>
    </row>
    <row r="846">
      <c r="E846" s="39"/>
      <c r="J846" s="39"/>
      <c r="O846" s="39"/>
      <c r="T846" s="39"/>
      <c r="Y846" s="39"/>
      <c r="AD846" s="39"/>
      <c r="AI846" s="39"/>
      <c r="AN846" s="39"/>
      <c r="AS846" s="39"/>
    </row>
    <row r="847">
      <c r="E847" s="39"/>
      <c r="J847" s="39"/>
      <c r="O847" s="39"/>
      <c r="T847" s="39"/>
      <c r="Y847" s="39"/>
      <c r="AD847" s="39"/>
      <c r="AI847" s="39"/>
      <c r="AN847" s="39"/>
      <c r="AS847" s="39"/>
    </row>
    <row r="848">
      <c r="E848" s="39"/>
      <c r="J848" s="39"/>
      <c r="O848" s="39"/>
      <c r="T848" s="39"/>
      <c r="Y848" s="39"/>
      <c r="AD848" s="39"/>
      <c r="AI848" s="39"/>
      <c r="AN848" s="39"/>
      <c r="AS848" s="39"/>
    </row>
    <row r="849">
      <c r="E849" s="39"/>
      <c r="J849" s="39"/>
      <c r="O849" s="39"/>
      <c r="T849" s="39"/>
      <c r="Y849" s="39"/>
      <c r="AD849" s="39"/>
      <c r="AI849" s="39"/>
      <c r="AN849" s="39"/>
      <c r="AS849" s="39"/>
    </row>
    <row r="850">
      <c r="E850" s="39"/>
      <c r="J850" s="39"/>
      <c r="O850" s="39"/>
      <c r="T850" s="39"/>
      <c r="Y850" s="39"/>
      <c r="AD850" s="39"/>
      <c r="AI850" s="39"/>
      <c r="AN850" s="39"/>
      <c r="AS850" s="39"/>
    </row>
    <row r="851">
      <c r="E851" s="39"/>
      <c r="J851" s="39"/>
      <c r="O851" s="39"/>
      <c r="T851" s="39"/>
      <c r="Y851" s="39"/>
      <c r="AD851" s="39"/>
      <c r="AI851" s="39"/>
      <c r="AN851" s="39"/>
      <c r="AS851" s="39"/>
    </row>
    <row r="852">
      <c r="E852" s="39"/>
      <c r="J852" s="39"/>
      <c r="O852" s="39"/>
      <c r="T852" s="39"/>
      <c r="Y852" s="39"/>
      <c r="AD852" s="39"/>
      <c r="AI852" s="39"/>
      <c r="AN852" s="39"/>
      <c r="AS852" s="39"/>
    </row>
    <row r="853">
      <c r="E853" s="39"/>
      <c r="J853" s="39"/>
      <c r="O853" s="39"/>
      <c r="T853" s="39"/>
      <c r="Y853" s="39"/>
      <c r="AD853" s="39"/>
      <c r="AI853" s="39"/>
      <c r="AN853" s="39"/>
      <c r="AS853" s="39"/>
    </row>
    <row r="854">
      <c r="E854" s="39"/>
      <c r="J854" s="39"/>
      <c r="O854" s="39"/>
      <c r="T854" s="39"/>
      <c r="Y854" s="39"/>
      <c r="AD854" s="39"/>
      <c r="AI854" s="39"/>
      <c r="AN854" s="39"/>
      <c r="AS854" s="39"/>
    </row>
    <row r="855">
      <c r="E855" s="39"/>
      <c r="J855" s="39"/>
      <c r="O855" s="39"/>
      <c r="T855" s="39"/>
      <c r="Y855" s="39"/>
      <c r="AD855" s="39"/>
      <c r="AI855" s="39"/>
      <c r="AN855" s="39"/>
      <c r="AS855" s="39"/>
    </row>
    <row r="856">
      <c r="E856" s="39"/>
      <c r="J856" s="39"/>
      <c r="O856" s="39"/>
      <c r="T856" s="39"/>
      <c r="Y856" s="39"/>
      <c r="AD856" s="39"/>
      <c r="AI856" s="39"/>
      <c r="AN856" s="39"/>
      <c r="AS856" s="39"/>
    </row>
    <row r="857">
      <c r="E857" s="39"/>
      <c r="J857" s="39"/>
      <c r="O857" s="39"/>
      <c r="T857" s="39"/>
      <c r="Y857" s="39"/>
      <c r="AD857" s="39"/>
      <c r="AI857" s="39"/>
      <c r="AN857" s="39"/>
      <c r="AS857" s="39"/>
    </row>
    <row r="858">
      <c r="E858" s="39"/>
      <c r="J858" s="39"/>
      <c r="O858" s="39"/>
      <c r="T858" s="39"/>
      <c r="Y858" s="39"/>
      <c r="AD858" s="39"/>
      <c r="AI858" s="39"/>
      <c r="AN858" s="39"/>
      <c r="AS858" s="39"/>
    </row>
    <row r="859">
      <c r="E859" s="39"/>
      <c r="J859" s="39"/>
      <c r="O859" s="39"/>
      <c r="T859" s="39"/>
      <c r="Y859" s="39"/>
      <c r="AD859" s="39"/>
      <c r="AI859" s="39"/>
      <c r="AN859" s="39"/>
      <c r="AS859" s="39"/>
    </row>
    <row r="860">
      <c r="E860" s="39"/>
      <c r="J860" s="39"/>
      <c r="O860" s="39"/>
      <c r="T860" s="39"/>
      <c r="Y860" s="39"/>
      <c r="AD860" s="39"/>
      <c r="AI860" s="39"/>
      <c r="AN860" s="39"/>
      <c r="AS860" s="39"/>
    </row>
    <row r="861">
      <c r="E861" s="39"/>
      <c r="J861" s="39"/>
      <c r="O861" s="39"/>
      <c r="T861" s="39"/>
      <c r="Y861" s="39"/>
      <c r="AD861" s="39"/>
      <c r="AI861" s="39"/>
      <c r="AN861" s="39"/>
      <c r="AS861" s="39"/>
    </row>
    <row r="862">
      <c r="E862" s="39"/>
      <c r="J862" s="39"/>
      <c r="O862" s="39"/>
      <c r="T862" s="39"/>
      <c r="Y862" s="39"/>
      <c r="AD862" s="39"/>
      <c r="AI862" s="39"/>
      <c r="AN862" s="39"/>
      <c r="AS862" s="39"/>
    </row>
    <row r="863">
      <c r="E863" s="39"/>
      <c r="J863" s="39"/>
      <c r="O863" s="39"/>
      <c r="T863" s="39"/>
      <c r="Y863" s="39"/>
      <c r="AD863" s="39"/>
      <c r="AI863" s="39"/>
      <c r="AN863" s="39"/>
      <c r="AS863" s="39"/>
    </row>
    <row r="864">
      <c r="E864" s="39"/>
      <c r="J864" s="39"/>
      <c r="O864" s="39"/>
      <c r="T864" s="39"/>
      <c r="Y864" s="39"/>
      <c r="AD864" s="39"/>
      <c r="AI864" s="39"/>
      <c r="AN864" s="39"/>
      <c r="AS864" s="39"/>
    </row>
    <row r="865">
      <c r="E865" s="39"/>
      <c r="J865" s="39"/>
      <c r="O865" s="39"/>
      <c r="T865" s="39"/>
      <c r="Y865" s="39"/>
      <c r="AD865" s="39"/>
      <c r="AI865" s="39"/>
      <c r="AN865" s="39"/>
      <c r="AS865" s="39"/>
    </row>
    <row r="866">
      <c r="E866" s="39"/>
      <c r="J866" s="39"/>
      <c r="O866" s="39"/>
      <c r="T866" s="39"/>
      <c r="Y866" s="39"/>
      <c r="AD866" s="39"/>
      <c r="AI866" s="39"/>
      <c r="AN866" s="39"/>
      <c r="AS866" s="39"/>
    </row>
    <row r="867">
      <c r="E867" s="39"/>
      <c r="J867" s="39"/>
      <c r="O867" s="39"/>
      <c r="T867" s="39"/>
      <c r="Y867" s="39"/>
      <c r="AD867" s="39"/>
      <c r="AI867" s="39"/>
      <c r="AN867" s="39"/>
      <c r="AS867" s="39"/>
    </row>
    <row r="868">
      <c r="E868" s="39"/>
      <c r="J868" s="39"/>
      <c r="O868" s="39"/>
      <c r="T868" s="39"/>
      <c r="Y868" s="39"/>
      <c r="AD868" s="39"/>
      <c r="AI868" s="39"/>
      <c r="AN868" s="39"/>
      <c r="AS868" s="39"/>
    </row>
    <row r="869">
      <c r="E869" s="39"/>
      <c r="J869" s="39"/>
      <c r="O869" s="39"/>
      <c r="T869" s="39"/>
      <c r="Y869" s="39"/>
      <c r="AD869" s="39"/>
      <c r="AI869" s="39"/>
      <c r="AN869" s="39"/>
      <c r="AS869" s="39"/>
    </row>
    <row r="870">
      <c r="E870" s="39"/>
      <c r="J870" s="39"/>
      <c r="O870" s="39"/>
      <c r="T870" s="39"/>
      <c r="Y870" s="39"/>
      <c r="AD870" s="39"/>
      <c r="AI870" s="39"/>
      <c r="AN870" s="39"/>
      <c r="AS870" s="39"/>
    </row>
    <row r="871">
      <c r="E871" s="39"/>
      <c r="J871" s="39"/>
      <c r="O871" s="39"/>
      <c r="T871" s="39"/>
      <c r="Y871" s="39"/>
      <c r="AD871" s="39"/>
      <c r="AI871" s="39"/>
      <c r="AN871" s="39"/>
      <c r="AS871" s="39"/>
    </row>
    <row r="872">
      <c r="E872" s="39"/>
      <c r="J872" s="39"/>
      <c r="O872" s="39"/>
      <c r="T872" s="39"/>
      <c r="Y872" s="39"/>
      <c r="AD872" s="39"/>
      <c r="AI872" s="39"/>
      <c r="AN872" s="39"/>
      <c r="AS872" s="39"/>
    </row>
    <row r="873">
      <c r="E873" s="39"/>
      <c r="J873" s="39"/>
      <c r="O873" s="39"/>
      <c r="T873" s="39"/>
      <c r="Y873" s="39"/>
      <c r="AD873" s="39"/>
      <c r="AI873" s="39"/>
      <c r="AN873" s="39"/>
      <c r="AS873" s="39"/>
    </row>
    <row r="874">
      <c r="E874" s="39"/>
      <c r="J874" s="39"/>
      <c r="O874" s="39"/>
      <c r="T874" s="39"/>
      <c r="Y874" s="39"/>
      <c r="AD874" s="39"/>
      <c r="AI874" s="39"/>
      <c r="AN874" s="39"/>
      <c r="AS874" s="39"/>
    </row>
    <row r="875">
      <c r="E875" s="39"/>
      <c r="J875" s="39"/>
      <c r="O875" s="39"/>
      <c r="T875" s="39"/>
      <c r="Y875" s="39"/>
      <c r="AD875" s="39"/>
      <c r="AI875" s="39"/>
      <c r="AN875" s="39"/>
      <c r="AS875" s="39"/>
    </row>
    <row r="876">
      <c r="E876" s="39"/>
      <c r="J876" s="39"/>
      <c r="O876" s="39"/>
      <c r="T876" s="39"/>
      <c r="Y876" s="39"/>
      <c r="AD876" s="39"/>
      <c r="AI876" s="39"/>
      <c r="AN876" s="39"/>
      <c r="AS876" s="39"/>
    </row>
    <row r="877">
      <c r="E877" s="39"/>
      <c r="J877" s="39"/>
      <c r="O877" s="39"/>
      <c r="T877" s="39"/>
      <c r="Y877" s="39"/>
      <c r="AD877" s="39"/>
      <c r="AI877" s="39"/>
      <c r="AN877" s="39"/>
      <c r="AS877" s="39"/>
    </row>
    <row r="878">
      <c r="E878" s="39"/>
      <c r="J878" s="39"/>
      <c r="O878" s="39"/>
      <c r="T878" s="39"/>
      <c r="Y878" s="39"/>
      <c r="AD878" s="39"/>
      <c r="AI878" s="39"/>
      <c r="AN878" s="39"/>
      <c r="AS878" s="39"/>
    </row>
    <row r="879">
      <c r="E879" s="39"/>
      <c r="J879" s="39"/>
      <c r="O879" s="39"/>
      <c r="T879" s="39"/>
      <c r="Y879" s="39"/>
      <c r="AD879" s="39"/>
      <c r="AI879" s="39"/>
      <c r="AN879" s="39"/>
      <c r="AS879" s="39"/>
    </row>
    <row r="880">
      <c r="E880" s="39"/>
      <c r="J880" s="39"/>
      <c r="O880" s="39"/>
      <c r="T880" s="39"/>
      <c r="Y880" s="39"/>
      <c r="AD880" s="39"/>
      <c r="AI880" s="39"/>
      <c r="AN880" s="39"/>
      <c r="AS880" s="39"/>
    </row>
    <row r="881">
      <c r="E881" s="39"/>
      <c r="J881" s="39"/>
      <c r="O881" s="39"/>
      <c r="T881" s="39"/>
      <c r="Y881" s="39"/>
      <c r="AD881" s="39"/>
      <c r="AI881" s="39"/>
      <c r="AN881" s="39"/>
      <c r="AS881" s="39"/>
    </row>
    <row r="882">
      <c r="E882" s="39"/>
      <c r="J882" s="39"/>
      <c r="O882" s="39"/>
      <c r="T882" s="39"/>
      <c r="Y882" s="39"/>
      <c r="AD882" s="39"/>
      <c r="AI882" s="39"/>
      <c r="AN882" s="39"/>
      <c r="AS882" s="39"/>
    </row>
    <row r="883">
      <c r="E883" s="39"/>
      <c r="J883" s="39"/>
      <c r="O883" s="39"/>
      <c r="T883" s="39"/>
      <c r="Y883" s="39"/>
      <c r="AD883" s="39"/>
      <c r="AI883" s="39"/>
      <c r="AN883" s="39"/>
      <c r="AS883" s="39"/>
    </row>
    <row r="884">
      <c r="E884" s="39"/>
      <c r="J884" s="39"/>
      <c r="O884" s="39"/>
      <c r="T884" s="39"/>
      <c r="Y884" s="39"/>
      <c r="AD884" s="39"/>
      <c r="AI884" s="39"/>
      <c r="AN884" s="39"/>
      <c r="AS884" s="39"/>
    </row>
    <row r="885">
      <c r="E885" s="39"/>
      <c r="J885" s="39"/>
      <c r="O885" s="39"/>
      <c r="T885" s="39"/>
      <c r="Y885" s="39"/>
      <c r="AD885" s="39"/>
      <c r="AI885" s="39"/>
      <c r="AN885" s="39"/>
      <c r="AS885" s="39"/>
    </row>
    <row r="886">
      <c r="E886" s="39"/>
      <c r="J886" s="39"/>
      <c r="O886" s="39"/>
      <c r="T886" s="39"/>
      <c r="Y886" s="39"/>
      <c r="AD886" s="39"/>
      <c r="AI886" s="39"/>
      <c r="AN886" s="39"/>
      <c r="AS886" s="39"/>
    </row>
    <row r="887">
      <c r="E887" s="39"/>
      <c r="J887" s="39"/>
      <c r="O887" s="39"/>
      <c r="T887" s="39"/>
      <c r="Y887" s="39"/>
      <c r="AD887" s="39"/>
      <c r="AI887" s="39"/>
      <c r="AN887" s="39"/>
      <c r="AS887" s="39"/>
    </row>
    <row r="888">
      <c r="E888" s="39"/>
      <c r="J888" s="39"/>
      <c r="O888" s="39"/>
      <c r="T888" s="39"/>
      <c r="Y888" s="39"/>
      <c r="AD888" s="39"/>
      <c r="AI888" s="39"/>
      <c r="AN888" s="39"/>
      <c r="AS888" s="39"/>
    </row>
    <row r="889">
      <c r="E889" s="39"/>
      <c r="J889" s="39"/>
      <c r="O889" s="39"/>
      <c r="T889" s="39"/>
      <c r="Y889" s="39"/>
      <c r="AD889" s="39"/>
      <c r="AI889" s="39"/>
      <c r="AN889" s="39"/>
      <c r="AS889" s="39"/>
    </row>
    <row r="890">
      <c r="E890" s="39"/>
      <c r="J890" s="39"/>
      <c r="O890" s="39"/>
      <c r="T890" s="39"/>
      <c r="Y890" s="39"/>
      <c r="AD890" s="39"/>
      <c r="AI890" s="39"/>
      <c r="AN890" s="39"/>
      <c r="AS890" s="39"/>
    </row>
    <row r="891">
      <c r="E891" s="39"/>
      <c r="J891" s="39"/>
      <c r="O891" s="39"/>
      <c r="T891" s="39"/>
      <c r="Y891" s="39"/>
      <c r="AD891" s="39"/>
      <c r="AI891" s="39"/>
      <c r="AN891" s="39"/>
      <c r="AS891" s="39"/>
    </row>
    <row r="892">
      <c r="E892" s="39"/>
      <c r="J892" s="39"/>
      <c r="O892" s="39"/>
      <c r="T892" s="39"/>
      <c r="Y892" s="39"/>
      <c r="AD892" s="39"/>
      <c r="AI892" s="39"/>
      <c r="AN892" s="39"/>
      <c r="AS892" s="39"/>
    </row>
    <row r="893">
      <c r="E893" s="39"/>
      <c r="J893" s="39"/>
      <c r="O893" s="39"/>
      <c r="T893" s="39"/>
      <c r="Y893" s="39"/>
      <c r="AD893" s="39"/>
      <c r="AI893" s="39"/>
      <c r="AN893" s="39"/>
      <c r="AS893" s="39"/>
    </row>
    <row r="894">
      <c r="E894" s="39"/>
      <c r="J894" s="39"/>
      <c r="O894" s="39"/>
      <c r="T894" s="39"/>
      <c r="Y894" s="39"/>
      <c r="AD894" s="39"/>
      <c r="AI894" s="39"/>
      <c r="AN894" s="39"/>
      <c r="AS894" s="39"/>
    </row>
    <row r="895">
      <c r="E895" s="39"/>
      <c r="J895" s="39"/>
      <c r="O895" s="39"/>
      <c r="T895" s="39"/>
      <c r="Y895" s="39"/>
      <c r="AD895" s="39"/>
      <c r="AI895" s="39"/>
      <c r="AN895" s="39"/>
      <c r="AS895" s="39"/>
    </row>
    <row r="896">
      <c r="E896" s="39"/>
      <c r="J896" s="39"/>
      <c r="O896" s="39"/>
      <c r="T896" s="39"/>
      <c r="Y896" s="39"/>
      <c r="AD896" s="39"/>
      <c r="AI896" s="39"/>
      <c r="AN896" s="39"/>
      <c r="AS896" s="39"/>
    </row>
    <row r="897">
      <c r="E897" s="39"/>
      <c r="J897" s="39"/>
      <c r="O897" s="39"/>
      <c r="T897" s="39"/>
      <c r="Y897" s="39"/>
      <c r="AD897" s="39"/>
      <c r="AI897" s="39"/>
      <c r="AN897" s="39"/>
      <c r="AS897" s="39"/>
    </row>
    <row r="898">
      <c r="E898" s="39"/>
      <c r="J898" s="39"/>
      <c r="O898" s="39"/>
      <c r="T898" s="39"/>
      <c r="Y898" s="39"/>
      <c r="AD898" s="39"/>
      <c r="AI898" s="39"/>
      <c r="AN898" s="39"/>
      <c r="AS898" s="39"/>
    </row>
    <row r="899">
      <c r="E899" s="39"/>
      <c r="J899" s="39"/>
      <c r="O899" s="39"/>
      <c r="T899" s="39"/>
      <c r="Y899" s="39"/>
      <c r="AD899" s="39"/>
      <c r="AI899" s="39"/>
      <c r="AN899" s="39"/>
      <c r="AS899" s="39"/>
    </row>
    <row r="900">
      <c r="E900" s="39"/>
      <c r="J900" s="39"/>
      <c r="O900" s="39"/>
      <c r="T900" s="39"/>
      <c r="Y900" s="39"/>
      <c r="AD900" s="39"/>
      <c r="AI900" s="39"/>
      <c r="AN900" s="39"/>
      <c r="AS900" s="39"/>
    </row>
    <row r="901">
      <c r="E901" s="39"/>
      <c r="J901" s="39"/>
      <c r="O901" s="39"/>
      <c r="T901" s="39"/>
      <c r="Y901" s="39"/>
      <c r="AD901" s="39"/>
      <c r="AI901" s="39"/>
      <c r="AN901" s="39"/>
      <c r="AS901" s="39"/>
    </row>
    <row r="902">
      <c r="E902" s="39"/>
      <c r="J902" s="39"/>
      <c r="O902" s="39"/>
      <c r="T902" s="39"/>
      <c r="Y902" s="39"/>
      <c r="AD902" s="39"/>
      <c r="AI902" s="39"/>
      <c r="AN902" s="39"/>
      <c r="AS902" s="39"/>
    </row>
    <row r="903">
      <c r="E903" s="39"/>
      <c r="J903" s="39"/>
      <c r="O903" s="39"/>
      <c r="T903" s="39"/>
      <c r="Y903" s="39"/>
      <c r="AD903" s="39"/>
      <c r="AI903" s="39"/>
      <c r="AN903" s="39"/>
      <c r="AS903" s="39"/>
    </row>
    <row r="904">
      <c r="E904" s="39"/>
      <c r="J904" s="39"/>
      <c r="O904" s="39"/>
      <c r="T904" s="39"/>
      <c r="Y904" s="39"/>
      <c r="AD904" s="39"/>
      <c r="AI904" s="39"/>
      <c r="AN904" s="39"/>
      <c r="AS904" s="39"/>
    </row>
    <row r="905">
      <c r="E905" s="39"/>
      <c r="J905" s="39"/>
      <c r="O905" s="39"/>
      <c r="T905" s="39"/>
      <c r="Y905" s="39"/>
      <c r="AD905" s="39"/>
      <c r="AI905" s="39"/>
      <c r="AN905" s="39"/>
      <c r="AS905" s="39"/>
    </row>
    <row r="906">
      <c r="E906" s="39"/>
      <c r="J906" s="39"/>
      <c r="O906" s="39"/>
      <c r="T906" s="39"/>
      <c r="Y906" s="39"/>
      <c r="AD906" s="39"/>
      <c r="AI906" s="39"/>
      <c r="AN906" s="39"/>
      <c r="AS906" s="39"/>
    </row>
    <row r="907">
      <c r="E907" s="39"/>
      <c r="J907" s="39"/>
      <c r="O907" s="39"/>
      <c r="T907" s="39"/>
      <c r="Y907" s="39"/>
      <c r="AD907" s="39"/>
      <c r="AI907" s="39"/>
      <c r="AN907" s="39"/>
      <c r="AS907" s="39"/>
    </row>
    <row r="908">
      <c r="E908" s="39"/>
      <c r="J908" s="39"/>
      <c r="O908" s="39"/>
      <c r="T908" s="39"/>
      <c r="Y908" s="39"/>
      <c r="AD908" s="39"/>
      <c r="AI908" s="39"/>
      <c r="AN908" s="39"/>
      <c r="AS908" s="39"/>
    </row>
    <row r="909">
      <c r="E909" s="39"/>
      <c r="J909" s="39"/>
      <c r="O909" s="39"/>
      <c r="T909" s="39"/>
      <c r="Y909" s="39"/>
      <c r="AD909" s="39"/>
      <c r="AI909" s="39"/>
      <c r="AN909" s="39"/>
      <c r="AS909" s="39"/>
    </row>
    <row r="910">
      <c r="E910" s="39"/>
      <c r="J910" s="39"/>
      <c r="O910" s="39"/>
      <c r="T910" s="39"/>
      <c r="Y910" s="39"/>
      <c r="AD910" s="39"/>
      <c r="AI910" s="39"/>
      <c r="AN910" s="39"/>
      <c r="AS910" s="39"/>
    </row>
    <row r="911">
      <c r="E911" s="39"/>
      <c r="J911" s="39"/>
      <c r="O911" s="39"/>
      <c r="T911" s="39"/>
      <c r="Y911" s="39"/>
      <c r="AD911" s="39"/>
      <c r="AI911" s="39"/>
      <c r="AN911" s="39"/>
      <c r="AS911" s="39"/>
    </row>
    <row r="912">
      <c r="E912" s="39"/>
      <c r="J912" s="39"/>
      <c r="O912" s="39"/>
      <c r="T912" s="39"/>
      <c r="Y912" s="39"/>
      <c r="AD912" s="39"/>
      <c r="AI912" s="39"/>
      <c r="AN912" s="39"/>
      <c r="AS912" s="39"/>
    </row>
    <row r="913">
      <c r="E913" s="39"/>
      <c r="J913" s="39"/>
      <c r="O913" s="39"/>
      <c r="T913" s="39"/>
      <c r="Y913" s="39"/>
      <c r="AD913" s="39"/>
      <c r="AI913" s="39"/>
      <c r="AN913" s="39"/>
      <c r="AS913" s="39"/>
    </row>
    <row r="914">
      <c r="E914" s="39"/>
      <c r="J914" s="39"/>
      <c r="O914" s="39"/>
      <c r="T914" s="39"/>
      <c r="Y914" s="39"/>
      <c r="AD914" s="39"/>
      <c r="AI914" s="39"/>
      <c r="AN914" s="39"/>
      <c r="AS914" s="39"/>
    </row>
    <row r="915">
      <c r="E915" s="39"/>
      <c r="J915" s="39"/>
      <c r="O915" s="39"/>
      <c r="T915" s="39"/>
      <c r="Y915" s="39"/>
      <c r="AD915" s="39"/>
      <c r="AI915" s="39"/>
      <c r="AN915" s="39"/>
      <c r="AS915" s="39"/>
    </row>
    <row r="916">
      <c r="E916" s="39"/>
      <c r="J916" s="39"/>
      <c r="O916" s="39"/>
      <c r="T916" s="39"/>
      <c r="Y916" s="39"/>
      <c r="AD916" s="39"/>
      <c r="AI916" s="39"/>
      <c r="AN916" s="39"/>
      <c r="AS916" s="39"/>
    </row>
    <row r="917">
      <c r="E917" s="39"/>
      <c r="J917" s="39"/>
      <c r="O917" s="39"/>
      <c r="T917" s="39"/>
      <c r="Y917" s="39"/>
      <c r="AD917" s="39"/>
      <c r="AI917" s="39"/>
      <c r="AN917" s="39"/>
      <c r="AS917" s="39"/>
    </row>
    <row r="918">
      <c r="E918" s="39"/>
      <c r="J918" s="39"/>
      <c r="O918" s="39"/>
      <c r="T918" s="39"/>
      <c r="Y918" s="39"/>
      <c r="AD918" s="39"/>
      <c r="AI918" s="39"/>
      <c r="AN918" s="39"/>
      <c r="AS918" s="39"/>
    </row>
    <row r="919">
      <c r="E919" s="39"/>
      <c r="J919" s="39"/>
      <c r="O919" s="39"/>
      <c r="T919" s="39"/>
      <c r="Y919" s="39"/>
      <c r="AD919" s="39"/>
      <c r="AI919" s="39"/>
      <c r="AN919" s="39"/>
      <c r="AS919" s="39"/>
    </row>
    <row r="920">
      <c r="E920" s="39"/>
      <c r="J920" s="39"/>
      <c r="O920" s="39"/>
      <c r="T920" s="39"/>
      <c r="Y920" s="39"/>
      <c r="AD920" s="39"/>
      <c r="AI920" s="39"/>
      <c r="AN920" s="39"/>
      <c r="AS920" s="39"/>
    </row>
    <row r="921">
      <c r="E921" s="39"/>
      <c r="J921" s="39"/>
      <c r="O921" s="39"/>
      <c r="T921" s="39"/>
      <c r="Y921" s="39"/>
      <c r="AD921" s="39"/>
      <c r="AI921" s="39"/>
      <c r="AN921" s="39"/>
      <c r="AS921" s="39"/>
    </row>
    <row r="922">
      <c r="E922" s="39"/>
      <c r="J922" s="39"/>
      <c r="O922" s="39"/>
      <c r="T922" s="39"/>
      <c r="Y922" s="39"/>
      <c r="AD922" s="39"/>
      <c r="AI922" s="39"/>
      <c r="AN922" s="39"/>
      <c r="AS922" s="39"/>
    </row>
    <row r="923">
      <c r="E923" s="39"/>
      <c r="J923" s="39"/>
      <c r="O923" s="39"/>
      <c r="T923" s="39"/>
      <c r="Y923" s="39"/>
      <c r="AD923" s="39"/>
      <c r="AI923" s="39"/>
      <c r="AN923" s="39"/>
      <c r="AS923" s="39"/>
    </row>
    <row r="924">
      <c r="E924" s="39"/>
      <c r="J924" s="39"/>
      <c r="O924" s="39"/>
      <c r="T924" s="39"/>
      <c r="Y924" s="39"/>
      <c r="AD924" s="39"/>
      <c r="AI924" s="39"/>
      <c r="AN924" s="39"/>
      <c r="AS924" s="39"/>
    </row>
    <row r="925">
      <c r="E925" s="39"/>
      <c r="J925" s="39"/>
      <c r="O925" s="39"/>
      <c r="T925" s="39"/>
      <c r="Y925" s="39"/>
      <c r="AD925" s="39"/>
      <c r="AI925" s="39"/>
      <c r="AN925" s="39"/>
      <c r="AS925" s="39"/>
    </row>
    <row r="926">
      <c r="E926" s="39"/>
      <c r="J926" s="39"/>
      <c r="O926" s="39"/>
      <c r="T926" s="39"/>
      <c r="Y926" s="39"/>
      <c r="AD926" s="39"/>
      <c r="AI926" s="39"/>
      <c r="AN926" s="39"/>
      <c r="AS926" s="39"/>
    </row>
    <row r="927">
      <c r="E927" s="39"/>
      <c r="J927" s="39"/>
      <c r="O927" s="39"/>
      <c r="T927" s="39"/>
      <c r="Y927" s="39"/>
      <c r="AD927" s="39"/>
      <c r="AI927" s="39"/>
      <c r="AN927" s="39"/>
      <c r="AS927" s="39"/>
    </row>
    <row r="928">
      <c r="E928" s="39"/>
      <c r="J928" s="39"/>
      <c r="O928" s="39"/>
      <c r="T928" s="39"/>
      <c r="Y928" s="39"/>
      <c r="AD928" s="39"/>
      <c r="AI928" s="39"/>
      <c r="AN928" s="39"/>
      <c r="AS928" s="39"/>
    </row>
    <row r="929">
      <c r="E929" s="39"/>
      <c r="J929" s="39"/>
      <c r="O929" s="39"/>
      <c r="T929" s="39"/>
      <c r="Y929" s="39"/>
      <c r="AD929" s="39"/>
      <c r="AI929" s="39"/>
      <c r="AN929" s="39"/>
      <c r="AS929" s="39"/>
    </row>
    <row r="930">
      <c r="E930" s="39"/>
      <c r="J930" s="39"/>
      <c r="O930" s="39"/>
      <c r="T930" s="39"/>
      <c r="Y930" s="39"/>
      <c r="AD930" s="39"/>
      <c r="AI930" s="39"/>
      <c r="AN930" s="39"/>
      <c r="AS930" s="39"/>
    </row>
    <row r="931">
      <c r="E931" s="39"/>
      <c r="J931" s="39"/>
      <c r="O931" s="39"/>
      <c r="T931" s="39"/>
      <c r="Y931" s="39"/>
      <c r="AD931" s="39"/>
      <c r="AI931" s="39"/>
      <c r="AN931" s="39"/>
      <c r="AS931" s="39"/>
    </row>
    <row r="932">
      <c r="E932" s="39"/>
      <c r="J932" s="39"/>
      <c r="O932" s="39"/>
      <c r="T932" s="39"/>
      <c r="Y932" s="39"/>
      <c r="AD932" s="39"/>
      <c r="AI932" s="39"/>
      <c r="AN932" s="39"/>
      <c r="AS932" s="39"/>
    </row>
    <row r="933">
      <c r="E933" s="39"/>
      <c r="J933" s="39"/>
      <c r="O933" s="39"/>
      <c r="T933" s="39"/>
      <c r="Y933" s="39"/>
      <c r="AD933" s="39"/>
      <c r="AI933" s="39"/>
      <c r="AN933" s="39"/>
      <c r="AS933" s="39"/>
    </row>
    <row r="934">
      <c r="E934" s="39"/>
      <c r="J934" s="39"/>
      <c r="O934" s="39"/>
      <c r="T934" s="39"/>
      <c r="Y934" s="39"/>
      <c r="AD934" s="39"/>
      <c r="AI934" s="39"/>
      <c r="AN934" s="39"/>
      <c r="AS934" s="39"/>
    </row>
    <row r="935">
      <c r="E935" s="39"/>
      <c r="J935" s="39"/>
      <c r="O935" s="39"/>
      <c r="T935" s="39"/>
      <c r="Y935" s="39"/>
      <c r="AD935" s="39"/>
      <c r="AI935" s="39"/>
      <c r="AN935" s="39"/>
      <c r="AS935" s="39"/>
    </row>
    <row r="936">
      <c r="E936" s="39"/>
      <c r="J936" s="39"/>
      <c r="O936" s="39"/>
      <c r="T936" s="39"/>
      <c r="Y936" s="39"/>
      <c r="AD936" s="39"/>
      <c r="AI936" s="39"/>
      <c r="AN936" s="39"/>
      <c r="AS936" s="39"/>
    </row>
    <row r="937">
      <c r="E937" s="39"/>
      <c r="J937" s="39"/>
      <c r="O937" s="39"/>
      <c r="T937" s="39"/>
      <c r="Y937" s="39"/>
      <c r="AD937" s="39"/>
      <c r="AI937" s="39"/>
      <c r="AN937" s="39"/>
      <c r="AS937" s="39"/>
    </row>
    <row r="938">
      <c r="E938" s="39"/>
      <c r="J938" s="39"/>
      <c r="O938" s="39"/>
      <c r="T938" s="39"/>
      <c r="Y938" s="39"/>
      <c r="AD938" s="39"/>
      <c r="AI938" s="39"/>
      <c r="AN938" s="39"/>
      <c r="AS938" s="39"/>
    </row>
    <row r="939">
      <c r="E939" s="39"/>
      <c r="J939" s="39"/>
      <c r="O939" s="39"/>
      <c r="T939" s="39"/>
      <c r="Y939" s="39"/>
      <c r="AD939" s="39"/>
      <c r="AI939" s="39"/>
      <c r="AN939" s="39"/>
      <c r="AS939" s="39"/>
    </row>
    <row r="940">
      <c r="E940" s="39"/>
      <c r="J940" s="39"/>
      <c r="O940" s="39"/>
      <c r="T940" s="39"/>
      <c r="Y940" s="39"/>
      <c r="AD940" s="39"/>
      <c r="AI940" s="39"/>
      <c r="AN940" s="39"/>
      <c r="AS940" s="39"/>
    </row>
    <row r="941">
      <c r="E941" s="39"/>
      <c r="J941" s="39"/>
      <c r="O941" s="39"/>
      <c r="T941" s="39"/>
      <c r="Y941" s="39"/>
      <c r="AD941" s="39"/>
      <c r="AI941" s="39"/>
      <c r="AN941" s="39"/>
      <c r="AS941" s="39"/>
    </row>
    <row r="942">
      <c r="E942" s="39"/>
      <c r="J942" s="39"/>
      <c r="O942" s="39"/>
      <c r="T942" s="39"/>
      <c r="Y942" s="39"/>
      <c r="AD942" s="39"/>
      <c r="AI942" s="39"/>
      <c r="AN942" s="39"/>
      <c r="AS942" s="39"/>
    </row>
    <row r="943">
      <c r="E943" s="39"/>
      <c r="J943" s="39"/>
      <c r="O943" s="39"/>
      <c r="T943" s="39"/>
      <c r="Y943" s="39"/>
      <c r="AD943" s="39"/>
      <c r="AI943" s="39"/>
      <c r="AN943" s="39"/>
      <c r="AS943" s="39"/>
    </row>
    <row r="944">
      <c r="E944" s="39"/>
      <c r="J944" s="39"/>
      <c r="O944" s="39"/>
      <c r="T944" s="39"/>
      <c r="Y944" s="39"/>
      <c r="AD944" s="39"/>
      <c r="AI944" s="39"/>
      <c r="AN944" s="39"/>
      <c r="AS944" s="39"/>
    </row>
    <row r="945">
      <c r="E945" s="39"/>
      <c r="J945" s="39"/>
      <c r="O945" s="39"/>
      <c r="T945" s="39"/>
      <c r="Y945" s="39"/>
      <c r="AD945" s="39"/>
      <c r="AI945" s="39"/>
      <c r="AN945" s="39"/>
      <c r="AS945" s="39"/>
    </row>
    <row r="946">
      <c r="E946" s="39"/>
      <c r="J946" s="39"/>
      <c r="O946" s="39"/>
      <c r="T946" s="39"/>
      <c r="Y946" s="39"/>
      <c r="AD946" s="39"/>
      <c r="AI946" s="39"/>
      <c r="AN946" s="39"/>
      <c r="AS946" s="39"/>
    </row>
    <row r="947">
      <c r="E947" s="39"/>
      <c r="J947" s="39"/>
      <c r="O947" s="39"/>
      <c r="T947" s="39"/>
      <c r="Y947" s="39"/>
      <c r="AD947" s="39"/>
      <c r="AI947" s="39"/>
      <c r="AN947" s="39"/>
      <c r="AS947" s="39"/>
    </row>
    <row r="948">
      <c r="E948" s="39"/>
      <c r="J948" s="39"/>
      <c r="O948" s="39"/>
      <c r="T948" s="39"/>
      <c r="Y948" s="39"/>
      <c r="AD948" s="39"/>
      <c r="AI948" s="39"/>
      <c r="AN948" s="39"/>
      <c r="AS948" s="39"/>
    </row>
    <row r="949">
      <c r="E949" s="39"/>
      <c r="J949" s="39"/>
      <c r="O949" s="39"/>
      <c r="T949" s="39"/>
      <c r="Y949" s="39"/>
      <c r="AD949" s="39"/>
      <c r="AI949" s="39"/>
      <c r="AN949" s="39"/>
      <c r="AS949" s="39"/>
    </row>
    <row r="950">
      <c r="E950" s="39"/>
      <c r="J950" s="39"/>
      <c r="O950" s="39"/>
      <c r="T950" s="39"/>
      <c r="Y950" s="39"/>
      <c r="AD950" s="39"/>
      <c r="AI950" s="39"/>
      <c r="AN950" s="39"/>
      <c r="AS950" s="39"/>
    </row>
    <row r="951">
      <c r="E951" s="39"/>
      <c r="J951" s="39"/>
      <c r="O951" s="39"/>
      <c r="T951" s="39"/>
      <c r="Y951" s="39"/>
      <c r="AD951" s="39"/>
      <c r="AI951" s="39"/>
      <c r="AN951" s="39"/>
      <c r="AS951" s="39"/>
    </row>
    <row r="952">
      <c r="E952" s="39"/>
      <c r="J952" s="39"/>
      <c r="O952" s="39"/>
      <c r="T952" s="39"/>
      <c r="Y952" s="39"/>
      <c r="AD952" s="39"/>
      <c r="AI952" s="39"/>
      <c r="AN952" s="39"/>
      <c r="AS952" s="39"/>
    </row>
    <row r="953">
      <c r="E953" s="39"/>
      <c r="J953" s="39"/>
      <c r="O953" s="39"/>
      <c r="T953" s="39"/>
      <c r="Y953" s="39"/>
      <c r="AD953" s="39"/>
      <c r="AI953" s="39"/>
      <c r="AN953" s="39"/>
      <c r="AS953" s="39"/>
    </row>
    <row r="954">
      <c r="E954" s="39"/>
      <c r="J954" s="39"/>
      <c r="O954" s="39"/>
      <c r="T954" s="39"/>
      <c r="Y954" s="39"/>
      <c r="AD954" s="39"/>
      <c r="AI954" s="39"/>
      <c r="AN954" s="39"/>
      <c r="AS954" s="39"/>
    </row>
    <row r="955">
      <c r="E955" s="39"/>
      <c r="J955" s="39"/>
      <c r="O955" s="39"/>
      <c r="T955" s="39"/>
      <c r="Y955" s="39"/>
      <c r="AD955" s="39"/>
      <c r="AI955" s="39"/>
      <c r="AN955" s="39"/>
      <c r="AS955" s="39"/>
    </row>
    <row r="956">
      <c r="E956" s="39"/>
      <c r="J956" s="39"/>
      <c r="O956" s="39"/>
      <c r="T956" s="39"/>
      <c r="Y956" s="39"/>
      <c r="AD956" s="39"/>
      <c r="AI956" s="39"/>
      <c r="AN956" s="39"/>
      <c r="AS956" s="39"/>
    </row>
    <row r="957">
      <c r="E957" s="39"/>
      <c r="J957" s="39"/>
      <c r="O957" s="39"/>
      <c r="T957" s="39"/>
      <c r="Y957" s="39"/>
      <c r="AD957" s="39"/>
      <c r="AI957" s="39"/>
      <c r="AN957" s="39"/>
      <c r="AS957" s="39"/>
    </row>
    <row r="958">
      <c r="E958" s="39"/>
      <c r="J958" s="39"/>
      <c r="O958" s="39"/>
      <c r="T958" s="39"/>
      <c r="Y958" s="39"/>
      <c r="AD958" s="39"/>
      <c r="AI958" s="39"/>
      <c r="AN958" s="39"/>
      <c r="AS958" s="39"/>
    </row>
    <row r="959">
      <c r="E959" s="39"/>
      <c r="J959" s="39"/>
      <c r="O959" s="39"/>
      <c r="T959" s="39"/>
      <c r="Y959" s="39"/>
      <c r="AD959" s="39"/>
      <c r="AI959" s="39"/>
      <c r="AN959" s="39"/>
      <c r="AS959" s="39"/>
    </row>
    <row r="960">
      <c r="E960" s="39"/>
      <c r="J960" s="39"/>
      <c r="O960" s="39"/>
      <c r="T960" s="39"/>
      <c r="Y960" s="39"/>
      <c r="AD960" s="39"/>
      <c r="AI960" s="39"/>
      <c r="AN960" s="39"/>
      <c r="AS960" s="39"/>
    </row>
    <row r="961">
      <c r="E961" s="39"/>
      <c r="J961" s="39"/>
      <c r="O961" s="39"/>
      <c r="T961" s="39"/>
      <c r="Y961" s="39"/>
      <c r="AD961" s="39"/>
      <c r="AI961" s="39"/>
      <c r="AN961" s="39"/>
      <c r="AS961" s="39"/>
    </row>
    <row r="962">
      <c r="E962" s="39"/>
      <c r="J962" s="39"/>
      <c r="O962" s="39"/>
      <c r="T962" s="39"/>
      <c r="Y962" s="39"/>
      <c r="AD962" s="39"/>
      <c r="AI962" s="39"/>
      <c r="AN962" s="39"/>
      <c r="AS962" s="39"/>
    </row>
    <row r="963">
      <c r="E963" s="39"/>
      <c r="J963" s="39"/>
      <c r="O963" s="39"/>
      <c r="T963" s="39"/>
      <c r="Y963" s="39"/>
      <c r="AD963" s="39"/>
      <c r="AI963" s="39"/>
      <c r="AN963" s="39"/>
      <c r="AS963" s="39"/>
    </row>
    <row r="964">
      <c r="E964" s="39"/>
      <c r="J964" s="39"/>
      <c r="O964" s="39"/>
      <c r="T964" s="39"/>
      <c r="Y964" s="39"/>
      <c r="AD964" s="39"/>
      <c r="AI964" s="39"/>
      <c r="AN964" s="39"/>
      <c r="AS964" s="39"/>
    </row>
    <row r="965">
      <c r="E965" s="39"/>
      <c r="J965" s="39"/>
      <c r="O965" s="39"/>
      <c r="T965" s="39"/>
      <c r="Y965" s="39"/>
      <c r="AD965" s="39"/>
      <c r="AI965" s="39"/>
      <c r="AN965" s="39"/>
      <c r="AS965" s="39"/>
    </row>
    <row r="966">
      <c r="E966" s="39"/>
      <c r="J966" s="39"/>
      <c r="O966" s="39"/>
      <c r="T966" s="39"/>
      <c r="Y966" s="39"/>
      <c r="AD966" s="39"/>
      <c r="AI966" s="39"/>
      <c r="AN966" s="39"/>
      <c r="AS966" s="39"/>
    </row>
    <row r="967">
      <c r="E967" s="39"/>
      <c r="J967" s="39"/>
      <c r="O967" s="39"/>
      <c r="T967" s="39"/>
      <c r="Y967" s="39"/>
      <c r="AD967" s="39"/>
      <c r="AI967" s="39"/>
      <c r="AN967" s="39"/>
      <c r="AS967" s="39"/>
    </row>
    <row r="968">
      <c r="E968" s="39"/>
      <c r="J968" s="39"/>
      <c r="O968" s="39"/>
      <c r="T968" s="39"/>
      <c r="Y968" s="39"/>
      <c r="AD968" s="39"/>
      <c r="AI968" s="39"/>
      <c r="AN968" s="39"/>
      <c r="AS968" s="39"/>
    </row>
    <row r="969">
      <c r="E969" s="39"/>
      <c r="J969" s="39"/>
      <c r="O969" s="39"/>
      <c r="T969" s="39"/>
      <c r="Y969" s="39"/>
      <c r="AD969" s="39"/>
      <c r="AI969" s="39"/>
      <c r="AN969" s="39"/>
      <c r="AS969" s="39"/>
    </row>
    <row r="970">
      <c r="E970" s="39"/>
      <c r="J970" s="39"/>
      <c r="O970" s="39"/>
      <c r="T970" s="39"/>
      <c r="Y970" s="39"/>
      <c r="AD970" s="39"/>
      <c r="AI970" s="39"/>
      <c r="AN970" s="39"/>
      <c r="AS970" s="39"/>
    </row>
    <row r="971">
      <c r="E971" s="39"/>
      <c r="J971" s="39"/>
      <c r="O971" s="39"/>
      <c r="T971" s="39"/>
      <c r="Y971" s="39"/>
      <c r="AD971" s="39"/>
      <c r="AI971" s="39"/>
      <c r="AN971" s="39"/>
      <c r="AS971" s="39"/>
    </row>
    <row r="972">
      <c r="E972" s="39"/>
      <c r="J972" s="39"/>
      <c r="O972" s="39"/>
      <c r="T972" s="39"/>
      <c r="Y972" s="39"/>
      <c r="AD972" s="39"/>
      <c r="AI972" s="39"/>
      <c r="AN972" s="39"/>
      <c r="AS972" s="39"/>
    </row>
    <row r="973">
      <c r="E973" s="39"/>
      <c r="J973" s="39"/>
      <c r="O973" s="39"/>
      <c r="T973" s="39"/>
      <c r="Y973" s="39"/>
      <c r="AD973" s="39"/>
      <c r="AI973" s="39"/>
      <c r="AN973" s="39"/>
      <c r="AS973" s="39"/>
    </row>
    <row r="974">
      <c r="E974" s="39"/>
      <c r="J974" s="39"/>
      <c r="O974" s="39"/>
      <c r="T974" s="39"/>
      <c r="Y974" s="39"/>
      <c r="AD974" s="39"/>
      <c r="AI974" s="39"/>
      <c r="AN974" s="39"/>
      <c r="AS974" s="39"/>
    </row>
    <row r="975">
      <c r="E975" s="39"/>
      <c r="J975" s="39"/>
      <c r="O975" s="39"/>
      <c r="T975" s="39"/>
      <c r="Y975" s="39"/>
      <c r="AD975" s="39"/>
      <c r="AI975" s="39"/>
      <c r="AN975" s="39"/>
      <c r="AS975" s="39"/>
    </row>
    <row r="976">
      <c r="E976" s="39"/>
      <c r="J976" s="39"/>
      <c r="O976" s="39"/>
      <c r="T976" s="39"/>
      <c r="Y976" s="39"/>
      <c r="AD976" s="39"/>
      <c r="AI976" s="39"/>
      <c r="AN976" s="39"/>
      <c r="AS976" s="39"/>
    </row>
    <row r="977">
      <c r="E977" s="39"/>
      <c r="J977" s="39"/>
      <c r="O977" s="39"/>
      <c r="T977" s="39"/>
      <c r="Y977" s="39"/>
      <c r="AD977" s="39"/>
      <c r="AI977" s="39"/>
      <c r="AN977" s="39"/>
      <c r="AS977" s="39"/>
    </row>
    <row r="978">
      <c r="E978" s="39"/>
      <c r="J978" s="39"/>
      <c r="O978" s="39"/>
      <c r="T978" s="39"/>
      <c r="Y978" s="39"/>
      <c r="AD978" s="39"/>
      <c r="AI978" s="39"/>
      <c r="AN978" s="39"/>
      <c r="AS978" s="39"/>
    </row>
    <row r="979">
      <c r="E979" s="39"/>
      <c r="J979" s="39"/>
      <c r="O979" s="39"/>
      <c r="T979" s="39"/>
      <c r="Y979" s="39"/>
      <c r="AD979" s="39"/>
      <c r="AI979" s="39"/>
      <c r="AN979" s="39"/>
      <c r="AS979" s="39"/>
    </row>
    <row r="980">
      <c r="E980" s="39"/>
      <c r="J980" s="39"/>
      <c r="O980" s="39"/>
      <c r="T980" s="39"/>
      <c r="Y980" s="39"/>
      <c r="AD980" s="39"/>
      <c r="AI980" s="39"/>
      <c r="AN980" s="39"/>
      <c r="AS980" s="39"/>
    </row>
    <row r="981">
      <c r="E981" s="39"/>
      <c r="J981" s="39"/>
      <c r="O981" s="39"/>
      <c r="T981" s="39"/>
      <c r="Y981" s="39"/>
      <c r="AD981" s="39"/>
      <c r="AI981" s="39"/>
      <c r="AN981" s="39"/>
      <c r="AS981" s="39"/>
    </row>
    <row r="982">
      <c r="E982" s="39"/>
      <c r="J982" s="39"/>
      <c r="O982" s="39"/>
      <c r="T982" s="39"/>
      <c r="Y982" s="39"/>
      <c r="AD982" s="39"/>
      <c r="AI982" s="39"/>
      <c r="AN982" s="39"/>
      <c r="AS982" s="39"/>
    </row>
    <row r="983">
      <c r="E983" s="39"/>
      <c r="J983" s="39"/>
      <c r="O983" s="39"/>
      <c r="T983" s="39"/>
      <c r="Y983" s="39"/>
      <c r="AD983" s="39"/>
      <c r="AI983" s="39"/>
      <c r="AN983" s="39"/>
      <c r="AS983" s="39"/>
    </row>
    <row r="984">
      <c r="E984" s="39"/>
      <c r="J984" s="39"/>
      <c r="O984" s="39"/>
      <c r="T984" s="39"/>
      <c r="Y984" s="39"/>
      <c r="AD984" s="39"/>
      <c r="AI984" s="39"/>
      <c r="AN984" s="39"/>
      <c r="AS984" s="39"/>
    </row>
    <row r="985">
      <c r="E985" s="39"/>
      <c r="J985" s="39"/>
      <c r="O985" s="39"/>
      <c r="T985" s="39"/>
      <c r="Y985" s="39"/>
      <c r="AD985" s="39"/>
      <c r="AI985" s="39"/>
      <c r="AN985" s="39"/>
      <c r="AS985" s="39"/>
    </row>
    <row r="986">
      <c r="E986" s="39"/>
      <c r="J986" s="39"/>
      <c r="O986" s="39"/>
      <c r="T986" s="39"/>
      <c r="Y986" s="39"/>
      <c r="AD986" s="39"/>
      <c r="AI986" s="39"/>
      <c r="AN986" s="39"/>
      <c r="AS986" s="39"/>
    </row>
    <row r="987">
      <c r="E987" s="39"/>
      <c r="J987" s="39"/>
      <c r="O987" s="39"/>
      <c r="T987" s="39"/>
      <c r="Y987" s="39"/>
      <c r="AD987" s="39"/>
      <c r="AI987" s="39"/>
      <c r="AN987" s="39"/>
      <c r="AS987" s="39"/>
    </row>
    <row r="988">
      <c r="E988" s="39"/>
      <c r="J988" s="39"/>
      <c r="O988" s="39"/>
      <c r="T988" s="39"/>
      <c r="Y988" s="39"/>
      <c r="AD988" s="39"/>
      <c r="AI988" s="39"/>
      <c r="AN988" s="39"/>
      <c r="AS988" s="39"/>
    </row>
    <row r="989">
      <c r="E989" s="39"/>
      <c r="J989" s="39"/>
      <c r="O989" s="39"/>
      <c r="T989" s="39"/>
      <c r="Y989" s="39"/>
      <c r="AD989" s="39"/>
      <c r="AI989" s="39"/>
      <c r="AN989" s="39"/>
      <c r="AS989" s="39"/>
    </row>
    <row r="990">
      <c r="E990" s="39"/>
      <c r="J990" s="39"/>
      <c r="O990" s="39"/>
      <c r="T990" s="39"/>
      <c r="Y990" s="39"/>
      <c r="AD990" s="39"/>
      <c r="AI990" s="39"/>
      <c r="AN990" s="39"/>
      <c r="AS990" s="39"/>
    </row>
    <row r="991">
      <c r="E991" s="39"/>
      <c r="J991" s="39"/>
      <c r="O991" s="39"/>
      <c r="T991" s="39"/>
      <c r="Y991" s="39"/>
      <c r="AD991" s="39"/>
      <c r="AI991" s="39"/>
      <c r="AN991" s="39"/>
      <c r="AS991" s="39"/>
    </row>
    <row r="992">
      <c r="E992" s="39"/>
      <c r="J992" s="39"/>
      <c r="O992" s="39"/>
      <c r="T992" s="39"/>
      <c r="Y992" s="39"/>
      <c r="AD992" s="39"/>
      <c r="AI992" s="39"/>
      <c r="AN992" s="39"/>
      <c r="AS992" s="39"/>
    </row>
    <row r="993">
      <c r="E993" s="39"/>
      <c r="J993" s="39"/>
      <c r="O993" s="39"/>
      <c r="T993" s="39"/>
      <c r="Y993" s="39"/>
      <c r="AD993" s="39"/>
      <c r="AI993" s="39"/>
      <c r="AN993" s="39"/>
      <c r="AS993" s="39"/>
    </row>
    <row r="994">
      <c r="E994" s="39"/>
      <c r="J994" s="39"/>
      <c r="O994" s="39"/>
      <c r="T994" s="39"/>
      <c r="Y994" s="39"/>
      <c r="AD994" s="39"/>
      <c r="AI994" s="39"/>
      <c r="AN994" s="39"/>
      <c r="AS994" s="39"/>
    </row>
    <row r="995">
      <c r="E995" s="39"/>
      <c r="J995" s="39"/>
      <c r="O995" s="39"/>
      <c r="T995" s="39"/>
      <c r="Y995" s="39"/>
      <c r="AD995" s="39"/>
      <c r="AI995" s="39"/>
      <c r="AN995" s="39"/>
      <c r="AS995" s="39"/>
    </row>
    <row r="996">
      <c r="E996" s="39"/>
      <c r="J996" s="39"/>
      <c r="O996" s="39"/>
      <c r="T996" s="39"/>
      <c r="Y996" s="39"/>
      <c r="AD996" s="39"/>
      <c r="AI996" s="39"/>
      <c r="AN996" s="39"/>
      <c r="AS996" s="39"/>
    </row>
    <row r="997">
      <c r="E997" s="39"/>
      <c r="J997" s="39"/>
      <c r="O997" s="39"/>
      <c r="T997" s="39"/>
      <c r="Y997" s="39"/>
      <c r="AD997" s="39"/>
      <c r="AI997" s="39"/>
      <c r="AN997" s="39"/>
      <c r="AS997" s="39"/>
    </row>
    <row r="998">
      <c r="E998" s="39"/>
      <c r="J998" s="39"/>
      <c r="O998" s="39"/>
      <c r="T998" s="39"/>
      <c r="Y998" s="39"/>
      <c r="AD998" s="39"/>
      <c r="AI998" s="39"/>
      <c r="AN998" s="39"/>
      <c r="AS998" s="39"/>
    </row>
    <row r="999">
      <c r="E999" s="39"/>
      <c r="J999" s="39"/>
      <c r="O999" s="39"/>
      <c r="T999" s="39"/>
      <c r="Y999" s="39"/>
      <c r="AD999" s="39"/>
      <c r="AI999" s="39"/>
      <c r="AN999" s="39"/>
      <c r="AS999" s="39"/>
    </row>
    <row r="1000">
      <c r="E1000" s="39"/>
      <c r="J1000" s="39"/>
      <c r="O1000" s="39"/>
      <c r="T1000" s="39"/>
      <c r="Y1000" s="39"/>
      <c r="AD1000" s="39"/>
      <c r="AI1000" s="39"/>
      <c r="AN1000" s="39"/>
      <c r="AS1000" s="39"/>
    </row>
    <row r="1001">
      <c r="E1001" s="39"/>
      <c r="J1001" s="39"/>
      <c r="O1001" s="39"/>
      <c r="T1001" s="39"/>
      <c r="Y1001" s="39"/>
      <c r="AD1001" s="39"/>
      <c r="AI1001" s="39"/>
      <c r="AN1001" s="39"/>
      <c r="AS1001" s="39"/>
    </row>
  </sheetData>
  <mergeCells count="9">
    <mergeCell ref="AK1:AN1"/>
    <mergeCell ref="AP1:AS1"/>
    <mergeCell ref="B1:E1"/>
    <mergeCell ref="G1:J1"/>
    <mergeCell ref="L1:O1"/>
    <mergeCell ref="Q1:T1"/>
    <mergeCell ref="V1:Y1"/>
    <mergeCell ref="AA1:AD1"/>
    <mergeCell ref="AF1:AI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0"/>
      <c r="B1" s="30" t="s">
        <v>203</v>
      </c>
      <c r="F1" s="30"/>
      <c r="G1" s="30" t="s">
        <v>130</v>
      </c>
      <c r="J1" s="31"/>
      <c r="K1" s="32"/>
      <c r="L1" s="30" t="s">
        <v>131</v>
      </c>
      <c r="O1" s="31"/>
      <c r="P1" s="32"/>
      <c r="Q1" s="30" t="s">
        <v>139</v>
      </c>
      <c r="T1" s="31"/>
      <c r="U1" s="32"/>
      <c r="V1" s="30" t="s">
        <v>140</v>
      </c>
      <c r="Y1" s="31"/>
      <c r="Z1" s="32"/>
      <c r="AA1" s="30" t="s">
        <v>141</v>
      </c>
      <c r="AD1" s="31"/>
      <c r="AE1" s="30"/>
      <c r="AF1" s="30" t="s">
        <v>142</v>
      </c>
      <c r="AJ1" s="30"/>
      <c r="AK1" s="30" t="s">
        <v>143</v>
      </c>
      <c r="AN1" s="31"/>
      <c r="AO1" s="32"/>
      <c r="AP1" s="30" t="s">
        <v>144</v>
      </c>
      <c r="AS1" s="31"/>
      <c r="AT1" s="11"/>
      <c r="AU1" s="11"/>
      <c r="AV1" s="11"/>
      <c r="AW1" s="11"/>
      <c r="AX1" s="11"/>
      <c r="AY1" s="11"/>
      <c r="AZ1" s="11"/>
      <c r="BA1" s="11"/>
    </row>
    <row r="2">
      <c r="A2" s="33"/>
      <c r="B2" s="33" t="s">
        <v>204</v>
      </c>
      <c r="C2" s="33" t="s">
        <v>205</v>
      </c>
      <c r="D2" s="33" t="s">
        <v>206</v>
      </c>
      <c r="E2" s="34" t="s">
        <v>207</v>
      </c>
      <c r="F2" s="33"/>
      <c r="G2" s="33" t="s">
        <v>204</v>
      </c>
      <c r="H2" s="33" t="s">
        <v>205</v>
      </c>
      <c r="I2" s="35" t="s">
        <v>206</v>
      </c>
      <c r="J2" s="34" t="s">
        <v>207</v>
      </c>
      <c r="K2" s="33"/>
      <c r="L2" s="33" t="s">
        <v>204</v>
      </c>
      <c r="M2" s="33" t="s">
        <v>205</v>
      </c>
      <c r="N2" s="35" t="s">
        <v>206</v>
      </c>
      <c r="O2" s="34" t="s">
        <v>207</v>
      </c>
      <c r="P2" s="33"/>
      <c r="Q2" s="33" t="s">
        <v>204</v>
      </c>
      <c r="R2" s="33" t="s">
        <v>205</v>
      </c>
      <c r="S2" s="35" t="s">
        <v>206</v>
      </c>
      <c r="T2" s="34" t="s">
        <v>207</v>
      </c>
      <c r="U2" s="33"/>
      <c r="V2" s="33" t="s">
        <v>204</v>
      </c>
      <c r="W2" s="33" t="s">
        <v>205</v>
      </c>
      <c r="X2" s="35" t="s">
        <v>206</v>
      </c>
      <c r="Y2" s="34" t="s">
        <v>207</v>
      </c>
      <c r="Z2" s="33"/>
      <c r="AA2" s="33" t="s">
        <v>204</v>
      </c>
      <c r="AB2" s="33" t="s">
        <v>205</v>
      </c>
      <c r="AC2" s="35" t="s">
        <v>206</v>
      </c>
      <c r="AD2" s="34" t="s">
        <v>207</v>
      </c>
      <c r="AE2" s="33"/>
      <c r="AF2" s="33" t="s">
        <v>204</v>
      </c>
      <c r="AG2" s="33" t="s">
        <v>205</v>
      </c>
      <c r="AH2" s="35" t="s">
        <v>206</v>
      </c>
      <c r="AI2" s="34" t="s">
        <v>207</v>
      </c>
      <c r="AJ2" s="33"/>
      <c r="AK2" s="33" t="s">
        <v>204</v>
      </c>
      <c r="AL2" s="33" t="s">
        <v>205</v>
      </c>
      <c r="AM2" s="35" t="s">
        <v>206</v>
      </c>
      <c r="AN2" s="34" t="s">
        <v>207</v>
      </c>
      <c r="AO2" s="33"/>
      <c r="AP2" s="33" t="s">
        <v>204</v>
      </c>
      <c r="AQ2" s="33" t="s">
        <v>205</v>
      </c>
      <c r="AR2" s="35" t="s">
        <v>206</v>
      </c>
      <c r="AS2" s="34" t="s">
        <v>207</v>
      </c>
      <c r="AT2" s="11"/>
      <c r="AU2" s="11"/>
      <c r="AV2" s="11"/>
      <c r="AW2" s="11"/>
      <c r="AX2" s="11"/>
      <c r="AY2" s="11"/>
      <c r="AZ2" s="11"/>
      <c r="BA2" s="11"/>
    </row>
    <row r="3">
      <c r="A3" s="2" t="b">
        <f t="shared" ref="A3:A65" si="1"> EXACT(B3, LOWER(B3))</f>
        <v>0</v>
      </c>
      <c r="B3" s="3" t="s">
        <v>208</v>
      </c>
      <c r="C3" s="2">
        <v>10756.0</v>
      </c>
      <c r="D3" s="2" t="s">
        <v>1997</v>
      </c>
      <c r="E3" s="36">
        <v>1.629803342994E12</v>
      </c>
      <c r="F3" s="2" t="b">
        <f t="shared" ref="F3:F64" si="2"> EXACT(G3, LOWER(G3))</f>
        <v>0</v>
      </c>
      <c r="G3" s="3" t="s">
        <v>208</v>
      </c>
      <c r="H3" s="2">
        <v>13181.0</v>
      </c>
      <c r="I3" s="2" t="s">
        <v>1998</v>
      </c>
      <c r="J3" s="36">
        <v>1.629803930159E12</v>
      </c>
      <c r="K3" s="2" t="b">
        <f t="shared" ref="K3:K66" si="3"> EXACT(L3, LOWER(L3))</f>
        <v>0</v>
      </c>
      <c r="L3" s="3" t="s">
        <v>208</v>
      </c>
      <c r="M3" s="2">
        <v>14105.0</v>
      </c>
      <c r="N3" s="2" t="s">
        <v>1999</v>
      </c>
      <c r="O3" s="36">
        <v>1.629804404033E12</v>
      </c>
      <c r="P3" s="2" t="b">
        <f t="shared" ref="P3:P80" si="4"> EXACT(Q3, LOWER(Q3))</f>
        <v>0</v>
      </c>
      <c r="Q3" s="3" t="s">
        <v>208</v>
      </c>
      <c r="R3" s="2">
        <v>13708.0</v>
      </c>
      <c r="S3" s="2" t="s">
        <v>2000</v>
      </c>
      <c r="T3" s="36">
        <v>1.629808843723E12</v>
      </c>
      <c r="U3" s="2" t="b">
        <f t="shared" ref="U3:U65" si="5"> EXACT(V3, LOWER(V3))</f>
        <v>0</v>
      </c>
      <c r="V3" s="3" t="s">
        <v>208</v>
      </c>
      <c r="W3" s="2">
        <v>13816.0</v>
      </c>
      <c r="X3" s="2" t="s">
        <v>2001</v>
      </c>
      <c r="Y3" s="36">
        <v>1.629809301516E12</v>
      </c>
      <c r="Z3" s="2" t="b">
        <f t="shared" ref="Z3:Z66" si="6"> EXACT(AA3, LOWER(AA3))</f>
        <v>0</v>
      </c>
      <c r="AA3" s="3" t="s">
        <v>208</v>
      </c>
      <c r="AB3" s="2">
        <v>12252.0</v>
      </c>
      <c r="AC3" s="2" t="s">
        <v>2002</v>
      </c>
      <c r="AD3" s="36">
        <v>1.629809976911E12</v>
      </c>
      <c r="AE3" s="2" t="b">
        <f t="shared" ref="AE3:AE77" si="7"> EXACT(AF3, LOWER(AF3))</f>
        <v>0</v>
      </c>
      <c r="AF3" s="3" t="s">
        <v>208</v>
      </c>
      <c r="AG3" s="2">
        <v>14326.0</v>
      </c>
      <c r="AH3" s="2" t="s">
        <v>2003</v>
      </c>
      <c r="AI3" s="36">
        <v>1.629813878989E12</v>
      </c>
      <c r="AJ3" s="2" t="b">
        <f t="shared" ref="AJ3:AJ94" si="8"> EXACT(AK3, LOWER(AK3))</f>
        <v>0</v>
      </c>
      <c r="AK3" s="3" t="s">
        <v>208</v>
      </c>
      <c r="AL3" s="2">
        <v>11677.0</v>
      </c>
      <c r="AM3" s="2" t="s">
        <v>2004</v>
      </c>
      <c r="AN3" s="36">
        <v>1.629814422823E12</v>
      </c>
      <c r="AO3" s="2" t="b">
        <f t="shared" ref="AO3:AO71" si="9"> EXACT(AP3, LOWER(AP3))</f>
        <v>0</v>
      </c>
      <c r="AP3" s="3" t="s">
        <v>208</v>
      </c>
      <c r="AQ3" s="2">
        <v>13763.0</v>
      </c>
      <c r="AR3" s="2" t="s">
        <v>2005</v>
      </c>
      <c r="AS3" s="36">
        <v>1.629814940911E12</v>
      </c>
    </row>
    <row r="4">
      <c r="A4" s="2" t="b">
        <f t="shared" si="1"/>
        <v>1</v>
      </c>
      <c r="B4" s="3" t="s">
        <v>218</v>
      </c>
      <c r="C4" s="2">
        <v>1316.0</v>
      </c>
      <c r="D4" s="2" t="s">
        <v>2006</v>
      </c>
      <c r="E4" s="36">
        <v>1.629803344307E12</v>
      </c>
      <c r="F4" s="2" t="b">
        <f t="shared" si="2"/>
        <v>1</v>
      </c>
      <c r="G4" s="3" t="s">
        <v>218</v>
      </c>
      <c r="H4" s="2">
        <v>645.0</v>
      </c>
      <c r="I4" s="2" t="s">
        <v>1998</v>
      </c>
      <c r="J4" s="36">
        <v>1.629803930793E12</v>
      </c>
      <c r="K4" s="2" t="b">
        <f t="shared" si="3"/>
        <v>1</v>
      </c>
      <c r="L4" s="3" t="s">
        <v>218</v>
      </c>
      <c r="M4" s="2">
        <v>776.0</v>
      </c>
      <c r="N4" s="2" t="s">
        <v>1999</v>
      </c>
      <c r="O4" s="36">
        <v>1.629804404803E12</v>
      </c>
      <c r="P4" s="2" t="b">
        <f t="shared" si="4"/>
        <v>1</v>
      </c>
      <c r="Q4" s="3" t="s">
        <v>218</v>
      </c>
      <c r="R4" s="2">
        <v>801.0</v>
      </c>
      <c r="S4" s="2" t="s">
        <v>2007</v>
      </c>
      <c r="T4" s="36">
        <v>1.629808844524E12</v>
      </c>
      <c r="U4" s="2" t="b">
        <f t="shared" si="5"/>
        <v>1</v>
      </c>
      <c r="V4" s="3" t="s">
        <v>218</v>
      </c>
      <c r="W4" s="2">
        <v>370.0</v>
      </c>
      <c r="X4" s="2" t="s">
        <v>2001</v>
      </c>
      <c r="Y4" s="36">
        <v>1.629809301882E12</v>
      </c>
      <c r="Z4" s="2" t="b">
        <f t="shared" si="6"/>
        <v>1</v>
      </c>
      <c r="AA4" s="3" t="s">
        <v>218</v>
      </c>
      <c r="AB4" s="2">
        <v>341.0</v>
      </c>
      <c r="AC4" s="2" t="s">
        <v>2008</v>
      </c>
      <c r="AD4" s="36">
        <v>1.629809977221E12</v>
      </c>
      <c r="AE4" s="2" t="b">
        <f t="shared" si="7"/>
        <v>1</v>
      </c>
      <c r="AF4" s="3" t="s">
        <v>218</v>
      </c>
      <c r="AG4" s="2">
        <v>324.0</v>
      </c>
      <c r="AH4" s="2" t="s">
        <v>2009</v>
      </c>
      <c r="AI4" s="36">
        <v>1.629813879312E12</v>
      </c>
      <c r="AJ4" s="2" t="b">
        <f t="shared" si="8"/>
        <v>1</v>
      </c>
      <c r="AK4" s="3" t="s">
        <v>218</v>
      </c>
      <c r="AL4" s="2">
        <v>415.0</v>
      </c>
      <c r="AM4" s="2" t="s">
        <v>2010</v>
      </c>
      <c r="AN4" s="36">
        <v>1.629814423231E12</v>
      </c>
      <c r="AO4" s="2" t="b">
        <f t="shared" si="9"/>
        <v>1</v>
      </c>
      <c r="AP4" s="3" t="s">
        <v>218</v>
      </c>
      <c r="AQ4" s="2">
        <v>415.0</v>
      </c>
      <c r="AR4" s="2" t="s">
        <v>2011</v>
      </c>
      <c r="AS4" s="36">
        <v>1.629814941322E12</v>
      </c>
    </row>
    <row r="5">
      <c r="A5" s="2" t="b">
        <f t="shared" si="1"/>
        <v>1</v>
      </c>
      <c r="B5" s="3" t="s">
        <v>219</v>
      </c>
      <c r="C5" s="2">
        <v>390.0</v>
      </c>
      <c r="D5" s="2" t="s">
        <v>2006</v>
      </c>
      <c r="E5" s="36">
        <v>1.629803344712E12</v>
      </c>
      <c r="F5" s="2" t="b">
        <f t="shared" si="2"/>
        <v>1</v>
      </c>
      <c r="G5" s="3" t="s">
        <v>219</v>
      </c>
      <c r="H5" s="2">
        <v>435.0</v>
      </c>
      <c r="I5" s="2" t="s">
        <v>2012</v>
      </c>
      <c r="J5" s="36">
        <v>1.629803931228E12</v>
      </c>
      <c r="K5" s="2" t="b">
        <f t="shared" si="3"/>
        <v>1</v>
      </c>
      <c r="L5" s="3" t="s">
        <v>219</v>
      </c>
      <c r="M5" s="2">
        <v>485.0</v>
      </c>
      <c r="N5" s="2" t="s">
        <v>2013</v>
      </c>
      <c r="O5" s="36">
        <v>1.629804405289E12</v>
      </c>
      <c r="P5" s="2" t="b">
        <f t="shared" si="4"/>
        <v>1</v>
      </c>
      <c r="Q5" s="3" t="s">
        <v>219</v>
      </c>
      <c r="R5" s="2">
        <v>520.0</v>
      </c>
      <c r="S5" s="2" t="s">
        <v>2014</v>
      </c>
      <c r="T5" s="36">
        <v>1.62980884504E12</v>
      </c>
      <c r="U5" s="2" t="b">
        <f t="shared" si="5"/>
        <v>1</v>
      </c>
      <c r="V5" s="3" t="s">
        <v>224</v>
      </c>
      <c r="W5" s="2">
        <v>252.0</v>
      </c>
      <c r="X5" s="2" t="s">
        <v>2015</v>
      </c>
      <c r="Y5" s="36">
        <v>1.629809302134E12</v>
      </c>
      <c r="Z5" s="2" t="b">
        <f t="shared" si="6"/>
        <v>1</v>
      </c>
      <c r="AA5" s="3" t="s">
        <v>219</v>
      </c>
      <c r="AB5" s="2">
        <v>468.0</v>
      </c>
      <c r="AC5" s="2" t="s">
        <v>2008</v>
      </c>
      <c r="AD5" s="36">
        <v>1.629809977689E12</v>
      </c>
      <c r="AE5" s="2" t="b">
        <f t="shared" si="7"/>
        <v>1</v>
      </c>
      <c r="AF5" s="3" t="s">
        <v>219</v>
      </c>
      <c r="AG5" s="2">
        <v>294.0</v>
      </c>
      <c r="AH5" s="2" t="s">
        <v>2009</v>
      </c>
      <c r="AI5" s="36">
        <v>1.629813879601E12</v>
      </c>
      <c r="AJ5" s="2" t="b">
        <f t="shared" si="8"/>
        <v>1</v>
      </c>
      <c r="AK5" s="3" t="s">
        <v>219</v>
      </c>
      <c r="AL5" s="2">
        <v>594.0</v>
      </c>
      <c r="AM5" s="2" t="s">
        <v>2010</v>
      </c>
      <c r="AN5" s="36">
        <v>1.629814423829E12</v>
      </c>
      <c r="AO5" s="2" t="b">
        <f t="shared" si="9"/>
        <v>1</v>
      </c>
      <c r="AP5" s="3" t="s">
        <v>224</v>
      </c>
      <c r="AQ5" s="2">
        <v>619.0</v>
      </c>
      <c r="AR5" s="2" t="s">
        <v>2011</v>
      </c>
      <c r="AS5" s="36">
        <v>1.629814941938E12</v>
      </c>
    </row>
    <row r="6">
      <c r="A6" s="2" t="b">
        <f t="shared" si="1"/>
        <v>1</v>
      </c>
      <c r="B6" s="3" t="s">
        <v>224</v>
      </c>
      <c r="C6" s="2">
        <v>51.0</v>
      </c>
      <c r="D6" s="2" t="s">
        <v>2006</v>
      </c>
      <c r="E6" s="36">
        <v>1.629803344751E12</v>
      </c>
      <c r="F6" s="2" t="b">
        <f t="shared" si="2"/>
        <v>1</v>
      </c>
      <c r="G6" s="3" t="s">
        <v>224</v>
      </c>
      <c r="H6" s="2">
        <v>83.0</v>
      </c>
      <c r="I6" s="2" t="s">
        <v>2012</v>
      </c>
      <c r="J6" s="36">
        <v>1.62980393131E12</v>
      </c>
      <c r="K6" s="2" t="b">
        <f t="shared" si="3"/>
        <v>1</v>
      </c>
      <c r="L6" s="3" t="s">
        <v>224</v>
      </c>
      <c r="M6" s="2">
        <v>67.0</v>
      </c>
      <c r="N6" s="2" t="s">
        <v>2013</v>
      </c>
      <c r="O6" s="36">
        <v>1.629804405354E12</v>
      </c>
      <c r="P6" s="2" t="b">
        <f t="shared" si="4"/>
        <v>1</v>
      </c>
      <c r="Q6" s="3" t="s">
        <v>224</v>
      </c>
      <c r="R6" s="2">
        <v>91.0</v>
      </c>
      <c r="S6" s="2" t="s">
        <v>2014</v>
      </c>
      <c r="T6" s="36">
        <v>1.629808845135E12</v>
      </c>
      <c r="U6" s="2" t="b">
        <f t="shared" si="5"/>
        <v>1</v>
      </c>
      <c r="V6" s="3" t="s">
        <v>226</v>
      </c>
      <c r="W6" s="2">
        <v>267.0</v>
      </c>
      <c r="X6" s="2" t="s">
        <v>2015</v>
      </c>
      <c r="Y6" s="36">
        <v>1.629809302402E12</v>
      </c>
      <c r="Z6" s="2" t="b">
        <f t="shared" si="6"/>
        <v>1</v>
      </c>
      <c r="AA6" s="3" t="s">
        <v>224</v>
      </c>
      <c r="AB6" s="2">
        <v>82.0</v>
      </c>
      <c r="AC6" s="2" t="s">
        <v>2008</v>
      </c>
      <c r="AD6" s="36">
        <v>1.629809977772E12</v>
      </c>
      <c r="AE6" s="2" t="b">
        <f t="shared" si="7"/>
        <v>1</v>
      </c>
      <c r="AF6" s="3" t="s">
        <v>224</v>
      </c>
      <c r="AG6" s="2">
        <v>1082.0</v>
      </c>
      <c r="AH6" s="2" t="s">
        <v>2016</v>
      </c>
      <c r="AI6" s="36">
        <v>1.629813880699E12</v>
      </c>
      <c r="AJ6" s="2" t="b">
        <f t="shared" si="8"/>
        <v>1</v>
      </c>
      <c r="AK6" s="3" t="s">
        <v>224</v>
      </c>
      <c r="AL6" s="2">
        <v>75.0</v>
      </c>
      <c r="AM6" s="2" t="s">
        <v>2010</v>
      </c>
      <c r="AN6" s="36">
        <v>1.629814423898E12</v>
      </c>
      <c r="AO6" s="2" t="b">
        <f t="shared" si="9"/>
        <v>1</v>
      </c>
      <c r="AP6" s="3" t="s">
        <v>226</v>
      </c>
      <c r="AQ6" s="2">
        <v>277.0</v>
      </c>
      <c r="AR6" s="2" t="s">
        <v>2017</v>
      </c>
      <c r="AS6" s="36">
        <v>1.629814942218E12</v>
      </c>
    </row>
    <row r="7">
      <c r="A7" s="2" t="b">
        <f t="shared" si="1"/>
        <v>1</v>
      </c>
      <c r="B7" s="3" t="s">
        <v>226</v>
      </c>
      <c r="C7" s="2">
        <v>154.0</v>
      </c>
      <c r="D7" s="2" t="s">
        <v>2006</v>
      </c>
      <c r="E7" s="36">
        <v>1.629803344896E12</v>
      </c>
      <c r="F7" s="2" t="b">
        <f t="shared" si="2"/>
        <v>1</v>
      </c>
      <c r="G7" s="3" t="s">
        <v>226</v>
      </c>
      <c r="H7" s="2">
        <v>164.0</v>
      </c>
      <c r="I7" s="2" t="s">
        <v>2012</v>
      </c>
      <c r="J7" s="36">
        <v>1.629803931476E12</v>
      </c>
      <c r="K7" s="2" t="b">
        <f t="shared" si="3"/>
        <v>1</v>
      </c>
      <c r="L7" s="3" t="s">
        <v>226</v>
      </c>
      <c r="M7" s="2">
        <v>175.0</v>
      </c>
      <c r="N7" s="2" t="s">
        <v>2013</v>
      </c>
      <c r="O7" s="36">
        <v>1.629804405543E12</v>
      </c>
      <c r="P7" s="2" t="b">
        <f t="shared" si="4"/>
        <v>1</v>
      </c>
      <c r="Q7" s="3" t="s">
        <v>226</v>
      </c>
      <c r="R7" s="2">
        <v>254.0</v>
      </c>
      <c r="S7" s="2" t="s">
        <v>2014</v>
      </c>
      <c r="T7" s="36">
        <v>1.629808845399E12</v>
      </c>
      <c r="U7" s="2" t="b">
        <f t="shared" si="5"/>
        <v>1</v>
      </c>
      <c r="V7" s="3" t="s">
        <v>230</v>
      </c>
      <c r="W7" s="2">
        <v>134.0</v>
      </c>
      <c r="X7" s="2" t="s">
        <v>2015</v>
      </c>
      <c r="Y7" s="36">
        <v>1.629809302542E12</v>
      </c>
      <c r="Z7" s="2" t="b">
        <f t="shared" si="6"/>
        <v>1</v>
      </c>
      <c r="AA7" s="3" t="s">
        <v>226</v>
      </c>
      <c r="AB7" s="2">
        <v>182.0</v>
      </c>
      <c r="AC7" s="2" t="s">
        <v>2008</v>
      </c>
      <c r="AD7" s="36">
        <v>1.62980997795E12</v>
      </c>
      <c r="AE7" s="2" t="b">
        <f t="shared" si="7"/>
        <v>1</v>
      </c>
      <c r="AF7" s="3" t="s">
        <v>226</v>
      </c>
      <c r="AG7" s="2">
        <v>183.0</v>
      </c>
      <c r="AH7" s="2" t="s">
        <v>2016</v>
      </c>
      <c r="AI7" s="36">
        <v>1.629813880871E12</v>
      </c>
      <c r="AJ7" s="2" t="b">
        <f t="shared" si="8"/>
        <v>1</v>
      </c>
      <c r="AK7" s="3" t="s">
        <v>226</v>
      </c>
      <c r="AL7" s="2">
        <v>150.0</v>
      </c>
      <c r="AM7" s="2" t="s">
        <v>2018</v>
      </c>
      <c r="AN7" s="36">
        <v>1.629814424053E12</v>
      </c>
      <c r="AO7" s="2" t="b">
        <f t="shared" si="9"/>
        <v>1</v>
      </c>
      <c r="AP7" s="3" t="s">
        <v>230</v>
      </c>
      <c r="AQ7" s="2">
        <v>143.0</v>
      </c>
      <c r="AR7" s="2" t="s">
        <v>2017</v>
      </c>
      <c r="AS7" s="36">
        <v>1.629814942361E12</v>
      </c>
    </row>
    <row r="8">
      <c r="A8" s="2" t="b">
        <f t="shared" si="1"/>
        <v>1</v>
      </c>
      <c r="B8" s="3" t="s">
        <v>230</v>
      </c>
      <c r="C8" s="2">
        <v>123.0</v>
      </c>
      <c r="D8" s="2" t="s">
        <v>2019</v>
      </c>
      <c r="E8" s="36">
        <v>1.629803345022E12</v>
      </c>
      <c r="F8" s="2" t="b">
        <f t="shared" si="2"/>
        <v>1</v>
      </c>
      <c r="G8" s="3" t="s">
        <v>230</v>
      </c>
      <c r="H8" s="2">
        <v>511.0</v>
      </c>
      <c r="I8" s="2" t="s">
        <v>2012</v>
      </c>
      <c r="J8" s="36">
        <v>1.629803931996E12</v>
      </c>
      <c r="K8" s="2" t="b">
        <f t="shared" si="3"/>
        <v>1</v>
      </c>
      <c r="L8" s="3" t="s">
        <v>230</v>
      </c>
      <c r="M8" s="2">
        <v>154.0</v>
      </c>
      <c r="N8" s="2" t="s">
        <v>2013</v>
      </c>
      <c r="O8" s="36">
        <v>1.629804405698E12</v>
      </c>
      <c r="P8" s="2" t="b">
        <f t="shared" si="4"/>
        <v>1</v>
      </c>
      <c r="Q8" s="3" t="s">
        <v>230</v>
      </c>
      <c r="R8" s="2">
        <v>217.0</v>
      </c>
      <c r="S8" s="2" t="s">
        <v>2014</v>
      </c>
      <c r="T8" s="36">
        <v>1.629808845603E12</v>
      </c>
      <c r="U8" s="2" t="b">
        <f t="shared" si="5"/>
        <v>1</v>
      </c>
      <c r="V8" s="3" t="s">
        <v>219</v>
      </c>
      <c r="W8" s="2">
        <v>137.0</v>
      </c>
      <c r="X8" s="2" t="s">
        <v>2015</v>
      </c>
      <c r="Y8" s="36">
        <v>1.629809302672E12</v>
      </c>
      <c r="Z8" s="2" t="b">
        <f t="shared" si="6"/>
        <v>1</v>
      </c>
      <c r="AA8" s="3" t="s">
        <v>230</v>
      </c>
      <c r="AB8" s="2">
        <v>171.0</v>
      </c>
      <c r="AC8" s="2" t="s">
        <v>2020</v>
      </c>
      <c r="AD8" s="36">
        <v>1.629809978124E12</v>
      </c>
      <c r="AE8" s="2" t="b">
        <f t="shared" si="7"/>
        <v>1</v>
      </c>
      <c r="AF8" s="3" t="s">
        <v>230</v>
      </c>
      <c r="AG8" s="2">
        <v>131.0</v>
      </c>
      <c r="AH8" s="2" t="s">
        <v>2016</v>
      </c>
      <c r="AI8" s="36">
        <v>1.629813880998E12</v>
      </c>
      <c r="AJ8" s="2" t="b">
        <f t="shared" si="8"/>
        <v>1</v>
      </c>
      <c r="AK8" s="3" t="s">
        <v>230</v>
      </c>
      <c r="AL8" s="2">
        <v>170.0</v>
      </c>
      <c r="AM8" s="2" t="s">
        <v>2018</v>
      </c>
      <c r="AN8" s="36">
        <v>1.629814424223E12</v>
      </c>
      <c r="AO8" s="2" t="b">
        <f t="shared" si="9"/>
        <v>1</v>
      </c>
      <c r="AP8" s="3" t="s">
        <v>232</v>
      </c>
      <c r="AQ8" s="2">
        <v>187.0</v>
      </c>
      <c r="AR8" s="2" t="s">
        <v>2017</v>
      </c>
      <c r="AS8" s="36">
        <v>1.629814942557E12</v>
      </c>
    </row>
    <row r="9">
      <c r="A9" s="2" t="b">
        <f t="shared" si="1"/>
        <v>1</v>
      </c>
      <c r="B9" s="3" t="s">
        <v>232</v>
      </c>
      <c r="C9" s="2">
        <v>169.0</v>
      </c>
      <c r="D9" s="2" t="s">
        <v>2019</v>
      </c>
      <c r="E9" s="36">
        <v>1.629803345191E12</v>
      </c>
      <c r="F9" s="2" t="b">
        <f t="shared" si="2"/>
        <v>1</v>
      </c>
      <c r="G9" s="3" t="s">
        <v>232</v>
      </c>
      <c r="H9" s="2">
        <v>146.0</v>
      </c>
      <c r="I9" s="2" t="s">
        <v>2021</v>
      </c>
      <c r="J9" s="36">
        <v>1.629803932132E12</v>
      </c>
      <c r="K9" s="2" t="b">
        <f t="shared" si="3"/>
        <v>1</v>
      </c>
      <c r="L9" s="3" t="s">
        <v>232</v>
      </c>
      <c r="M9" s="2">
        <v>152.0</v>
      </c>
      <c r="N9" s="2" t="s">
        <v>2013</v>
      </c>
      <c r="O9" s="36">
        <v>1.629804405848E12</v>
      </c>
      <c r="P9" s="2" t="b">
        <f t="shared" si="4"/>
        <v>1</v>
      </c>
      <c r="Q9" s="3" t="s">
        <v>232</v>
      </c>
      <c r="R9" s="2">
        <v>131.0</v>
      </c>
      <c r="S9" s="2" t="s">
        <v>2014</v>
      </c>
      <c r="T9" s="36">
        <v>1.629808845734E12</v>
      </c>
      <c r="U9" s="2" t="b">
        <f t="shared" si="5"/>
        <v>1</v>
      </c>
      <c r="V9" s="3" t="s">
        <v>230</v>
      </c>
      <c r="W9" s="2">
        <v>664.0</v>
      </c>
      <c r="X9" s="2" t="s">
        <v>2022</v>
      </c>
      <c r="Y9" s="36">
        <v>1.629809303361E12</v>
      </c>
      <c r="Z9" s="2" t="b">
        <f t="shared" si="6"/>
        <v>1</v>
      </c>
      <c r="AA9" s="3" t="s">
        <v>232</v>
      </c>
      <c r="AB9" s="2">
        <v>141.0</v>
      </c>
      <c r="AC9" s="2" t="s">
        <v>2020</v>
      </c>
      <c r="AD9" s="36">
        <v>1.629809978266E12</v>
      </c>
      <c r="AE9" s="2" t="b">
        <f t="shared" si="7"/>
        <v>1</v>
      </c>
      <c r="AF9" s="3" t="s">
        <v>232</v>
      </c>
      <c r="AG9" s="2">
        <v>168.0</v>
      </c>
      <c r="AH9" s="2" t="s">
        <v>2023</v>
      </c>
      <c r="AI9" s="36">
        <v>1.629813881167E12</v>
      </c>
      <c r="AJ9" s="2" t="b">
        <f t="shared" si="8"/>
        <v>1</v>
      </c>
      <c r="AK9" s="3" t="s">
        <v>232</v>
      </c>
      <c r="AL9" s="2">
        <v>161.0</v>
      </c>
      <c r="AM9" s="2" t="s">
        <v>2018</v>
      </c>
      <c r="AN9" s="36">
        <v>1.629814424381E12</v>
      </c>
      <c r="AO9" s="2" t="b">
        <f t="shared" si="9"/>
        <v>1</v>
      </c>
      <c r="AP9" s="3" t="s">
        <v>236</v>
      </c>
      <c r="AQ9" s="2">
        <v>1020.0</v>
      </c>
      <c r="AR9" s="2" t="s">
        <v>2024</v>
      </c>
      <c r="AS9" s="36">
        <v>1.629814943566E12</v>
      </c>
    </row>
    <row r="10">
      <c r="A10" s="2" t="b">
        <f t="shared" si="1"/>
        <v>1</v>
      </c>
      <c r="B10" s="3" t="s">
        <v>236</v>
      </c>
      <c r="C10" s="2">
        <v>857.0</v>
      </c>
      <c r="D10" s="2" t="s">
        <v>2025</v>
      </c>
      <c r="E10" s="36">
        <v>1.629803346048E12</v>
      </c>
      <c r="F10" s="2" t="b">
        <f t="shared" si="2"/>
        <v>1</v>
      </c>
      <c r="G10" s="3" t="s">
        <v>236</v>
      </c>
      <c r="H10" s="2">
        <v>1243.0</v>
      </c>
      <c r="I10" s="2" t="s">
        <v>2026</v>
      </c>
      <c r="J10" s="36">
        <v>1.629803933374E12</v>
      </c>
      <c r="K10" s="2" t="b">
        <f t="shared" si="3"/>
        <v>1</v>
      </c>
      <c r="L10" s="3" t="s">
        <v>236</v>
      </c>
      <c r="M10" s="2">
        <v>786.0</v>
      </c>
      <c r="N10" s="2" t="s">
        <v>2027</v>
      </c>
      <c r="O10" s="36">
        <v>1.629804406624E12</v>
      </c>
      <c r="P10" s="2" t="b">
        <f t="shared" si="4"/>
        <v>1</v>
      </c>
      <c r="Q10" s="3" t="s">
        <v>236</v>
      </c>
      <c r="R10" s="2">
        <v>2707.0</v>
      </c>
      <c r="S10" s="2" t="s">
        <v>2028</v>
      </c>
      <c r="T10" s="36">
        <v>1.629808848446E12</v>
      </c>
      <c r="U10" s="2" t="b">
        <f t="shared" si="5"/>
        <v>1</v>
      </c>
      <c r="V10" s="3" t="s">
        <v>232</v>
      </c>
      <c r="W10" s="2">
        <v>421.0</v>
      </c>
      <c r="X10" s="2" t="s">
        <v>2022</v>
      </c>
      <c r="Y10" s="36">
        <v>1.629809303759E12</v>
      </c>
      <c r="Z10" s="2" t="b">
        <f t="shared" si="6"/>
        <v>1</v>
      </c>
      <c r="AA10" s="3" t="s">
        <v>236</v>
      </c>
      <c r="AB10" s="2">
        <v>942.0</v>
      </c>
      <c r="AC10" s="2" t="s">
        <v>2029</v>
      </c>
      <c r="AD10" s="36">
        <v>1.629809979206E12</v>
      </c>
      <c r="AE10" s="2" t="b">
        <f t="shared" si="7"/>
        <v>1</v>
      </c>
      <c r="AF10" s="3" t="s">
        <v>236</v>
      </c>
      <c r="AG10" s="2">
        <v>941.0</v>
      </c>
      <c r="AH10" s="2" t="s">
        <v>2030</v>
      </c>
      <c r="AI10" s="36">
        <v>1.629813882109E12</v>
      </c>
      <c r="AJ10" s="2" t="b">
        <f t="shared" si="8"/>
        <v>1</v>
      </c>
      <c r="AK10" s="3" t="s">
        <v>236</v>
      </c>
      <c r="AL10" s="2">
        <v>1309.0</v>
      </c>
      <c r="AM10" s="2" t="s">
        <v>2031</v>
      </c>
      <c r="AN10" s="36">
        <v>1.62981442569E12</v>
      </c>
      <c r="AO10" s="2" t="b">
        <f t="shared" si="9"/>
        <v>1</v>
      </c>
      <c r="AP10" s="3" t="s">
        <v>242</v>
      </c>
      <c r="AQ10" s="2">
        <v>173.0</v>
      </c>
      <c r="AR10" s="2" t="s">
        <v>2024</v>
      </c>
      <c r="AS10" s="36">
        <v>1.629814943738E12</v>
      </c>
    </row>
    <row r="11">
      <c r="A11" s="2" t="b">
        <f t="shared" si="1"/>
        <v>1</v>
      </c>
      <c r="B11" s="3" t="s">
        <v>242</v>
      </c>
      <c r="C11" s="2">
        <v>206.0</v>
      </c>
      <c r="D11" s="2" t="s">
        <v>2025</v>
      </c>
      <c r="E11" s="36">
        <v>1.629803346252E12</v>
      </c>
      <c r="F11" s="2" t="b">
        <f t="shared" si="2"/>
        <v>1</v>
      </c>
      <c r="G11" s="3" t="s">
        <v>242</v>
      </c>
      <c r="H11" s="2">
        <v>264.0</v>
      </c>
      <c r="I11" s="2" t="s">
        <v>2026</v>
      </c>
      <c r="J11" s="36">
        <v>1.62980393364E12</v>
      </c>
      <c r="K11" s="2" t="b">
        <f t="shared" si="3"/>
        <v>1</v>
      </c>
      <c r="L11" s="3" t="s">
        <v>242</v>
      </c>
      <c r="M11" s="2">
        <v>204.0</v>
      </c>
      <c r="N11" s="2" t="s">
        <v>2027</v>
      </c>
      <c r="O11" s="36">
        <v>1.629804406826E12</v>
      </c>
      <c r="P11" s="2" t="b">
        <f t="shared" si="4"/>
        <v>1</v>
      </c>
      <c r="Q11" s="3" t="s">
        <v>242</v>
      </c>
      <c r="R11" s="2">
        <v>215.0</v>
      </c>
      <c r="S11" s="2" t="s">
        <v>2028</v>
      </c>
      <c r="T11" s="36">
        <v>1.629808848659E12</v>
      </c>
      <c r="U11" s="2" t="b">
        <f t="shared" si="5"/>
        <v>1</v>
      </c>
      <c r="V11" s="3" t="s">
        <v>236</v>
      </c>
      <c r="W11" s="2">
        <v>1125.0</v>
      </c>
      <c r="X11" s="2" t="s">
        <v>2032</v>
      </c>
      <c r="Y11" s="36">
        <v>1.629809304884E12</v>
      </c>
      <c r="Z11" s="2" t="b">
        <f t="shared" si="6"/>
        <v>1</v>
      </c>
      <c r="AA11" s="3" t="s">
        <v>242</v>
      </c>
      <c r="AB11" s="2">
        <v>206.0</v>
      </c>
      <c r="AC11" s="2" t="s">
        <v>2029</v>
      </c>
      <c r="AD11" s="36">
        <v>1.629809979415E12</v>
      </c>
      <c r="AE11" s="2" t="b">
        <f t="shared" si="7"/>
        <v>1</v>
      </c>
      <c r="AF11" s="3" t="s">
        <v>242</v>
      </c>
      <c r="AG11" s="2">
        <v>248.0</v>
      </c>
      <c r="AH11" s="2" t="s">
        <v>2030</v>
      </c>
      <c r="AI11" s="36">
        <v>1.62981388236E12</v>
      </c>
      <c r="AJ11" s="2" t="b">
        <f t="shared" si="8"/>
        <v>1</v>
      </c>
      <c r="AK11" s="3" t="s">
        <v>242</v>
      </c>
      <c r="AL11" s="2">
        <v>263.0</v>
      </c>
      <c r="AM11" s="2" t="s">
        <v>2031</v>
      </c>
      <c r="AN11" s="36">
        <v>1.629814425957E12</v>
      </c>
      <c r="AO11" s="2" t="b">
        <f t="shared" si="9"/>
        <v>1</v>
      </c>
      <c r="AP11" s="3" t="s">
        <v>232</v>
      </c>
      <c r="AQ11" s="2">
        <v>593.0</v>
      </c>
      <c r="AR11" s="2" t="s">
        <v>2033</v>
      </c>
      <c r="AS11" s="36">
        <v>1.629814944347E12</v>
      </c>
    </row>
    <row r="12">
      <c r="A12" s="2" t="b">
        <f t="shared" si="1"/>
        <v>1</v>
      </c>
      <c r="B12" s="3" t="s">
        <v>232</v>
      </c>
      <c r="C12" s="2">
        <v>485.0</v>
      </c>
      <c r="D12" s="2" t="s">
        <v>2025</v>
      </c>
      <c r="E12" s="36">
        <v>1.629803346738E12</v>
      </c>
      <c r="F12" s="2" t="b">
        <f t="shared" si="2"/>
        <v>1</v>
      </c>
      <c r="G12" s="3" t="s">
        <v>232</v>
      </c>
      <c r="H12" s="2">
        <v>442.0</v>
      </c>
      <c r="I12" s="2" t="s">
        <v>2034</v>
      </c>
      <c r="J12" s="36">
        <v>1.62980393408E12</v>
      </c>
      <c r="K12" s="2" t="b">
        <f t="shared" si="3"/>
        <v>1</v>
      </c>
      <c r="L12" s="3" t="s">
        <v>232</v>
      </c>
      <c r="M12" s="2">
        <v>515.0</v>
      </c>
      <c r="N12" s="2" t="s">
        <v>2035</v>
      </c>
      <c r="O12" s="36">
        <v>1.629804407341E12</v>
      </c>
      <c r="P12" s="2" t="b">
        <f t="shared" si="4"/>
        <v>1</v>
      </c>
      <c r="Q12" s="3" t="s">
        <v>232</v>
      </c>
      <c r="R12" s="2">
        <v>517.0</v>
      </c>
      <c r="S12" s="2" t="s">
        <v>2036</v>
      </c>
      <c r="T12" s="36">
        <v>1.629808849174E12</v>
      </c>
      <c r="U12" s="2" t="b">
        <f t="shared" si="5"/>
        <v>1</v>
      </c>
      <c r="V12" s="3" t="s">
        <v>242</v>
      </c>
      <c r="W12" s="2">
        <v>239.0</v>
      </c>
      <c r="X12" s="2" t="s">
        <v>2037</v>
      </c>
      <c r="Y12" s="36">
        <v>1.629809305123E12</v>
      </c>
      <c r="Z12" s="2" t="b">
        <f t="shared" si="6"/>
        <v>1</v>
      </c>
      <c r="AA12" s="3" t="s">
        <v>232</v>
      </c>
      <c r="AB12" s="2">
        <v>521.0</v>
      </c>
      <c r="AC12" s="2" t="s">
        <v>2029</v>
      </c>
      <c r="AD12" s="36">
        <v>1.629809979933E12</v>
      </c>
      <c r="AE12" s="2" t="b">
        <f t="shared" si="7"/>
        <v>1</v>
      </c>
      <c r="AF12" s="3" t="s">
        <v>232</v>
      </c>
      <c r="AG12" s="2">
        <v>443.0</v>
      </c>
      <c r="AH12" s="2" t="s">
        <v>2030</v>
      </c>
      <c r="AI12" s="36">
        <v>1.629813882801E12</v>
      </c>
      <c r="AJ12" s="2" t="b">
        <f t="shared" si="8"/>
        <v>1</v>
      </c>
      <c r="AK12" s="3" t="s">
        <v>232</v>
      </c>
      <c r="AL12" s="2">
        <v>468.0</v>
      </c>
      <c r="AM12" s="2" t="s">
        <v>2038</v>
      </c>
      <c r="AN12" s="36">
        <v>1.629814426422E12</v>
      </c>
      <c r="AO12" s="2" t="b">
        <f t="shared" si="9"/>
        <v>1</v>
      </c>
      <c r="AP12" s="3" t="s">
        <v>230</v>
      </c>
      <c r="AQ12" s="2">
        <v>74.0</v>
      </c>
      <c r="AR12" s="2" t="s">
        <v>2033</v>
      </c>
      <c r="AS12" s="36">
        <v>1.629814944404E12</v>
      </c>
    </row>
    <row r="13">
      <c r="A13" s="2" t="b">
        <f t="shared" si="1"/>
        <v>1</v>
      </c>
      <c r="B13" s="3" t="s">
        <v>230</v>
      </c>
      <c r="C13" s="2">
        <v>75.0</v>
      </c>
      <c r="D13" s="2" t="s">
        <v>2025</v>
      </c>
      <c r="E13" s="36">
        <v>1.629803346829E12</v>
      </c>
      <c r="F13" s="2" t="b">
        <f t="shared" si="2"/>
        <v>1</v>
      </c>
      <c r="G13" s="3" t="s">
        <v>230</v>
      </c>
      <c r="H13" s="2">
        <v>92.0</v>
      </c>
      <c r="I13" s="2" t="s">
        <v>2034</v>
      </c>
      <c r="J13" s="36">
        <v>1.629803934173E12</v>
      </c>
      <c r="K13" s="2" t="b">
        <f t="shared" si="3"/>
        <v>1</v>
      </c>
      <c r="L13" s="3" t="s">
        <v>230</v>
      </c>
      <c r="M13" s="2">
        <v>63.0</v>
      </c>
      <c r="N13" s="2" t="s">
        <v>2035</v>
      </c>
      <c r="O13" s="36">
        <v>1.629804407405E12</v>
      </c>
      <c r="P13" s="2" t="b">
        <f t="shared" si="4"/>
        <v>1</v>
      </c>
      <c r="Q13" s="3" t="s">
        <v>230</v>
      </c>
      <c r="R13" s="2">
        <v>100.0</v>
      </c>
      <c r="S13" s="2" t="s">
        <v>2036</v>
      </c>
      <c r="T13" s="36">
        <v>1.629808849274E12</v>
      </c>
      <c r="U13" s="2" t="b">
        <f t="shared" si="5"/>
        <v>1</v>
      </c>
      <c r="V13" s="3" t="s">
        <v>232</v>
      </c>
      <c r="W13" s="2">
        <v>461.0</v>
      </c>
      <c r="X13" s="2" t="s">
        <v>2037</v>
      </c>
      <c r="Y13" s="36">
        <v>1.629809305581E12</v>
      </c>
      <c r="Z13" s="2" t="b">
        <f t="shared" si="6"/>
        <v>1</v>
      </c>
      <c r="AA13" s="3" t="s">
        <v>230</v>
      </c>
      <c r="AB13" s="2">
        <v>55.0</v>
      </c>
      <c r="AC13" s="2" t="s">
        <v>2029</v>
      </c>
      <c r="AD13" s="36">
        <v>1.629809979986E12</v>
      </c>
      <c r="AE13" s="2" t="b">
        <f t="shared" si="7"/>
        <v>1</v>
      </c>
      <c r="AF13" s="3" t="s">
        <v>230</v>
      </c>
      <c r="AG13" s="2">
        <v>88.0</v>
      </c>
      <c r="AH13" s="2" t="s">
        <v>2030</v>
      </c>
      <c r="AI13" s="36">
        <v>1.62981388289E12</v>
      </c>
      <c r="AJ13" s="2" t="b">
        <f t="shared" si="8"/>
        <v>1</v>
      </c>
      <c r="AK13" s="3" t="s">
        <v>230</v>
      </c>
      <c r="AL13" s="2">
        <v>83.0</v>
      </c>
      <c r="AM13" s="2" t="s">
        <v>2038</v>
      </c>
      <c r="AN13" s="36">
        <v>1.629814426505E12</v>
      </c>
      <c r="AO13" s="2" t="b">
        <f t="shared" si="9"/>
        <v>1</v>
      </c>
      <c r="AP13" s="3" t="s">
        <v>221</v>
      </c>
      <c r="AQ13" s="2">
        <v>177.0</v>
      </c>
      <c r="AR13" s="2" t="s">
        <v>2033</v>
      </c>
      <c r="AS13" s="36">
        <v>1.629814944584E12</v>
      </c>
    </row>
    <row r="14">
      <c r="A14" s="2" t="b">
        <f t="shared" si="1"/>
        <v>1</v>
      </c>
      <c r="B14" s="3" t="s">
        <v>221</v>
      </c>
      <c r="C14" s="2">
        <v>167.0</v>
      </c>
      <c r="D14" s="2" t="s">
        <v>2025</v>
      </c>
      <c r="E14" s="36">
        <v>1.629803346982E12</v>
      </c>
      <c r="F14" s="2" t="b">
        <f t="shared" si="2"/>
        <v>1</v>
      </c>
      <c r="G14" s="3" t="s">
        <v>221</v>
      </c>
      <c r="H14" s="2">
        <v>134.0</v>
      </c>
      <c r="I14" s="2" t="s">
        <v>2034</v>
      </c>
      <c r="J14" s="36">
        <v>1.629803934308E12</v>
      </c>
      <c r="K14" s="2" t="b">
        <f t="shared" si="3"/>
        <v>1</v>
      </c>
      <c r="L14" s="3" t="s">
        <v>221</v>
      </c>
      <c r="M14" s="2">
        <v>150.0</v>
      </c>
      <c r="N14" s="2" t="s">
        <v>2035</v>
      </c>
      <c r="O14" s="36">
        <v>1.629804407556E12</v>
      </c>
      <c r="P14" s="2" t="b">
        <f t="shared" si="4"/>
        <v>1</v>
      </c>
      <c r="Q14" s="3" t="s">
        <v>221</v>
      </c>
      <c r="R14" s="2">
        <v>159.0</v>
      </c>
      <c r="S14" s="2" t="s">
        <v>2036</v>
      </c>
      <c r="T14" s="36">
        <v>1.629808849437E12</v>
      </c>
      <c r="U14" s="2" t="b">
        <f t="shared" si="5"/>
        <v>1</v>
      </c>
      <c r="V14" s="3" t="s">
        <v>230</v>
      </c>
      <c r="W14" s="2">
        <v>68.0</v>
      </c>
      <c r="X14" s="2" t="s">
        <v>2037</v>
      </c>
      <c r="Y14" s="36">
        <v>1.62980930565E12</v>
      </c>
      <c r="Z14" s="2" t="b">
        <f t="shared" si="6"/>
        <v>1</v>
      </c>
      <c r="AA14" s="3" t="s">
        <v>221</v>
      </c>
      <c r="AB14" s="2">
        <v>177.0</v>
      </c>
      <c r="AC14" s="2" t="s">
        <v>2039</v>
      </c>
      <c r="AD14" s="36">
        <v>1.629809980164E12</v>
      </c>
      <c r="AE14" s="2" t="b">
        <f t="shared" si="7"/>
        <v>1</v>
      </c>
      <c r="AF14" s="3" t="s">
        <v>221</v>
      </c>
      <c r="AG14" s="2">
        <v>129.0</v>
      </c>
      <c r="AH14" s="2" t="s">
        <v>2040</v>
      </c>
      <c r="AI14" s="36">
        <v>1.629813883015E12</v>
      </c>
      <c r="AJ14" s="2" t="b">
        <f t="shared" si="8"/>
        <v>1</v>
      </c>
      <c r="AK14" s="3" t="s">
        <v>221</v>
      </c>
      <c r="AL14" s="2">
        <v>133.0</v>
      </c>
      <c r="AM14" s="2" t="s">
        <v>2038</v>
      </c>
      <c r="AN14" s="36">
        <v>1.629814426639E12</v>
      </c>
      <c r="AO14" s="2" t="b">
        <f t="shared" si="9"/>
        <v>1</v>
      </c>
      <c r="AP14" s="3" t="s">
        <v>255</v>
      </c>
      <c r="AQ14" s="2">
        <v>93.0</v>
      </c>
      <c r="AR14" s="2" t="s">
        <v>2033</v>
      </c>
      <c r="AS14" s="36">
        <v>1.629814944679E12</v>
      </c>
    </row>
    <row r="15">
      <c r="A15" s="2" t="b">
        <f t="shared" si="1"/>
        <v>1</v>
      </c>
      <c r="B15" s="3" t="s">
        <v>255</v>
      </c>
      <c r="C15" s="2">
        <v>92.0</v>
      </c>
      <c r="D15" s="2" t="s">
        <v>2041</v>
      </c>
      <c r="E15" s="36">
        <v>1.629803347073E12</v>
      </c>
      <c r="F15" s="2" t="b">
        <f t="shared" si="2"/>
        <v>1</v>
      </c>
      <c r="G15" s="3" t="s">
        <v>255</v>
      </c>
      <c r="H15" s="2">
        <v>126.0</v>
      </c>
      <c r="I15" s="2" t="s">
        <v>2034</v>
      </c>
      <c r="J15" s="36">
        <v>1.629803934432E12</v>
      </c>
      <c r="K15" s="2" t="b">
        <f t="shared" si="3"/>
        <v>1</v>
      </c>
      <c r="L15" s="3" t="s">
        <v>255</v>
      </c>
      <c r="M15" s="2">
        <v>100.0</v>
      </c>
      <c r="N15" s="2" t="s">
        <v>2035</v>
      </c>
      <c r="O15" s="36">
        <v>1.629804407655E12</v>
      </c>
      <c r="P15" s="2" t="b">
        <f t="shared" si="4"/>
        <v>1</v>
      </c>
      <c r="Q15" s="3" t="s">
        <v>255</v>
      </c>
      <c r="R15" s="2">
        <v>126.0</v>
      </c>
      <c r="S15" s="2" t="s">
        <v>2036</v>
      </c>
      <c r="T15" s="36">
        <v>1.629808849561E12</v>
      </c>
      <c r="U15" s="2" t="b">
        <f t="shared" si="5"/>
        <v>1</v>
      </c>
      <c r="V15" s="3" t="s">
        <v>221</v>
      </c>
      <c r="W15" s="2">
        <v>115.0</v>
      </c>
      <c r="X15" s="2" t="s">
        <v>2037</v>
      </c>
      <c r="Y15" s="36">
        <v>1.629809305767E12</v>
      </c>
      <c r="Z15" s="2" t="b">
        <f t="shared" si="6"/>
        <v>1</v>
      </c>
      <c r="AA15" s="3" t="s">
        <v>255</v>
      </c>
      <c r="AB15" s="2">
        <v>91.0</v>
      </c>
      <c r="AC15" s="2" t="s">
        <v>2039</v>
      </c>
      <c r="AD15" s="36">
        <v>1.629809980263E12</v>
      </c>
      <c r="AE15" s="2" t="b">
        <f t="shared" si="7"/>
        <v>1</v>
      </c>
      <c r="AF15" s="3" t="s">
        <v>255</v>
      </c>
      <c r="AG15" s="2">
        <v>143.0</v>
      </c>
      <c r="AH15" s="2" t="s">
        <v>2040</v>
      </c>
      <c r="AI15" s="36">
        <v>1.629813883161E12</v>
      </c>
      <c r="AJ15" s="2" t="b">
        <f t="shared" si="8"/>
        <v>1</v>
      </c>
      <c r="AK15" s="3" t="s">
        <v>255</v>
      </c>
      <c r="AL15" s="2">
        <v>134.0</v>
      </c>
      <c r="AM15" s="2" t="s">
        <v>2038</v>
      </c>
      <c r="AN15" s="36">
        <v>1.629814426772E12</v>
      </c>
      <c r="AO15" s="2" t="b">
        <f t="shared" si="9"/>
        <v>1</v>
      </c>
      <c r="AP15" s="3" t="s">
        <v>242</v>
      </c>
      <c r="AQ15" s="2">
        <v>448.0</v>
      </c>
      <c r="AR15" s="2" t="s">
        <v>2042</v>
      </c>
      <c r="AS15" s="36">
        <v>1.629814945123E12</v>
      </c>
    </row>
    <row r="16">
      <c r="A16" s="2" t="b">
        <f t="shared" si="1"/>
        <v>1</v>
      </c>
      <c r="B16" s="3" t="s">
        <v>242</v>
      </c>
      <c r="C16" s="2">
        <v>322.0</v>
      </c>
      <c r="D16" s="2" t="s">
        <v>2041</v>
      </c>
      <c r="E16" s="36">
        <v>1.629803347395E12</v>
      </c>
      <c r="F16" s="2" t="b">
        <f t="shared" si="2"/>
        <v>1</v>
      </c>
      <c r="G16" s="3" t="s">
        <v>242</v>
      </c>
      <c r="H16" s="2">
        <v>255.0</v>
      </c>
      <c r="I16" s="2" t="s">
        <v>2034</v>
      </c>
      <c r="J16" s="36">
        <v>1.629803934687E12</v>
      </c>
      <c r="K16" s="2" t="b">
        <f t="shared" si="3"/>
        <v>1</v>
      </c>
      <c r="L16" s="3" t="s">
        <v>242</v>
      </c>
      <c r="M16" s="2">
        <v>231.0</v>
      </c>
      <c r="N16" s="2" t="s">
        <v>2035</v>
      </c>
      <c r="O16" s="36">
        <v>1.629804407889E12</v>
      </c>
      <c r="P16" s="2" t="b">
        <f t="shared" si="4"/>
        <v>1</v>
      </c>
      <c r="Q16" s="3" t="s">
        <v>242</v>
      </c>
      <c r="R16" s="2">
        <v>264.0</v>
      </c>
      <c r="S16" s="2" t="s">
        <v>2036</v>
      </c>
      <c r="T16" s="36">
        <v>1.629808849824E12</v>
      </c>
      <c r="U16" s="2" t="b">
        <f t="shared" si="5"/>
        <v>1</v>
      </c>
      <c r="V16" s="3" t="s">
        <v>255</v>
      </c>
      <c r="W16" s="2">
        <v>310.0</v>
      </c>
      <c r="X16" s="2" t="s">
        <v>2043</v>
      </c>
      <c r="Y16" s="36">
        <v>1.629809306075E12</v>
      </c>
      <c r="Z16" s="2" t="b">
        <f t="shared" si="6"/>
        <v>1</v>
      </c>
      <c r="AA16" s="3" t="s">
        <v>242</v>
      </c>
      <c r="AB16" s="2">
        <v>390.0</v>
      </c>
      <c r="AC16" s="2" t="s">
        <v>2039</v>
      </c>
      <c r="AD16" s="36">
        <v>1.629809980644E12</v>
      </c>
      <c r="AE16" s="2" t="b">
        <f t="shared" si="7"/>
        <v>1</v>
      </c>
      <c r="AF16" s="3" t="s">
        <v>242</v>
      </c>
      <c r="AG16" s="2">
        <v>346.0</v>
      </c>
      <c r="AH16" s="2" t="s">
        <v>2040</v>
      </c>
      <c r="AI16" s="36">
        <v>1.629813883507E12</v>
      </c>
      <c r="AJ16" s="2" t="b">
        <f t="shared" si="8"/>
        <v>1</v>
      </c>
      <c r="AK16" s="3" t="s">
        <v>242</v>
      </c>
      <c r="AL16" s="2">
        <v>263.0</v>
      </c>
      <c r="AM16" s="2" t="s">
        <v>2044</v>
      </c>
      <c r="AN16" s="36">
        <v>1.629814427035E12</v>
      </c>
      <c r="AO16" s="2" t="b">
        <f t="shared" si="9"/>
        <v>1</v>
      </c>
      <c r="AP16" s="3" t="s">
        <v>2045</v>
      </c>
      <c r="AQ16" s="2">
        <v>1391.0</v>
      </c>
      <c r="AR16" s="2" t="s">
        <v>2046</v>
      </c>
      <c r="AS16" s="36">
        <v>1.629814946515E12</v>
      </c>
    </row>
    <row r="17">
      <c r="A17" s="2" t="b">
        <f t="shared" si="1"/>
        <v>0</v>
      </c>
      <c r="B17" s="3" t="s">
        <v>244</v>
      </c>
      <c r="C17" s="2">
        <v>1293.0</v>
      </c>
      <c r="D17" s="2" t="s">
        <v>2047</v>
      </c>
      <c r="E17" s="36">
        <v>1.629803348703E12</v>
      </c>
      <c r="F17" s="2" t="b">
        <f t="shared" si="2"/>
        <v>0</v>
      </c>
      <c r="G17" s="3" t="s">
        <v>244</v>
      </c>
      <c r="H17" s="2">
        <v>790.0</v>
      </c>
      <c r="I17" s="2" t="s">
        <v>2048</v>
      </c>
      <c r="J17" s="36">
        <v>1.62980393548E12</v>
      </c>
      <c r="K17" s="2" t="b">
        <f t="shared" si="3"/>
        <v>1</v>
      </c>
      <c r="L17" s="3" t="s">
        <v>224</v>
      </c>
      <c r="M17" s="2">
        <v>723.0</v>
      </c>
      <c r="N17" s="2" t="s">
        <v>2049</v>
      </c>
      <c r="O17" s="36">
        <v>1.62980440861E12</v>
      </c>
      <c r="P17" s="2" t="b">
        <f t="shared" si="4"/>
        <v>1</v>
      </c>
      <c r="Q17" s="3" t="s">
        <v>1013</v>
      </c>
      <c r="R17" s="2">
        <v>651.0</v>
      </c>
      <c r="S17" s="2" t="s">
        <v>2050</v>
      </c>
      <c r="T17" s="36">
        <v>1.629808850475E12</v>
      </c>
      <c r="U17" s="2" t="b">
        <f t="shared" si="5"/>
        <v>1</v>
      </c>
      <c r="V17" s="3" t="s">
        <v>242</v>
      </c>
      <c r="W17" s="2">
        <v>246.0</v>
      </c>
      <c r="X17" s="2" t="s">
        <v>2043</v>
      </c>
      <c r="Y17" s="36">
        <v>1.629809306321E12</v>
      </c>
      <c r="Z17" s="2" t="b">
        <f t="shared" si="6"/>
        <v>0</v>
      </c>
      <c r="AA17" s="3" t="s">
        <v>244</v>
      </c>
      <c r="AB17" s="2">
        <v>1208.0</v>
      </c>
      <c r="AC17" s="2" t="s">
        <v>2051</v>
      </c>
      <c r="AD17" s="36">
        <v>1.629809981854E12</v>
      </c>
      <c r="AE17" s="2" t="b">
        <f t="shared" si="7"/>
        <v>0</v>
      </c>
      <c r="AF17" s="3" t="s">
        <v>244</v>
      </c>
      <c r="AG17" s="2">
        <v>1795.0</v>
      </c>
      <c r="AH17" s="2" t="s">
        <v>2052</v>
      </c>
      <c r="AI17" s="36">
        <v>1.629813885317E12</v>
      </c>
      <c r="AJ17" s="2" t="b">
        <f t="shared" si="8"/>
        <v>0</v>
      </c>
      <c r="AK17" s="3" t="s">
        <v>244</v>
      </c>
      <c r="AL17" s="2">
        <v>1169.0</v>
      </c>
      <c r="AM17" s="2" t="s">
        <v>2053</v>
      </c>
      <c r="AN17" s="36">
        <v>1.629814428204E12</v>
      </c>
      <c r="AO17" s="2" t="b">
        <f t="shared" si="9"/>
        <v>1</v>
      </c>
      <c r="AP17" s="3" t="s">
        <v>242</v>
      </c>
      <c r="AQ17" s="2">
        <v>348.0</v>
      </c>
      <c r="AR17" s="2" t="s">
        <v>2046</v>
      </c>
      <c r="AS17" s="36">
        <v>1.629814946864E12</v>
      </c>
    </row>
    <row r="18">
      <c r="A18" s="2" t="b">
        <f t="shared" si="1"/>
        <v>1</v>
      </c>
      <c r="B18" s="3" t="s">
        <v>242</v>
      </c>
      <c r="C18" s="2">
        <v>891.0</v>
      </c>
      <c r="D18" s="2" t="s">
        <v>2054</v>
      </c>
      <c r="E18" s="36">
        <v>1.629803349578E12</v>
      </c>
      <c r="F18" s="2" t="b">
        <f t="shared" si="2"/>
        <v>1</v>
      </c>
      <c r="G18" s="3" t="s">
        <v>250</v>
      </c>
      <c r="H18" s="2">
        <v>3165.0</v>
      </c>
      <c r="I18" s="2" t="s">
        <v>2055</v>
      </c>
      <c r="J18" s="36">
        <v>1.629803938645E12</v>
      </c>
      <c r="K18" s="2" t="b">
        <f t="shared" si="3"/>
        <v>1</v>
      </c>
      <c r="L18" s="3" t="s">
        <v>242</v>
      </c>
      <c r="M18" s="2">
        <v>681.0</v>
      </c>
      <c r="N18" s="2" t="s">
        <v>2056</v>
      </c>
      <c r="O18" s="36">
        <v>1.629804409292E12</v>
      </c>
      <c r="P18" s="2" t="b">
        <f t="shared" si="4"/>
        <v>1</v>
      </c>
      <c r="Q18" s="3" t="s">
        <v>242</v>
      </c>
      <c r="R18" s="2">
        <v>1122.0</v>
      </c>
      <c r="S18" s="2" t="s">
        <v>2057</v>
      </c>
      <c r="T18" s="36">
        <v>1.629808851613E12</v>
      </c>
      <c r="U18" s="2" t="b">
        <f t="shared" si="5"/>
        <v>0</v>
      </c>
      <c r="V18" s="3" t="s">
        <v>244</v>
      </c>
      <c r="W18" s="2">
        <v>1076.0</v>
      </c>
      <c r="X18" s="2" t="s">
        <v>2058</v>
      </c>
      <c r="Y18" s="36">
        <v>1.629809307399E12</v>
      </c>
      <c r="Z18" s="2" t="b">
        <f t="shared" si="6"/>
        <v>1</v>
      </c>
      <c r="AA18" s="3" t="s">
        <v>250</v>
      </c>
      <c r="AB18" s="2">
        <v>937.0</v>
      </c>
      <c r="AC18" s="2" t="s">
        <v>2059</v>
      </c>
      <c r="AD18" s="36">
        <v>1.629809982792E12</v>
      </c>
      <c r="AE18" s="2" t="b">
        <f t="shared" si="7"/>
        <v>1</v>
      </c>
      <c r="AF18" s="3" t="s">
        <v>250</v>
      </c>
      <c r="AG18" s="2">
        <v>1025.0</v>
      </c>
      <c r="AH18" s="2" t="s">
        <v>2060</v>
      </c>
      <c r="AI18" s="36">
        <v>1.629813886328E12</v>
      </c>
      <c r="AJ18" s="2" t="b">
        <f t="shared" si="8"/>
        <v>1</v>
      </c>
      <c r="AK18" s="3" t="s">
        <v>250</v>
      </c>
      <c r="AL18" s="2">
        <v>1062.0</v>
      </c>
      <c r="AM18" s="2" t="s">
        <v>2061</v>
      </c>
      <c r="AN18" s="36">
        <v>1.629814429267E12</v>
      </c>
      <c r="AO18" s="2" t="b">
        <f t="shared" si="9"/>
        <v>0</v>
      </c>
      <c r="AP18" s="3" t="s">
        <v>244</v>
      </c>
      <c r="AQ18" s="2">
        <v>925.0</v>
      </c>
      <c r="AR18" s="2" t="s">
        <v>2062</v>
      </c>
      <c r="AS18" s="36">
        <v>1.629814947786E12</v>
      </c>
    </row>
    <row r="19">
      <c r="A19" s="2" t="b">
        <f t="shared" si="1"/>
        <v>0</v>
      </c>
      <c r="B19" s="3" t="s">
        <v>244</v>
      </c>
      <c r="C19" s="2">
        <v>408.0</v>
      </c>
      <c r="D19" s="2" t="s">
        <v>2054</v>
      </c>
      <c r="E19" s="36">
        <v>1.629803349987E12</v>
      </c>
      <c r="F19" s="2" t="b">
        <f t="shared" si="2"/>
        <v>1</v>
      </c>
      <c r="G19" s="3" t="s">
        <v>218</v>
      </c>
      <c r="H19" s="2">
        <v>1307.0</v>
      </c>
      <c r="I19" s="2" t="s">
        <v>2063</v>
      </c>
      <c r="J19" s="36">
        <v>1.62980393995E12</v>
      </c>
      <c r="K19" s="2" t="b">
        <f t="shared" si="3"/>
        <v>0</v>
      </c>
      <c r="L19" s="3" t="s">
        <v>244</v>
      </c>
      <c r="M19" s="2">
        <v>507.0</v>
      </c>
      <c r="N19" s="2" t="s">
        <v>2056</v>
      </c>
      <c r="O19" s="36">
        <v>1.6298044098E12</v>
      </c>
      <c r="P19" s="2" t="b">
        <f t="shared" si="4"/>
        <v>0</v>
      </c>
      <c r="Q19" s="3" t="s">
        <v>244</v>
      </c>
      <c r="R19" s="2">
        <v>824.0</v>
      </c>
      <c r="S19" s="2" t="s">
        <v>2064</v>
      </c>
      <c r="T19" s="36">
        <v>1.629808852421E12</v>
      </c>
      <c r="U19" s="2" t="b">
        <f t="shared" si="5"/>
        <v>1</v>
      </c>
      <c r="V19" s="3" t="s">
        <v>242</v>
      </c>
      <c r="W19" s="2">
        <v>271.0</v>
      </c>
      <c r="X19" s="2" t="s">
        <v>2058</v>
      </c>
      <c r="Y19" s="36">
        <v>1.62980930767E12</v>
      </c>
      <c r="Z19" s="2" t="b">
        <f t="shared" si="6"/>
        <v>1</v>
      </c>
      <c r="AA19" s="3" t="s">
        <v>218</v>
      </c>
      <c r="AB19" s="2">
        <v>585.0</v>
      </c>
      <c r="AC19" s="2" t="s">
        <v>2065</v>
      </c>
      <c r="AD19" s="36">
        <v>1.629809983377E12</v>
      </c>
      <c r="AE19" s="2" t="b">
        <f t="shared" si="7"/>
        <v>1</v>
      </c>
      <c r="AF19" s="3" t="s">
        <v>218</v>
      </c>
      <c r="AG19" s="2">
        <v>716.0</v>
      </c>
      <c r="AH19" s="2" t="s">
        <v>2066</v>
      </c>
      <c r="AI19" s="36">
        <v>1.629813887045E12</v>
      </c>
      <c r="AJ19" s="2" t="b">
        <f t="shared" si="8"/>
        <v>1</v>
      </c>
      <c r="AK19" s="3" t="s">
        <v>218</v>
      </c>
      <c r="AL19" s="2">
        <v>502.0</v>
      </c>
      <c r="AM19" s="2" t="s">
        <v>2061</v>
      </c>
      <c r="AN19" s="36">
        <v>1.629814429771E12</v>
      </c>
      <c r="AO19" s="2" t="b">
        <f t="shared" si="9"/>
        <v>1</v>
      </c>
      <c r="AP19" s="3" t="s">
        <v>236</v>
      </c>
      <c r="AQ19" s="2">
        <v>1248.0</v>
      </c>
      <c r="AR19" s="2" t="s">
        <v>2067</v>
      </c>
      <c r="AS19" s="36">
        <v>1.629814949037E12</v>
      </c>
    </row>
    <row r="20">
      <c r="A20" s="2" t="b">
        <f t="shared" si="1"/>
        <v>1</v>
      </c>
      <c r="B20" s="3" t="s">
        <v>250</v>
      </c>
      <c r="C20" s="2">
        <v>935.0</v>
      </c>
      <c r="D20" s="2" t="s">
        <v>2068</v>
      </c>
      <c r="E20" s="36">
        <v>1.629803350922E12</v>
      </c>
      <c r="F20" s="2" t="b">
        <f t="shared" si="2"/>
        <v>1</v>
      </c>
      <c r="G20" s="3" t="s">
        <v>218</v>
      </c>
      <c r="H20" s="2">
        <v>147.0</v>
      </c>
      <c r="I20" s="2" t="s">
        <v>2069</v>
      </c>
      <c r="J20" s="36">
        <v>1.629803940098E12</v>
      </c>
      <c r="K20" s="2" t="b">
        <f t="shared" si="3"/>
        <v>1</v>
      </c>
      <c r="L20" s="3" t="s">
        <v>250</v>
      </c>
      <c r="M20" s="2">
        <v>2979.0</v>
      </c>
      <c r="N20" s="2" t="s">
        <v>2070</v>
      </c>
      <c r="O20" s="36">
        <v>1.629804412789E12</v>
      </c>
      <c r="P20" s="2" t="b">
        <f t="shared" si="4"/>
        <v>1</v>
      </c>
      <c r="Q20" s="3" t="s">
        <v>236</v>
      </c>
      <c r="R20" s="2">
        <v>1569.0</v>
      </c>
      <c r="S20" s="2" t="s">
        <v>2071</v>
      </c>
      <c r="T20" s="36">
        <v>1.629808853992E12</v>
      </c>
      <c r="U20" s="2" t="b">
        <f t="shared" si="5"/>
        <v>0</v>
      </c>
      <c r="V20" s="3" t="s">
        <v>244</v>
      </c>
      <c r="W20" s="2">
        <v>669.0</v>
      </c>
      <c r="X20" s="2" t="s">
        <v>2072</v>
      </c>
      <c r="Y20" s="36">
        <v>1.629809308355E12</v>
      </c>
      <c r="Z20" s="2" t="b">
        <f t="shared" si="6"/>
        <v>1</v>
      </c>
      <c r="AA20" s="3" t="s">
        <v>218</v>
      </c>
      <c r="AB20" s="2">
        <v>161.0</v>
      </c>
      <c r="AC20" s="2" t="s">
        <v>2065</v>
      </c>
      <c r="AD20" s="36">
        <v>1.629809983538E12</v>
      </c>
      <c r="AE20" s="2" t="b">
        <f t="shared" si="7"/>
        <v>1</v>
      </c>
      <c r="AF20" s="3" t="s">
        <v>218</v>
      </c>
      <c r="AG20" s="2">
        <v>145.0</v>
      </c>
      <c r="AH20" s="2" t="s">
        <v>2066</v>
      </c>
      <c r="AI20" s="36">
        <v>1.629813887189E12</v>
      </c>
      <c r="AJ20" s="2" t="b">
        <f t="shared" si="8"/>
        <v>1</v>
      </c>
      <c r="AK20" s="3" t="s">
        <v>218</v>
      </c>
      <c r="AL20" s="2">
        <v>167.0</v>
      </c>
      <c r="AM20" s="2" t="s">
        <v>2061</v>
      </c>
      <c r="AN20" s="36">
        <v>1.629814429936E12</v>
      </c>
      <c r="AO20" s="2" t="b">
        <f t="shared" si="9"/>
        <v>0</v>
      </c>
      <c r="AP20" s="3" t="s">
        <v>244</v>
      </c>
      <c r="AQ20" s="2">
        <v>639.0</v>
      </c>
      <c r="AR20" s="2" t="s">
        <v>2067</v>
      </c>
      <c r="AS20" s="36">
        <v>1.629814949693E12</v>
      </c>
    </row>
    <row r="21">
      <c r="A21" s="2" t="b">
        <f t="shared" si="1"/>
        <v>1</v>
      </c>
      <c r="B21" s="3" t="s">
        <v>218</v>
      </c>
      <c r="C21" s="2">
        <v>571.0</v>
      </c>
      <c r="D21" s="2" t="s">
        <v>2073</v>
      </c>
      <c r="E21" s="36">
        <v>1.629803351499E12</v>
      </c>
      <c r="F21" s="2" t="b">
        <f t="shared" si="2"/>
        <v>1</v>
      </c>
      <c r="G21" s="3" t="s">
        <v>242</v>
      </c>
      <c r="H21" s="2">
        <v>480.0</v>
      </c>
      <c r="I21" s="2" t="s">
        <v>2069</v>
      </c>
      <c r="J21" s="36">
        <v>1.629803940575E12</v>
      </c>
      <c r="K21" s="2" t="b">
        <f t="shared" si="3"/>
        <v>1</v>
      </c>
      <c r="L21" s="3" t="s">
        <v>218</v>
      </c>
      <c r="M21" s="2">
        <v>878.0</v>
      </c>
      <c r="N21" s="2" t="s">
        <v>2074</v>
      </c>
      <c r="O21" s="36">
        <v>1.629804413659E12</v>
      </c>
      <c r="P21" s="2" t="b">
        <f t="shared" si="4"/>
        <v>1</v>
      </c>
      <c r="Q21" s="3" t="s">
        <v>250</v>
      </c>
      <c r="R21" s="2">
        <v>1023.0</v>
      </c>
      <c r="S21" s="2" t="s">
        <v>2075</v>
      </c>
      <c r="T21" s="36">
        <v>1.629808855012E12</v>
      </c>
      <c r="U21" s="2" t="b">
        <f t="shared" si="5"/>
        <v>1</v>
      </c>
      <c r="V21" s="3" t="s">
        <v>250</v>
      </c>
      <c r="W21" s="2">
        <v>809.0</v>
      </c>
      <c r="X21" s="2" t="s">
        <v>2076</v>
      </c>
      <c r="Y21" s="36">
        <v>1.629809309147E12</v>
      </c>
      <c r="Z21" s="2" t="b">
        <f t="shared" si="6"/>
        <v>1</v>
      </c>
      <c r="AA21" s="3" t="s">
        <v>242</v>
      </c>
      <c r="AB21" s="2">
        <v>260.0</v>
      </c>
      <c r="AC21" s="2" t="s">
        <v>2065</v>
      </c>
      <c r="AD21" s="36">
        <v>1.629809983799E12</v>
      </c>
      <c r="AE21" s="2" t="b">
        <f t="shared" si="7"/>
        <v>1</v>
      </c>
      <c r="AF21" s="3" t="s">
        <v>242</v>
      </c>
      <c r="AG21" s="2">
        <v>278.0</v>
      </c>
      <c r="AH21" s="2" t="s">
        <v>2066</v>
      </c>
      <c r="AI21" s="36">
        <v>1.629813887466E12</v>
      </c>
      <c r="AJ21" s="2" t="b">
        <f t="shared" si="8"/>
        <v>1</v>
      </c>
      <c r="AK21" s="3" t="s">
        <v>242</v>
      </c>
      <c r="AL21" s="2">
        <v>254.0</v>
      </c>
      <c r="AM21" s="2" t="s">
        <v>2077</v>
      </c>
      <c r="AN21" s="36">
        <v>1.629814430194E12</v>
      </c>
      <c r="AO21" s="2" t="b">
        <f t="shared" si="9"/>
        <v>1</v>
      </c>
      <c r="AP21" s="3" t="s">
        <v>250</v>
      </c>
      <c r="AQ21" s="2">
        <v>1434.0</v>
      </c>
      <c r="AR21" s="2" t="s">
        <v>2078</v>
      </c>
      <c r="AS21" s="36">
        <v>1.629814951109E12</v>
      </c>
    </row>
    <row r="22">
      <c r="A22" s="2" t="b">
        <f t="shared" si="1"/>
        <v>1</v>
      </c>
      <c r="B22" s="3" t="s">
        <v>218</v>
      </c>
      <c r="C22" s="2">
        <v>161.0</v>
      </c>
      <c r="D22" s="2" t="s">
        <v>2073</v>
      </c>
      <c r="E22" s="36">
        <v>1.629803351654E12</v>
      </c>
      <c r="F22" s="2" t="b">
        <f t="shared" si="2"/>
        <v>1</v>
      </c>
      <c r="G22" s="3" t="s">
        <v>257</v>
      </c>
      <c r="H22" s="2">
        <v>198.0</v>
      </c>
      <c r="I22" s="2" t="s">
        <v>2069</v>
      </c>
      <c r="J22" s="36">
        <v>1.629803940772E12</v>
      </c>
      <c r="K22" s="2" t="b">
        <f t="shared" si="3"/>
        <v>1</v>
      </c>
      <c r="L22" s="3" t="s">
        <v>218</v>
      </c>
      <c r="M22" s="2">
        <v>151.0</v>
      </c>
      <c r="N22" s="2" t="s">
        <v>2074</v>
      </c>
      <c r="O22" s="36">
        <v>1.629804413805E12</v>
      </c>
      <c r="P22" s="2" t="b">
        <f t="shared" si="4"/>
        <v>1</v>
      </c>
      <c r="Q22" s="3" t="s">
        <v>741</v>
      </c>
      <c r="R22" s="2">
        <v>732.0</v>
      </c>
      <c r="S22" s="2" t="s">
        <v>2075</v>
      </c>
      <c r="T22" s="36">
        <v>1.629808855748E12</v>
      </c>
      <c r="U22" s="2" t="b">
        <f t="shared" si="5"/>
        <v>1</v>
      </c>
      <c r="V22" s="3" t="s">
        <v>218</v>
      </c>
      <c r="W22" s="2">
        <v>446.0</v>
      </c>
      <c r="X22" s="2" t="s">
        <v>2076</v>
      </c>
      <c r="Y22" s="36">
        <v>1.629809309594E12</v>
      </c>
      <c r="Z22" s="2" t="b">
        <f t="shared" si="6"/>
        <v>1</v>
      </c>
      <c r="AA22" s="3" t="s">
        <v>257</v>
      </c>
      <c r="AB22" s="2">
        <v>231.0</v>
      </c>
      <c r="AC22" s="2" t="s">
        <v>2079</v>
      </c>
      <c r="AD22" s="36">
        <v>1.629809984028E12</v>
      </c>
      <c r="AE22" s="2" t="b">
        <f t="shared" si="7"/>
        <v>1</v>
      </c>
      <c r="AF22" s="3" t="s">
        <v>257</v>
      </c>
      <c r="AG22" s="2">
        <v>313.0</v>
      </c>
      <c r="AH22" s="2" t="s">
        <v>2066</v>
      </c>
      <c r="AI22" s="36">
        <v>1.62981388778E12</v>
      </c>
      <c r="AJ22" s="2" t="b">
        <f t="shared" si="8"/>
        <v>1</v>
      </c>
      <c r="AK22" s="3" t="s">
        <v>257</v>
      </c>
      <c r="AL22" s="2">
        <v>349.0</v>
      </c>
      <c r="AM22" s="2" t="s">
        <v>2077</v>
      </c>
      <c r="AN22" s="36">
        <v>1.629814430556E12</v>
      </c>
      <c r="AO22" s="2" t="b">
        <f t="shared" si="9"/>
        <v>1</v>
      </c>
      <c r="AP22" s="3" t="s">
        <v>218</v>
      </c>
      <c r="AQ22" s="2">
        <v>524.0</v>
      </c>
      <c r="AR22" s="2" t="s">
        <v>2078</v>
      </c>
      <c r="AS22" s="36">
        <v>1.629814951642E12</v>
      </c>
    </row>
    <row r="23">
      <c r="A23" s="2" t="b">
        <f t="shared" si="1"/>
        <v>1</v>
      </c>
      <c r="B23" s="3" t="s">
        <v>242</v>
      </c>
      <c r="C23" s="2">
        <v>218.0</v>
      </c>
      <c r="D23" s="2" t="s">
        <v>2073</v>
      </c>
      <c r="E23" s="36">
        <v>1.629803351874E12</v>
      </c>
      <c r="F23" s="2" t="b">
        <f t="shared" si="2"/>
        <v>1</v>
      </c>
      <c r="G23" s="3" t="s">
        <v>221</v>
      </c>
      <c r="H23" s="2">
        <v>126.0</v>
      </c>
      <c r="I23" s="2" t="s">
        <v>2069</v>
      </c>
      <c r="J23" s="36">
        <v>1.6298039409E12</v>
      </c>
      <c r="K23" s="2" t="b">
        <f t="shared" si="3"/>
        <v>1</v>
      </c>
      <c r="L23" s="3" t="s">
        <v>242</v>
      </c>
      <c r="M23" s="2">
        <v>363.0</v>
      </c>
      <c r="N23" s="2" t="s">
        <v>2080</v>
      </c>
      <c r="O23" s="36">
        <v>1.629804414178E12</v>
      </c>
      <c r="P23" s="2" t="b">
        <f t="shared" si="4"/>
        <v>1</v>
      </c>
      <c r="Q23" s="3" t="s">
        <v>741</v>
      </c>
      <c r="R23" s="2">
        <v>158.0</v>
      </c>
      <c r="S23" s="2" t="s">
        <v>2075</v>
      </c>
      <c r="T23" s="36">
        <v>1.629808855903E12</v>
      </c>
      <c r="U23" s="2" t="b">
        <f t="shared" si="5"/>
        <v>1</v>
      </c>
      <c r="V23" s="3" t="s">
        <v>218</v>
      </c>
      <c r="W23" s="2">
        <v>148.0</v>
      </c>
      <c r="X23" s="2" t="s">
        <v>2076</v>
      </c>
      <c r="Y23" s="36">
        <v>1.629809309742E12</v>
      </c>
      <c r="Z23" s="2" t="b">
        <f t="shared" si="6"/>
        <v>1</v>
      </c>
      <c r="AA23" s="3" t="s">
        <v>221</v>
      </c>
      <c r="AB23" s="2">
        <v>209.0</v>
      </c>
      <c r="AC23" s="2" t="s">
        <v>2079</v>
      </c>
      <c r="AD23" s="36">
        <v>1.629809984235E12</v>
      </c>
      <c r="AE23" s="2" t="b">
        <f t="shared" si="7"/>
        <v>1</v>
      </c>
      <c r="AF23" s="3" t="s">
        <v>221</v>
      </c>
      <c r="AG23" s="2">
        <v>1063.0</v>
      </c>
      <c r="AH23" s="2" t="s">
        <v>2081</v>
      </c>
      <c r="AI23" s="36">
        <v>1.62981388885E12</v>
      </c>
      <c r="AJ23" s="2" t="b">
        <f t="shared" si="8"/>
        <v>1</v>
      </c>
      <c r="AK23" s="3" t="s">
        <v>221</v>
      </c>
      <c r="AL23" s="2">
        <v>201.0</v>
      </c>
      <c r="AM23" s="2" t="s">
        <v>2077</v>
      </c>
      <c r="AN23" s="36">
        <v>1.629814430741E12</v>
      </c>
      <c r="AO23" s="2" t="b">
        <f t="shared" si="9"/>
        <v>1</v>
      </c>
      <c r="AP23" s="3" t="s">
        <v>218</v>
      </c>
      <c r="AQ23" s="2">
        <v>156.0</v>
      </c>
      <c r="AR23" s="2" t="s">
        <v>2078</v>
      </c>
      <c r="AS23" s="36">
        <v>1.629814951789E12</v>
      </c>
    </row>
    <row r="24">
      <c r="A24" s="2" t="b">
        <f t="shared" si="1"/>
        <v>1</v>
      </c>
      <c r="B24" s="3" t="s">
        <v>257</v>
      </c>
      <c r="C24" s="2">
        <v>205.0</v>
      </c>
      <c r="D24" s="2" t="s">
        <v>2082</v>
      </c>
      <c r="E24" s="36">
        <v>1.629803352075E12</v>
      </c>
      <c r="F24" s="2" t="b">
        <f t="shared" si="2"/>
        <v>1</v>
      </c>
      <c r="G24" s="3" t="s">
        <v>221</v>
      </c>
      <c r="H24" s="2">
        <v>183.0</v>
      </c>
      <c r="I24" s="2" t="s">
        <v>2083</v>
      </c>
      <c r="J24" s="36">
        <v>1.629803941085E12</v>
      </c>
      <c r="K24" s="2" t="b">
        <f t="shared" si="3"/>
        <v>1</v>
      </c>
      <c r="L24" s="3" t="s">
        <v>257</v>
      </c>
      <c r="M24" s="2">
        <v>323.0</v>
      </c>
      <c r="N24" s="2" t="s">
        <v>2080</v>
      </c>
      <c r="O24" s="36">
        <v>1.629804414489E12</v>
      </c>
      <c r="P24" s="2" t="b">
        <f t="shared" si="4"/>
        <v>1</v>
      </c>
      <c r="Q24" s="3" t="s">
        <v>741</v>
      </c>
      <c r="R24" s="2">
        <v>404.0</v>
      </c>
      <c r="S24" s="2" t="s">
        <v>2084</v>
      </c>
      <c r="T24" s="36">
        <v>1.629808856308E12</v>
      </c>
      <c r="U24" s="2" t="b">
        <f t="shared" si="5"/>
        <v>1</v>
      </c>
      <c r="V24" s="3" t="s">
        <v>242</v>
      </c>
      <c r="W24" s="2">
        <v>271.0</v>
      </c>
      <c r="X24" s="2" t="s">
        <v>2085</v>
      </c>
      <c r="Y24" s="36">
        <v>1.629809310014E12</v>
      </c>
      <c r="Z24" s="2" t="b">
        <f t="shared" si="6"/>
        <v>1</v>
      </c>
      <c r="AA24" s="3" t="s">
        <v>221</v>
      </c>
      <c r="AB24" s="2">
        <v>163.0</v>
      </c>
      <c r="AC24" s="2" t="s">
        <v>2079</v>
      </c>
      <c r="AD24" s="36">
        <v>1.629809984401E12</v>
      </c>
      <c r="AE24" s="2" t="b">
        <f t="shared" si="7"/>
        <v>1</v>
      </c>
      <c r="AF24" s="3" t="s">
        <v>221</v>
      </c>
      <c r="AG24" s="2">
        <v>167.0</v>
      </c>
      <c r="AH24" s="2" t="s">
        <v>2086</v>
      </c>
      <c r="AI24" s="36">
        <v>1.629813889006E12</v>
      </c>
      <c r="AJ24" s="2" t="b">
        <f t="shared" si="8"/>
        <v>1</v>
      </c>
      <c r="AK24" s="3" t="s">
        <v>221</v>
      </c>
      <c r="AL24" s="2">
        <v>133.0</v>
      </c>
      <c r="AM24" s="2" t="s">
        <v>2077</v>
      </c>
      <c r="AN24" s="36">
        <v>1.629814430872E12</v>
      </c>
      <c r="AO24" s="2" t="b">
        <f t="shared" si="9"/>
        <v>1</v>
      </c>
      <c r="AP24" s="3" t="s">
        <v>242</v>
      </c>
      <c r="AQ24" s="2">
        <v>303.0</v>
      </c>
      <c r="AR24" s="2" t="s">
        <v>2087</v>
      </c>
      <c r="AS24" s="36">
        <v>1.629814952091E12</v>
      </c>
    </row>
    <row r="25">
      <c r="A25" s="2" t="b">
        <f t="shared" si="1"/>
        <v>1</v>
      </c>
      <c r="B25" s="3" t="s">
        <v>221</v>
      </c>
      <c r="C25" s="2">
        <v>192.0</v>
      </c>
      <c r="D25" s="2" t="s">
        <v>2082</v>
      </c>
      <c r="E25" s="36">
        <v>1.629803352269E12</v>
      </c>
      <c r="F25" s="2" t="b">
        <f t="shared" si="2"/>
        <v>1</v>
      </c>
      <c r="G25" s="3" t="s">
        <v>232</v>
      </c>
      <c r="H25" s="2">
        <v>201.0</v>
      </c>
      <c r="I25" s="2" t="s">
        <v>2083</v>
      </c>
      <c r="J25" s="36">
        <v>1.629803941287E12</v>
      </c>
      <c r="K25" s="2" t="b">
        <f t="shared" si="3"/>
        <v>1</v>
      </c>
      <c r="L25" s="3" t="s">
        <v>221</v>
      </c>
      <c r="M25" s="2">
        <v>116.0</v>
      </c>
      <c r="N25" s="2" t="s">
        <v>2080</v>
      </c>
      <c r="O25" s="36">
        <v>1.629804414605E12</v>
      </c>
      <c r="P25" s="2" t="b">
        <f t="shared" si="4"/>
        <v>1</v>
      </c>
      <c r="Q25" s="3" t="s">
        <v>250</v>
      </c>
      <c r="R25" s="2">
        <v>133.0</v>
      </c>
      <c r="S25" s="2" t="s">
        <v>2084</v>
      </c>
      <c r="T25" s="36">
        <v>1.629808856441E12</v>
      </c>
      <c r="U25" s="2" t="b">
        <f t="shared" si="5"/>
        <v>1</v>
      </c>
      <c r="V25" s="3" t="s">
        <v>257</v>
      </c>
      <c r="W25" s="2">
        <v>182.0</v>
      </c>
      <c r="X25" s="2" t="s">
        <v>2085</v>
      </c>
      <c r="Y25" s="36">
        <v>1.629809310194E12</v>
      </c>
      <c r="Z25" s="2" t="b">
        <f t="shared" si="6"/>
        <v>1</v>
      </c>
      <c r="AA25" s="3" t="s">
        <v>232</v>
      </c>
      <c r="AB25" s="2">
        <v>156.0</v>
      </c>
      <c r="AC25" s="2" t="s">
        <v>2079</v>
      </c>
      <c r="AD25" s="36">
        <v>1.629809984557E12</v>
      </c>
      <c r="AE25" s="2" t="b">
        <f t="shared" si="7"/>
        <v>1</v>
      </c>
      <c r="AF25" s="3" t="s">
        <v>232</v>
      </c>
      <c r="AG25" s="2">
        <v>184.0</v>
      </c>
      <c r="AH25" s="2" t="s">
        <v>2086</v>
      </c>
      <c r="AI25" s="36">
        <v>1.629813889193E12</v>
      </c>
      <c r="AJ25" s="2" t="b">
        <f t="shared" si="8"/>
        <v>1</v>
      </c>
      <c r="AK25" s="3" t="s">
        <v>232</v>
      </c>
      <c r="AL25" s="2">
        <v>369.0</v>
      </c>
      <c r="AM25" s="2" t="s">
        <v>2088</v>
      </c>
      <c r="AN25" s="36">
        <v>1.629814431243E12</v>
      </c>
      <c r="AO25" s="2" t="b">
        <f t="shared" si="9"/>
        <v>1</v>
      </c>
      <c r="AP25" s="3" t="s">
        <v>257</v>
      </c>
      <c r="AQ25" s="2">
        <v>331.0</v>
      </c>
      <c r="AR25" s="2" t="s">
        <v>2087</v>
      </c>
      <c r="AS25" s="36">
        <v>1.629814952425E12</v>
      </c>
    </row>
    <row r="26">
      <c r="A26" s="2" t="b">
        <f t="shared" si="1"/>
        <v>1</v>
      </c>
      <c r="B26" s="3" t="s">
        <v>221</v>
      </c>
      <c r="C26" s="2">
        <v>218.0</v>
      </c>
      <c r="D26" s="2" t="s">
        <v>2082</v>
      </c>
      <c r="E26" s="36">
        <v>1.62980335249E12</v>
      </c>
      <c r="F26" s="2" t="b">
        <f t="shared" si="2"/>
        <v>1</v>
      </c>
      <c r="G26" s="3" t="s">
        <v>242</v>
      </c>
      <c r="H26" s="2">
        <v>123.0</v>
      </c>
      <c r="I26" s="2" t="s">
        <v>2083</v>
      </c>
      <c r="J26" s="36">
        <v>1.629803941406E12</v>
      </c>
      <c r="K26" s="2" t="b">
        <f t="shared" si="3"/>
        <v>1</v>
      </c>
      <c r="L26" s="3" t="s">
        <v>221</v>
      </c>
      <c r="M26" s="2">
        <v>202.0</v>
      </c>
      <c r="N26" s="2" t="s">
        <v>2080</v>
      </c>
      <c r="O26" s="36">
        <v>1.629804414808E12</v>
      </c>
      <c r="P26" s="2" t="b">
        <f t="shared" si="4"/>
        <v>1</v>
      </c>
      <c r="Q26" s="3" t="s">
        <v>236</v>
      </c>
      <c r="R26" s="2">
        <v>127.0</v>
      </c>
      <c r="S26" s="2" t="s">
        <v>2084</v>
      </c>
      <c r="T26" s="36">
        <v>1.629808856566E12</v>
      </c>
      <c r="U26" s="2" t="b">
        <f t="shared" si="5"/>
        <v>1</v>
      </c>
      <c r="V26" s="3" t="s">
        <v>221</v>
      </c>
      <c r="W26" s="2">
        <v>200.0</v>
      </c>
      <c r="X26" s="2" t="s">
        <v>2085</v>
      </c>
      <c r="Y26" s="36">
        <v>1.629809310394E12</v>
      </c>
      <c r="Z26" s="2" t="b">
        <f t="shared" si="6"/>
        <v>1</v>
      </c>
      <c r="AA26" s="3" t="s">
        <v>242</v>
      </c>
      <c r="AB26" s="2">
        <v>72.0</v>
      </c>
      <c r="AC26" s="2" t="s">
        <v>2079</v>
      </c>
      <c r="AD26" s="36">
        <v>1.629809984627E12</v>
      </c>
      <c r="AE26" s="2" t="b">
        <f t="shared" si="7"/>
        <v>1</v>
      </c>
      <c r="AF26" s="3" t="s">
        <v>242</v>
      </c>
      <c r="AG26" s="2">
        <v>189.0</v>
      </c>
      <c r="AH26" s="2" t="s">
        <v>2086</v>
      </c>
      <c r="AI26" s="36">
        <v>1.629813889385E12</v>
      </c>
      <c r="AJ26" s="2" t="b">
        <f t="shared" si="8"/>
        <v>1</v>
      </c>
      <c r="AK26" s="3" t="s">
        <v>242</v>
      </c>
      <c r="AL26" s="2">
        <v>222.0</v>
      </c>
      <c r="AM26" s="2" t="s">
        <v>2088</v>
      </c>
      <c r="AN26" s="36">
        <v>1.629814431463E12</v>
      </c>
      <c r="AO26" s="2" t="b">
        <f t="shared" si="9"/>
        <v>1</v>
      </c>
      <c r="AP26" s="3" t="s">
        <v>221</v>
      </c>
      <c r="AQ26" s="2">
        <v>275.0</v>
      </c>
      <c r="AR26" s="2" t="s">
        <v>2087</v>
      </c>
      <c r="AS26" s="36">
        <v>1.6298149527E12</v>
      </c>
    </row>
    <row r="27">
      <c r="A27" s="2" t="b">
        <f t="shared" si="1"/>
        <v>1</v>
      </c>
      <c r="B27" s="3" t="s">
        <v>232</v>
      </c>
      <c r="C27" s="2">
        <v>191.0</v>
      </c>
      <c r="D27" s="2" t="s">
        <v>2082</v>
      </c>
      <c r="E27" s="36">
        <v>1.629803352687E12</v>
      </c>
      <c r="F27" s="2" t="b">
        <f t="shared" si="2"/>
        <v>1</v>
      </c>
      <c r="G27" s="3" t="s">
        <v>287</v>
      </c>
      <c r="H27" s="2">
        <v>262.0</v>
      </c>
      <c r="I27" s="2" t="s">
        <v>2083</v>
      </c>
      <c r="J27" s="36">
        <v>1.629803941682E12</v>
      </c>
      <c r="K27" s="2" t="b">
        <f t="shared" si="3"/>
        <v>1</v>
      </c>
      <c r="L27" s="3" t="s">
        <v>232</v>
      </c>
      <c r="M27" s="2">
        <v>192.0</v>
      </c>
      <c r="N27" s="2" t="s">
        <v>2089</v>
      </c>
      <c r="O27" s="36">
        <v>1.629804415001E12</v>
      </c>
      <c r="P27" s="2" t="b">
        <f t="shared" si="4"/>
        <v>0</v>
      </c>
      <c r="Q27" s="3" t="s">
        <v>244</v>
      </c>
      <c r="R27" s="2">
        <v>403.0</v>
      </c>
      <c r="S27" s="2" t="s">
        <v>2084</v>
      </c>
      <c r="T27" s="36">
        <v>1.62980885697E12</v>
      </c>
      <c r="U27" s="2" t="b">
        <f t="shared" si="5"/>
        <v>1</v>
      </c>
      <c r="V27" s="3" t="s">
        <v>221</v>
      </c>
      <c r="W27" s="2">
        <v>169.0</v>
      </c>
      <c r="X27" s="2" t="s">
        <v>2085</v>
      </c>
      <c r="Y27" s="36">
        <v>1.629809310563E12</v>
      </c>
      <c r="Z27" s="2" t="b">
        <f t="shared" si="6"/>
        <v>1</v>
      </c>
      <c r="AA27" s="3" t="s">
        <v>287</v>
      </c>
      <c r="AB27" s="2">
        <v>185.0</v>
      </c>
      <c r="AC27" s="2" t="s">
        <v>2079</v>
      </c>
      <c r="AD27" s="36">
        <v>1.629809984815E12</v>
      </c>
      <c r="AE27" s="2" t="b">
        <f t="shared" si="7"/>
        <v>1</v>
      </c>
      <c r="AF27" s="3" t="s">
        <v>287</v>
      </c>
      <c r="AG27" s="2">
        <v>490.0</v>
      </c>
      <c r="AH27" s="2" t="s">
        <v>2086</v>
      </c>
      <c r="AI27" s="36">
        <v>1.629813889873E12</v>
      </c>
      <c r="AJ27" s="2" t="b">
        <f t="shared" si="8"/>
        <v>1</v>
      </c>
      <c r="AK27" s="3" t="s">
        <v>287</v>
      </c>
      <c r="AL27" s="2">
        <v>398.0</v>
      </c>
      <c r="AM27" s="2" t="s">
        <v>2088</v>
      </c>
      <c r="AN27" s="36">
        <v>1.629814431863E12</v>
      </c>
      <c r="AO27" s="2" t="b">
        <f t="shared" si="9"/>
        <v>1</v>
      </c>
      <c r="AP27" s="3" t="s">
        <v>221</v>
      </c>
      <c r="AQ27" s="2">
        <v>160.0</v>
      </c>
      <c r="AR27" s="2" t="s">
        <v>2087</v>
      </c>
      <c r="AS27" s="36">
        <v>1.62981495286E12</v>
      </c>
    </row>
    <row r="28">
      <c r="A28" s="2" t="b">
        <f t="shared" si="1"/>
        <v>1</v>
      </c>
      <c r="B28" s="3" t="s">
        <v>242</v>
      </c>
      <c r="C28" s="2">
        <v>156.0</v>
      </c>
      <c r="D28" s="2" t="s">
        <v>2082</v>
      </c>
      <c r="E28" s="36">
        <v>1.629803352837E12</v>
      </c>
      <c r="F28" s="2" t="b">
        <f t="shared" si="2"/>
        <v>1</v>
      </c>
      <c r="G28" s="3" t="s">
        <v>292</v>
      </c>
      <c r="H28" s="2">
        <v>109.0</v>
      </c>
      <c r="I28" s="2" t="s">
        <v>2083</v>
      </c>
      <c r="J28" s="36">
        <v>1.629803941776E12</v>
      </c>
      <c r="K28" s="2" t="b">
        <f t="shared" si="3"/>
        <v>1</v>
      </c>
      <c r="L28" s="3" t="s">
        <v>242</v>
      </c>
      <c r="M28" s="2">
        <v>140.0</v>
      </c>
      <c r="N28" s="2" t="s">
        <v>2089</v>
      </c>
      <c r="O28" s="36">
        <v>1.629804415151E12</v>
      </c>
      <c r="P28" s="2" t="b">
        <f t="shared" si="4"/>
        <v>1</v>
      </c>
      <c r="Q28" s="3" t="s">
        <v>250</v>
      </c>
      <c r="R28" s="2">
        <v>1662.0</v>
      </c>
      <c r="S28" s="2" t="s">
        <v>2090</v>
      </c>
      <c r="T28" s="36">
        <v>1.629808858632E12</v>
      </c>
      <c r="U28" s="2" t="b">
        <f t="shared" si="5"/>
        <v>1</v>
      </c>
      <c r="V28" s="3" t="s">
        <v>232</v>
      </c>
      <c r="W28" s="2">
        <v>159.0</v>
      </c>
      <c r="X28" s="2" t="s">
        <v>2085</v>
      </c>
      <c r="Y28" s="36">
        <v>1.629809310719E12</v>
      </c>
      <c r="Z28" s="2" t="b">
        <f t="shared" si="6"/>
        <v>1</v>
      </c>
      <c r="AA28" s="3" t="s">
        <v>292</v>
      </c>
      <c r="AB28" s="2">
        <v>102.0</v>
      </c>
      <c r="AC28" s="2" t="s">
        <v>2079</v>
      </c>
      <c r="AD28" s="36">
        <v>1.629809984914E12</v>
      </c>
      <c r="AE28" s="2" t="b">
        <f t="shared" si="7"/>
        <v>1</v>
      </c>
      <c r="AF28" s="3" t="s">
        <v>292</v>
      </c>
      <c r="AG28" s="2">
        <v>242.0</v>
      </c>
      <c r="AH28" s="2" t="s">
        <v>2091</v>
      </c>
      <c r="AI28" s="36">
        <v>1.629813890114E12</v>
      </c>
      <c r="AJ28" s="2" t="b">
        <f t="shared" si="8"/>
        <v>1</v>
      </c>
      <c r="AK28" s="3" t="s">
        <v>295</v>
      </c>
      <c r="AL28" s="2">
        <v>477.0</v>
      </c>
      <c r="AM28" s="2" t="s">
        <v>2092</v>
      </c>
      <c r="AN28" s="36">
        <v>1.629814432338E12</v>
      </c>
      <c r="AO28" s="2" t="b">
        <f t="shared" si="9"/>
        <v>1</v>
      </c>
      <c r="AP28" s="3" t="s">
        <v>232</v>
      </c>
      <c r="AQ28" s="2">
        <v>201.0</v>
      </c>
      <c r="AR28" s="2" t="s">
        <v>2093</v>
      </c>
      <c r="AS28" s="36">
        <v>1.629814953058E12</v>
      </c>
    </row>
    <row r="29">
      <c r="A29" s="2" t="b">
        <f t="shared" si="1"/>
        <v>1</v>
      </c>
      <c r="B29" s="3" t="s">
        <v>287</v>
      </c>
      <c r="C29" s="2">
        <v>264.0</v>
      </c>
      <c r="D29" s="2" t="s">
        <v>2094</v>
      </c>
      <c r="E29" s="36">
        <v>1.629803353097E12</v>
      </c>
      <c r="F29" s="2" t="b">
        <f t="shared" si="2"/>
        <v>1</v>
      </c>
      <c r="G29" s="3" t="s">
        <v>295</v>
      </c>
      <c r="H29" s="2">
        <v>193.0</v>
      </c>
      <c r="I29" s="2" t="s">
        <v>2083</v>
      </c>
      <c r="J29" s="36">
        <v>1.629803941971E12</v>
      </c>
      <c r="K29" s="2" t="b">
        <f t="shared" si="3"/>
        <v>1</v>
      </c>
      <c r="L29" s="3" t="s">
        <v>287</v>
      </c>
      <c r="M29" s="2">
        <v>237.0</v>
      </c>
      <c r="N29" s="2" t="s">
        <v>2089</v>
      </c>
      <c r="O29" s="36">
        <v>1.629804415376E12</v>
      </c>
      <c r="P29" s="2" t="b">
        <f t="shared" si="4"/>
        <v>1</v>
      </c>
      <c r="Q29" s="3" t="s">
        <v>218</v>
      </c>
      <c r="R29" s="2">
        <v>710.0</v>
      </c>
      <c r="S29" s="2" t="s">
        <v>2095</v>
      </c>
      <c r="T29" s="36">
        <v>1.629808859345E12</v>
      </c>
      <c r="U29" s="2" t="b">
        <f t="shared" si="5"/>
        <v>1</v>
      </c>
      <c r="V29" s="3" t="s">
        <v>242</v>
      </c>
      <c r="W29" s="2">
        <v>112.0</v>
      </c>
      <c r="X29" s="2" t="s">
        <v>2085</v>
      </c>
      <c r="Y29" s="36">
        <v>1.629809310834E12</v>
      </c>
      <c r="Z29" s="2" t="b">
        <f t="shared" si="6"/>
        <v>1</v>
      </c>
      <c r="AA29" s="3" t="s">
        <v>295</v>
      </c>
      <c r="AB29" s="2">
        <v>217.0</v>
      </c>
      <c r="AC29" s="2" t="s">
        <v>2096</v>
      </c>
      <c r="AD29" s="36">
        <v>1.629809985131E12</v>
      </c>
      <c r="AE29" s="2" t="b">
        <f t="shared" si="7"/>
        <v>1</v>
      </c>
      <c r="AF29" s="3" t="s">
        <v>295</v>
      </c>
      <c r="AG29" s="2">
        <v>175.0</v>
      </c>
      <c r="AH29" s="2" t="s">
        <v>2091</v>
      </c>
      <c r="AI29" s="36">
        <v>1.62981389029E12</v>
      </c>
      <c r="AJ29" s="2" t="b">
        <f t="shared" si="8"/>
        <v>1</v>
      </c>
      <c r="AK29" s="3" t="s">
        <v>287</v>
      </c>
      <c r="AL29" s="2">
        <v>395.0</v>
      </c>
      <c r="AM29" s="2" t="s">
        <v>2092</v>
      </c>
      <c r="AN29" s="36">
        <v>1.62981443275E12</v>
      </c>
      <c r="AO29" s="2" t="b">
        <f t="shared" si="9"/>
        <v>1</v>
      </c>
      <c r="AP29" s="3" t="s">
        <v>242</v>
      </c>
      <c r="AQ29" s="2">
        <v>137.0</v>
      </c>
      <c r="AR29" s="2" t="s">
        <v>2093</v>
      </c>
      <c r="AS29" s="36">
        <v>1.629814953198E12</v>
      </c>
    </row>
    <row r="30">
      <c r="A30" s="2" t="b">
        <f t="shared" si="1"/>
        <v>1</v>
      </c>
      <c r="B30" s="3" t="s">
        <v>292</v>
      </c>
      <c r="C30" s="2">
        <v>134.0</v>
      </c>
      <c r="D30" s="2" t="s">
        <v>2094</v>
      </c>
      <c r="E30" s="36">
        <v>1.629803353235E12</v>
      </c>
      <c r="F30" s="2" t="b">
        <f t="shared" si="2"/>
        <v>1</v>
      </c>
      <c r="G30" s="3" t="s">
        <v>242</v>
      </c>
      <c r="H30" s="2">
        <v>466.0</v>
      </c>
      <c r="I30" s="2" t="s">
        <v>2097</v>
      </c>
      <c r="J30" s="36">
        <v>1.629803942435E12</v>
      </c>
      <c r="K30" s="2" t="b">
        <f t="shared" si="3"/>
        <v>1</v>
      </c>
      <c r="L30" s="3" t="s">
        <v>292</v>
      </c>
      <c r="M30" s="2">
        <v>116.0</v>
      </c>
      <c r="N30" s="2" t="s">
        <v>2089</v>
      </c>
      <c r="O30" s="36">
        <v>1.629804415494E12</v>
      </c>
      <c r="P30" s="2" t="b">
        <f t="shared" si="4"/>
        <v>1</v>
      </c>
      <c r="Q30" s="3" t="s">
        <v>218</v>
      </c>
      <c r="R30" s="2">
        <v>127.0</v>
      </c>
      <c r="S30" s="2" t="s">
        <v>2095</v>
      </c>
      <c r="T30" s="36">
        <v>1.629808859473E12</v>
      </c>
      <c r="U30" s="2" t="b">
        <f t="shared" si="5"/>
        <v>1</v>
      </c>
      <c r="V30" s="3" t="s">
        <v>287</v>
      </c>
      <c r="W30" s="2">
        <v>180.0</v>
      </c>
      <c r="X30" s="2" t="s">
        <v>2098</v>
      </c>
      <c r="Y30" s="36">
        <v>1.629809311015E12</v>
      </c>
      <c r="Z30" s="2" t="b">
        <f t="shared" si="6"/>
        <v>1</v>
      </c>
      <c r="AA30" s="3" t="s">
        <v>242</v>
      </c>
      <c r="AB30" s="2">
        <v>441.0</v>
      </c>
      <c r="AC30" s="2" t="s">
        <v>2096</v>
      </c>
      <c r="AD30" s="36">
        <v>1.629809985573E12</v>
      </c>
      <c r="AE30" s="2" t="b">
        <f t="shared" si="7"/>
        <v>1</v>
      </c>
      <c r="AF30" s="3" t="s">
        <v>242</v>
      </c>
      <c r="AG30" s="2">
        <v>224.0</v>
      </c>
      <c r="AH30" s="2" t="s">
        <v>2091</v>
      </c>
      <c r="AI30" s="36">
        <v>1.629813890512E12</v>
      </c>
      <c r="AJ30" s="2" t="b">
        <f t="shared" si="8"/>
        <v>1</v>
      </c>
      <c r="AK30" s="3" t="s">
        <v>292</v>
      </c>
      <c r="AL30" s="2">
        <v>308.0</v>
      </c>
      <c r="AM30" s="2" t="s">
        <v>2099</v>
      </c>
      <c r="AN30" s="36">
        <v>1.629814433044E12</v>
      </c>
      <c r="AO30" s="2" t="b">
        <f t="shared" si="9"/>
        <v>1</v>
      </c>
      <c r="AP30" s="3" t="s">
        <v>287</v>
      </c>
      <c r="AQ30" s="2">
        <v>172.0</v>
      </c>
      <c r="AR30" s="2" t="s">
        <v>2093</v>
      </c>
      <c r="AS30" s="36">
        <v>1.629814953383E12</v>
      </c>
    </row>
    <row r="31">
      <c r="A31" s="2" t="b">
        <f t="shared" si="1"/>
        <v>1</v>
      </c>
      <c r="B31" s="3" t="s">
        <v>287</v>
      </c>
      <c r="C31" s="2">
        <v>208.0</v>
      </c>
      <c r="D31" s="2" t="s">
        <v>2094</v>
      </c>
      <c r="E31" s="36">
        <v>1.629803353441E12</v>
      </c>
      <c r="F31" s="2" t="b">
        <f t="shared" si="2"/>
        <v>1</v>
      </c>
      <c r="G31" s="3" t="s">
        <v>301</v>
      </c>
      <c r="H31" s="2">
        <v>370.0</v>
      </c>
      <c r="I31" s="2" t="s">
        <v>2097</v>
      </c>
      <c r="J31" s="36">
        <v>1.629803942809E12</v>
      </c>
      <c r="K31" s="2" t="b">
        <f t="shared" si="3"/>
        <v>1</v>
      </c>
      <c r="L31" s="3" t="s">
        <v>295</v>
      </c>
      <c r="M31" s="2">
        <v>260.0</v>
      </c>
      <c r="N31" s="2" t="s">
        <v>2089</v>
      </c>
      <c r="O31" s="36">
        <v>1.629804415753E12</v>
      </c>
      <c r="P31" s="2" t="b">
        <f t="shared" si="4"/>
        <v>1</v>
      </c>
      <c r="Q31" s="3" t="s">
        <v>242</v>
      </c>
      <c r="R31" s="2">
        <v>347.0</v>
      </c>
      <c r="S31" s="2" t="s">
        <v>2095</v>
      </c>
      <c r="T31" s="36">
        <v>1.629808859817E12</v>
      </c>
      <c r="U31" s="2" t="b">
        <f t="shared" si="5"/>
        <v>1</v>
      </c>
      <c r="V31" s="3" t="s">
        <v>292</v>
      </c>
      <c r="W31" s="2">
        <v>100.0</v>
      </c>
      <c r="X31" s="2" t="s">
        <v>2098</v>
      </c>
      <c r="Y31" s="36">
        <v>1.629809311114E12</v>
      </c>
      <c r="Z31" s="2" t="b">
        <f t="shared" si="6"/>
        <v>1</v>
      </c>
      <c r="AA31" s="3" t="s">
        <v>301</v>
      </c>
      <c r="AB31" s="2">
        <v>236.0</v>
      </c>
      <c r="AC31" s="2" t="s">
        <v>2096</v>
      </c>
      <c r="AD31" s="36">
        <v>1.629809985809E12</v>
      </c>
      <c r="AE31" s="2" t="b">
        <f t="shared" si="7"/>
        <v>1</v>
      </c>
      <c r="AF31" s="3" t="s">
        <v>301</v>
      </c>
      <c r="AG31" s="2">
        <v>279.0</v>
      </c>
      <c r="AH31" s="2" t="s">
        <v>2091</v>
      </c>
      <c r="AI31" s="36">
        <v>1.629813890791E12</v>
      </c>
      <c r="AJ31" s="2" t="b">
        <f t="shared" si="8"/>
        <v>1</v>
      </c>
      <c r="AK31" s="3" t="s">
        <v>295</v>
      </c>
      <c r="AL31" s="2">
        <v>209.0</v>
      </c>
      <c r="AM31" s="2" t="s">
        <v>2099</v>
      </c>
      <c r="AN31" s="36">
        <v>1.629814433251E12</v>
      </c>
      <c r="AO31" s="2" t="b">
        <f t="shared" si="9"/>
        <v>1</v>
      </c>
      <c r="AP31" s="3" t="s">
        <v>292</v>
      </c>
      <c r="AQ31" s="2">
        <v>142.0</v>
      </c>
      <c r="AR31" s="2" t="s">
        <v>2093</v>
      </c>
      <c r="AS31" s="36">
        <v>1.629814953511E12</v>
      </c>
    </row>
    <row r="32">
      <c r="A32" s="2" t="b">
        <f t="shared" si="1"/>
        <v>1</v>
      </c>
      <c r="B32" s="3" t="s">
        <v>242</v>
      </c>
      <c r="C32" s="2">
        <v>182.0</v>
      </c>
      <c r="D32" s="2" t="s">
        <v>2094</v>
      </c>
      <c r="E32" s="36">
        <v>1.629803353622E12</v>
      </c>
      <c r="F32" s="2" t="b">
        <f t="shared" si="2"/>
        <v>1</v>
      </c>
      <c r="G32" s="3" t="s">
        <v>232</v>
      </c>
      <c r="H32" s="2">
        <v>259.0</v>
      </c>
      <c r="I32" s="2" t="s">
        <v>2100</v>
      </c>
      <c r="J32" s="36">
        <v>1.629803943068E12</v>
      </c>
      <c r="K32" s="2" t="b">
        <f t="shared" si="3"/>
        <v>1</v>
      </c>
      <c r="L32" s="3" t="s">
        <v>242</v>
      </c>
      <c r="M32" s="2">
        <v>852.0</v>
      </c>
      <c r="N32" s="2" t="s">
        <v>2101</v>
      </c>
      <c r="O32" s="36">
        <v>1.629804416608E12</v>
      </c>
      <c r="P32" s="2" t="b">
        <f t="shared" si="4"/>
        <v>1</v>
      </c>
      <c r="Q32" s="3" t="s">
        <v>257</v>
      </c>
      <c r="R32" s="2">
        <v>640.0</v>
      </c>
      <c r="S32" s="2" t="s">
        <v>2102</v>
      </c>
      <c r="T32" s="36">
        <v>1.629808860455E12</v>
      </c>
      <c r="U32" s="2" t="b">
        <f t="shared" si="5"/>
        <v>1</v>
      </c>
      <c r="V32" s="3" t="s">
        <v>295</v>
      </c>
      <c r="W32" s="2">
        <v>244.0</v>
      </c>
      <c r="X32" s="2" t="s">
        <v>2098</v>
      </c>
      <c r="Y32" s="36">
        <v>1.629809311357E12</v>
      </c>
      <c r="Z32" s="2" t="b">
        <f t="shared" si="6"/>
        <v>1</v>
      </c>
      <c r="AA32" s="3" t="s">
        <v>232</v>
      </c>
      <c r="AB32" s="2">
        <v>278.0</v>
      </c>
      <c r="AC32" s="2" t="s">
        <v>2103</v>
      </c>
      <c r="AD32" s="36">
        <v>1.629809986088E12</v>
      </c>
      <c r="AE32" s="2" t="b">
        <f t="shared" si="7"/>
        <v>1</v>
      </c>
      <c r="AF32" s="3" t="s">
        <v>232</v>
      </c>
      <c r="AG32" s="2">
        <v>251.0</v>
      </c>
      <c r="AH32" s="2" t="s">
        <v>2104</v>
      </c>
      <c r="AI32" s="36">
        <v>1.629813891043E12</v>
      </c>
      <c r="AJ32" s="2" t="b">
        <f t="shared" si="8"/>
        <v>1</v>
      </c>
      <c r="AK32" s="3" t="s">
        <v>242</v>
      </c>
      <c r="AL32" s="2">
        <v>323.0</v>
      </c>
      <c r="AM32" s="2" t="s">
        <v>2099</v>
      </c>
      <c r="AN32" s="36">
        <v>1.629814433573E12</v>
      </c>
      <c r="AO32" s="2" t="b">
        <f t="shared" si="9"/>
        <v>1</v>
      </c>
      <c r="AP32" s="3" t="s">
        <v>295</v>
      </c>
      <c r="AQ32" s="2">
        <v>201.0</v>
      </c>
      <c r="AR32" s="2" t="s">
        <v>2093</v>
      </c>
      <c r="AS32" s="36">
        <v>1.62981495371E12</v>
      </c>
    </row>
    <row r="33">
      <c r="A33" s="2" t="b">
        <f t="shared" si="1"/>
        <v>1</v>
      </c>
      <c r="B33" s="3" t="s">
        <v>287</v>
      </c>
      <c r="C33" s="2">
        <v>481.0</v>
      </c>
      <c r="D33" s="2" t="s">
        <v>2105</v>
      </c>
      <c r="E33" s="36">
        <v>1.629803354102E12</v>
      </c>
      <c r="F33" s="2" t="b">
        <f t="shared" si="2"/>
        <v>1</v>
      </c>
      <c r="G33" s="3" t="s">
        <v>242</v>
      </c>
      <c r="H33" s="2">
        <v>167.0</v>
      </c>
      <c r="I33" s="2" t="s">
        <v>2100</v>
      </c>
      <c r="J33" s="36">
        <v>1.629803943232E12</v>
      </c>
      <c r="K33" s="2" t="b">
        <f t="shared" si="3"/>
        <v>0</v>
      </c>
      <c r="L33" s="3" t="s">
        <v>208</v>
      </c>
      <c r="M33" s="2">
        <v>1749.0</v>
      </c>
      <c r="N33" s="2" t="s">
        <v>2106</v>
      </c>
      <c r="O33" s="36">
        <v>1.629804418357E12</v>
      </c>
      <c r="P33" s="2" t="b">
        <f t="shared" si="4"/>
        <v>1</v>
      </c>
      <c r="Q33" s="3" t="s">
        <v>221</v>
      </c>
      <c r="R33" s="2">
        <v>175.0</v>
      </c>
      <c r="S33" s="2" t="s">
        <v>2102</v>
      </c>
      <c r="T33" s="36">
        <v>1.629808860633E12</v>
      </c>
      <c r="U33" s="2" t="b">
        <f t="shared" si="5"/>
        <v>1</v>
      </c>
      <c r="V33" s="3" t="s">
        <v>242</v>
      </c>
      <c r="W33" s="2">
        <v>477.0</v>
      </c>
      <c r="X33" s="2" t="s">
        <v>2098</v>
      </c>
      <c r="Y33" s="36">
        <v>1.629809311835E12</v>
      </c>
      <c r="Z33" s="2" t="b">
        <f t="shared" si="6"/>
        <v>1</v>
      </c>
      <c r="AA33" s="3" t="s">
        <v>242</v>
      </c>
      <c r="AB33" s="2">
        <v>120.0</v>
      </c>
      <c r="AC33" s="2" t="s">
        <v>2103</v>
      </c>
      <c r="AD33" s="36">
        <v>1.629809986206E12</v>
      </c>
      <c r="AE33" s="2" t="b">
        <f t="shared" si="7"/>
        <v>1</v>
      </c>
      <c r="AF33" s="3" t="s">
        <v>242</v>
      </c>
      <c r="AG33" s="2">
        <v>196.0</v>
      </c>
      <c r="AH33" s="2" t="s">
        <v>2104</v>
      </c>
      <c r="AI33" s="36">
        <v>1.629813891239E12</v>
      </c>
      <c r="AJ33" s="2" t="b">
        <f t="shared" si="8"/>
        <v>1</v>
      </c>
      <c r="AK33" s="3" t="s">
        <v>301</v>
      </c>
      <c r="AL33" s="2">
        <v>599.0</v>
      </c>
      <c r="AM33" s="2" t="s">
        <v>2107</v>
      </c>
      <c r="AN33" s="36">
        <v>1.629814434172E12</v>
      </c>
      <c r="AO33" s="2" t="b">
        <f t="shared" si="9"/>
        <v>1</v>
      </c>
      <c r="AP33" s="3" t="s">
        <v>242</v>
      </c>
      <c r="AQ33" s="2">
        <v>223.0</v>
      </c>
      <c r="AR33" s="2" t="s">
        <v>2093</v>
      </c>
      <c r="AS33" s="36">
        <v>1.629814953933E12</v>
      </c>
    </row>
    <row r="34">
      <c r="A34" s="2" t="b">
        <f t="shared" si="1"/>
        <v>1</v>
      </c>
      <c r="B34" s="3" t="s">
        <v>292</v>
      </c>
      <c r="C34" s="2">
        <v>142.0</v>
      </c>
      <c r="D34" s="2" t="s">
        <v>2105</v>
      </c>
      <c r="E34" s="36">
        <v>1.629803354243E12</v>
      </c>
      <c r="F34" s="2" t="b">
        <f t="shared" si="2"/>
        <v>0</v>
      </c>
      <c r="G34" s="3" t="s">
        <v>310</v>
      </c>
      <c r="H34" s="2">
        <v>751.0</v>
      </c>
      <c r="I34" s="2" t="s">
        <v>2100</v>
      </c>
      <c r="J34" s="36">
        <v>1.629803943984E12</v>
      </c>
      <c r="K34" s="2" t="b">
        <f t="shared" si="3"/>
        <v>1</v>
      </c>
      <c r="L34" s="3" t="s">
        <v>242</v>
      </c>
      <c r="M34" s="2">
        <v>555.0</v>
      </c>
      <c r="N34" s="2" t="s">
        <v>2106</v>
      </c>
      <c r="O34" s="36">
        <v>1.629804418911E12</v>
      </c>
      <c r="P34" s="2" t="b">
        <f t="shared" si="4"/>
        <v>1</v>
      </c>
      <c r="Q34" s="3" t="s">
        <v>221</v>
      </c>
      <c r="R34" s="2">
        <v>126.0</v>
      </c>
      <c r="S34" s="2" t="s">
        <v>2102</v>
      </c>
      <c r="T34" s="36">
        <v>1.629808860757E12</v>
      </c>
      <c r="U34" s="2" t="b">
        <f t="shared" si="5"/>
        <v>1</v>
      </c>
      <c r="V34" s="3" t="s">
        <v>301</v>
      </c>
      <c r="W34" s="2">
        <v>177.0</v>
      </c>
      <c r="X34" s="2" t="s">
        <v>2108</v>
      </c>
      <c r="Y34" s="36">
        <v>1.629809312016E12</v>
      </c>
      <c r="Z34" s="2" t="b">
        <f t="shared" si="6"/>
        <v>0</v>
      </c>
      <c r="AA34" s="3" t="s">
        <v>310</v>
      </c>
      <c r="AB34" s="2">
        <v>1493.0</v>
      </c>
      <c r="AC34" s="2" t="s">
        <v>2109</v>
      </c>
      <c r="AD34" s="36">
        <v>1.629809987698E12</v>
      </c>
      <c r="AE34" s="2" t="b">
        <f t="shared" si="7"/>
        <v>0</v>
      </c>
      <c r="AF34" s="3" t="s">
        <v>208</v>
      </c>
      <c r="AG34" s="2">
        <v>1619.0</v>
      </c>
      <c r="AH34" s="2" t="s">
        <v>2110</v>
      </c>
      <c r="AI34" s="36">
        <v>1.629813892857E12</v>
      </c>
      <c r="AJ34" s="2" t="b">
        <f t="shared" si="8"/>
        <v>1</v>
      </c>
      <c r="AK34" s="3" t="s">
        <v>232</v>
      </c>
      <c r="AL34" s="2">
        <v>242.0</v>
      </c>
      <c r="AM34" s="2" t="s">
        <v>2107</v>
      </c>
      <c r="AN34" s="36">
        <v>1.629814434413E12</v>
      </c>
      <c r="AO34" s="2" t="b">
        <f t="shared" si="9"/>
        <v>1</v>
      </c>
      <c r="AP34" s="3" t="s">
        <v>301</v>
      </c>
      <c r="AQ34" s="2">
        <v>204.0</v>
      </c>
      <c r="AR34" s="2" t="s">
        <v>2111</v>
      </c>
      <c r="AS34" s="36">
        <v>1.629814954141E12</v>
      </c>
    </row>
    <row r="35">
      <c r="A35" s="2" t="b">
        <f t="shared" si="1"/>
        <v>1</v>
      </c>
      <c r="B35" s="3" t="s">
        <v>295</v>
      </c>
      <c r="C35" s="2">
        <v>439.0</v>
      </c>
      <c r="D35" s="2" t="s">
        <v>2105</v>
      </c>
      <c r="E35" s="36">
        <v>1.629803354695E12</v>
      </c>
      <c r="F35" s="2" t="b">
        <f t="shared" si="2"/>
        <v>0</v>
      </c>
      <c r="G35" s="3" t="s">
        <v>208</v>
      </c>
      <c r="H35" s="2">
        <v>112.0</v>
      </c>
      <c r="I35" s="2" t="s">
        <v>2112</v>
      </c>
      <c r="J35" s="36">
        <v>1.629803944096E12</v>
      </c>
      <c r="K35" s="2" t="b">
        <f t="shared" si="3"/>
        <v>1</v>
      </c>
      <c r="L35" s="3" t="s">
        <v>301</v>
      </c>
      <c r="M35" s="2">
        <v>474.0</v>
      </c>
      <c r="N35" s="2" t="s">
        <v>2113</v>
      </c>
      <c r="O35" s="36">
        <v>1.629804419385E12</v>
      </c>
      <c r="P35" s="2" t="b">
        <f t="shared" si="4"/>
        <v>1</v>
      </c>
      <c r="Q35" s="3" t="s">
        <v>232</v>
      </c>
      <c r="R35" s="2">
        <v>186.0</v>
      </c>
      <c r="S35" s="2" t="s">
        <v>2102</v>
      </c>
      <c r="T35" s="36">
        <v>1.629808860943E12</v>
      </c>
      <c r="U35" s="2" t="b">
        <f t="shared" si="5"/>
        <v>1</v>
      </c>
      <c r="V35" s="3" t="s">
        <v>232</v>
      </c>
      <c r="W35" s="2">
        <v>216.0</v>
      </c>
      <c r="X35" s="2" t="s">
        <v>2108</v>
      </c>
      <c r="Y35" s="36">
        <v>1.629809312227E12</v>
      </c>
      <c r="Z35" s="2" t="b">
        <f t="shared" si="6"/>
        <v>0</v>
      </c>
      <c r="AA35" s="3" t="s">
        <v>208</v>
      </c>
      <c r="AB35" s="2">
        <v>111.0</v>
      </c>
      <c r="AC35" s="2" t="s">
        <v>2109</v>
      </c>
      <c r="AD35" s="36">
        <v>1.629809987812E12</v>
      </c>
      <c r="AE35" s="2" t="b">
        <f t="shared" si="7"/>
        <v>1</v>
      </c>
      <c r="AF35" s="3" t="s">
        <v>232</v>
      </c>
      <c r="AG35" s="2">
        <v>276.0</v>
      </c>
      <c r="AH35" s="2" t="s">
        <v>2114</v>
      </c>
      <c r="AI35" s="36">
        <v>1.629813893134E12</v>
      </c>
      <c r="AJ35" s="2" t="b">
        <f t="shared" si="8"/>
        <v>1</v>
      </c>
      <c r="AK35" s="3" t="s">
        <v>242</v>
      </c>
      <c r="AL35" s="2">
        <v>247.0</v>
      </c>
      <c r="AM35" s="2" t="s">
        <v>2107</v>
      </c>
      <c r="AN35" s="36">
        <v>1.62981443466E12</v>
      </c>
      <c r="AO35" s="2" t="b">
        <f t="shared" si="9"/>
        <v>1</v>
      </c>
      <c r="AP35" s="3" t="s">
        <v>232</v>
      </c>
      <c r="AQ35" s="2">
        <v>243.0</v>
      </c>
      <c r="AR35" s="2" t="s">
        <v>2111</v>
      </c>
      <c r="AS35" s="36">
        <v>1.62981495438E12</v>
      </c>
    </row>
    <row r="36">
      <c r="A36" s="2" t="b">
        <f t="shared" si="1"/>
        <v>1</v>
      </c>
      <c r="B36" s="3" t="s">
        <v>242</v>
      </c>
      <c r="C36" s="2">
        <v>201.0</v>
      </c>
      <c r="D36" s="2" t="s">
        <v>2105</v>
      </c>
      <c r="E36" s="36">
        <v>1.629803354894E12</v>
      </c>
      <c r="F36" s="2" t="b">
        <f t="shared" si="2"/>
        <v>0</v>
      </c>
      <c r="G36" s="3" t="s">
        <v>244</v>
      </c>
      <c r="H36" s="2">
        <v>118.0</v>
      </c>
      <c r="I36" s="2" t="s">
        <v>2112</v>
      </c>
      <c r="J36" s="36">
        <v>1.629803944214E12</v>
      </c>
      <c r="K36" s="2" t="b">
        <f t="shared" si="3"/>
        <v>1</v>
      </c>
      <c r="L36" s="3" t="s">
        <v>232</v>
      </c>
      <c r="M36" s="2">
        <v>285.0</v>
      </c>
      <c r="N36" s="2" t="s">
        <v>2113</v>
      </c>
      <c r="O36" s="36">
        <v>1.629804419669E12</v>
      </c>
      <c r="P36" s="2" t="b">
        <f t="shared" si="4"/>
        <v>1</v>
      </c>
      <c r="Q36" s="3" t="s">
        <v>242</v>
      </c>
      <c r="R36" s="2">
        <v>120.0</v>
      </c>
      <c r="S36" s="2" t="s">
        <v>2115</v>
      </c>
      <c r="T36" s="36">
        <v>1.629808861062E12</v>
      </c>
      <c r="U36" s="2" t="b">
        <f t="shared" si="5"/>
        <v>1</v>
      </c>
      <c r="V36" s="3" t="s">
        <v>242</v>
      </c>
      <c r="W36" s="2">
        <v>163.0</v>
      </c>
      <c r="X36" s="2" t="s">
        <v>2108</v>
      </c>
      <c r="Y36" s="36">
        <v>1.62980931239E12</v>
      </c>
      <c r="Z36" s="2" t="b">
        <f t="shared" si="6"/>
        <v>0</v>
      </c>
      <c r="AA36" s="3" t="s">
        <v>244</v>
      </c>
      <c r="AB36" s="2">
        <v>132.0</v>
      </c>
      <c r="AC36" s="2" t="s">
        <v>2109</v>
      </c>
      <c r="AD36" s="36">
        <v>1.629809987957E12</v>
      </c>
      <c r="AE36" s="2" t="b">
        <f t="shared" si="7"/>
        <v>0</v>
      </c>
      <c r="AF36" s="3" t="s">
        <v>208</v>
      </c>
      <c r="AG36" s="2">
        <v>480.0</v>
      </c>
      <c r="AH36" s="2" t="s">
        <v>2114</v>
      </c>
      <c r="AI36" s="36">
        <v>1.629813893614E12</v>
      </c>
      <c r="AJ36" s="2" t="b">
        <f t="shared" si="8"/>
        <v>1</v>
      </c>
      <c r="AK36" s="3" t="s">
        <v>236</v>
      </c>
      <c r="AL36" s="2">
        <v>534.0</v>
      </c>
      <c r="AM36" s="2" t="s">
        <v>2116</v>
      </c>
      <c r="AN36" s="36">
        <v>1.629814435196E12</v>
      </c>
      <c r="AO36" s="2" t="b">
        <f t="shared" si="9"/>
        <v>1</v>
      </c>
      <c r="AP36" s="3" t="s">
        <v>242</v>
      </c>
      <c r="AQ36" s="2">
        <v>144.0</v>
      </c>
      <c r="AR36" s="2" t="s">
        <v>2111</v>
      </c>
      <c r="AS36" s="36">
        <v>1.629814954524E12</v>
      </c>
    </row>
    <row r="37">
      <c r="A37" s="2" t="b">
        <f t="shared" si="1"/>
        <v>1</v>
      </c>
      <c r="B37" s="3" t="s">
        <v>301</v>
      </c>
      <c r="C37" s="2">
        <v>170.0</v>
      </c>
      <c r="D37" s="2" t="s">
        <v>2117</v>
      </c>
      <c r="E37" s="36">
        <v>1.629803355053E12</v>
      </c>
      <c r="F37" s="2" t="b">
        <f t="shared" si="2"/>
        <v>0</v>
      </c>
      <c r="G37" s="3" t="s">
        <v>320</v>
      </c>
      <c r="H37" s="2">
        <v>166.0</v>
      </c>
      <c r="I37" s="2" t="s">
        <v>2112</v>
      </c>
      <c r="J37" s="36">
        <v>1.62980394438E12</v>
      </c>
      <c r="K37" s="2" t="b">
        <f t="shared" si="3"/>
        <v>1</v>
      </c>
      <c r="L37" s="3" t="s">
        <v>242</v>
      </c>
      <c r="M37" s="2">
        <v>263.0</v>
      </c>
      <c r="N37" s="2" t="s">
        <v>2113</v>
      </c>
      <c r="O37" s="36">
        <v>1.629804419931E12</v>
      </c>
      <c r="P37" s="2" t="b">
        <f t="shared" si="4"/>
        <v>1</v>
      </c>
      <c r="Q37" s="3" t="s">
        <v>287</v>
      </c>
      <c r="R37" s="2">
        <v>338.0</v>
      </c>
      <c r="S37" s="2" t="s">
        <v>2115</v>
      </c>
      <c r="T37" s="36">
        <v>1.629808861405E12</v>
      </c>
      <c r="U37" s="2" t="b">
        <f t="shared" si="5"/>
        <v>0</v>
      </c>
      <c r="V37" s="3" t="s">
        <v>310</v>
      </c>
      <c r="W37" s="2">
        <v>2025.0</v>
      </c>
      <c r="X37" s="2" t="s">
        <v>2118</v>
      </c>
      <c r="Y37" s="36">
        <v>1.629809314415E12</v>
      </c>
      <c r="Z37" s="2" t="b">
        <f t="shared" si="6"/>
        <v>0</v>
      </c>
      <c r="AA37" s="3" t="s">
        <v>320</v>
      </c>
      <c r="AB37" s="2">
        <v>126.0</v>
      </c>
      <c r="AC37" s="2" t="s">
        <v>2119</v>
      </c>
      <c r="AD37" s="36">
        <v>1.629809988066E12</v>
      </c>
      <c r="AE37" s="2" t="b">
        <f t="shared" si="7"/>
        <v>1</v>
      </c>
      <c r="AF37" s="3" t="s">
        <v>242</v>
      </c>
      <c r="AG37" s="2">
        <v>367.0</v>
      </c>
      <c r="AH37" s="2" t="s">
        <v>2114</v>
      </c>
      <c r="AI37" s="36">
        <v>1.629813893986E12</v>
      </c>
      <c r="AJ37" s="2" t="b">
        <f t="shared" si="8"/>
        <v>0</v>
      </c>
      <c r="AK37" s="3" t="s">
        <v>310</v>
      </c>
      <c r="AL37" s="2">
        <v>1906.0</v>
      </c>
      <c r="AM37" s="2" t="s">
        <v>2120</v>
      </c>
      <c r="AN37" s="36">
        <v>1.629814437115E12</v>
      </c>
      <c r="AO37" s="2" t="b">
        <f t="shared" si="9"/>
        <v>0</v>
      </c>
      <c r="AP37" s="3" t="s">
        <v>208</v>
      </c>
      <c r="AQ37" s="2">
        <v>2541.0</v>
      </c>
      <c r="AR37" s="2" t="s">
        <v>2121</v>
      </c>
      <c r="AS37" s="36">
        <v>1.62981495708E12</v>
      </c>
    </row>
    <row r="38">
      <c r="A38" s="2" t="b">
        <f t="shared" si="1"/>
        <v>1</v>
      </c>
      <c r="B38" s="3" t="s">
        <v>232</v>
      </c>
      <c r="C38" s="2">
        <v>259.0</v>
      </c>
      <c r="D38" s="2" t="s">
        <v>2117</v>
      </c>
      <c r="E38" s="36">
        <v>1.629803355315E12</v>
      </c>
      <c r="F38" s="2" t="b">
        <f t="shared" si="2"/>
        <v>0</v>
      </c>
      <c r="G38" s="3" t="s">
        <v>326</v>
      </c>
      <c r="H38" s="2">
        <v>226.0</v>
      </c>
      <c r="I38" s="2" t="s">
        <v>2112</v>
      </c>
      <c r="J38" s="36">
        <v>1.629803944606E12</v>
      </c>
      <c r="K38" s="2" t="b">
        <f t="shared" si="3"/>
        <v>0</v>
      </c>
      <c r="L38" s="3" t="s">
        <v>310</v>
      </c>
      <c r="M38" s="2">
        <v>1125.0</v>
      </c>
      <c r="N38" s="2" t="s">
        <v>2122</v>
      </c>
      <c r="O38" s="36">
        <v>1.629804421056E12</v>
      </c>
      <c r="P38" s="2" t="b">
        <f t="shared" si="4"/>
        <v>1</v>
      </c>
      <c r="Q38" s="3" t="s">
        <v>292</v>
      </c>
      <c r="R38" s="2">
        <v>144.0</v>
      </c>
      <c r="S38" s="2" t="s">
        <v>2115</v>
      </c>
      <c r="T38" s="36">
        <v>1.629808861548E12</v>
      </c>
      <c r="U38" s="2" t="b">
        <f t="shared" si="5"/>
        <v>0</v>
      </c>
      <c r="V38" s="3" t="s">
        <v>208</v>
      </c>
      <c r="W38" s="2">
        <v>97.0</v>
      </c>
      <c r="X38" s="2" t="s">
        <v>2118</v>
      </c>
      <c r="Y38" s="36">
        <v>1.629809314513E12</v>
      </c>
      <c r="Z38" s="2" t="b">
        <f t="shared" si="6"/>
        <v>0</v>
      </c>
      <c r="AA38" s="3" t="s">
        <v>326</v>
      </c>
      <c r="AB38" s="2">
        <v>226.0</v>
      </c>
      <c r="AC38" s="2" t="s">
        <v>2119</v>
      </c>
      <c r="AD38" s="36">
        <v>1.629809988294E12</v>
      </c>
      <c r="AE38" s="2" t="b">
        <f t="shared" si="7"/>
        <v>1</v>
      </c>
      <c r="AF38" s="3" t="s">
        <v>301</v>
      </c>
      <c r="AG38" s="2">
        <v>476.0</v>
      </c>
      <c r="AH38" s="2" t="s">
        <v>2123</v>
      </c>
      <c r="AI38" s="36">
        <v>1.629813894458E12</v>
      </c>
      <c r="AJ38" s="2" t="b">
        <f t="shared" si="8"/>
        <v>0</v>
      </c>
      <c r="AK38" s="3" t="s">
        <v>208</v>
      </c>
      <c r="AL38" s="2">
        <v>258.0</v>
      </c>
      <c r="AM38" s="2" t="s">
        <v>2120</v>
      </c>
      <c r="AN38" s="36">
        <v>1.629814437367E12</v>
      </c>
      <c r="AO38" s="2" t="b">
        <f t="shared" si="9"/>
        <v>1</v>
      </c>
      <c r="AP38" s="3" t="s">
        <v>242</v>
      </c>
      <c r="AQ38" s="2">
        <v>772.0</v>
      </c>
      <c r="AR38" s="2" t="s">
        <v>2121</v>
      </c>
      <c r="AS38" s="36">
        <v>1.629814957841E12</v>
      </c>
    </row>
    <row r="39">
      <c r="A39" s="2" t="b">
        <f t="shared" si="1"/>
        <v>1</v>
      </c>
      <c r="B39" s="3" t="s">
        <v>242</v>
      </c>
      <c r="C39" s="2">
        <v>1160.0</v>
      </c>
      <c r="D39" s="2" t="s">
        <v>2124</v>
      </c>
      <c r="E39" s="36">
        <v>1.629803356475E12</v>
      </c>
      <c r="F39" s="2" t="b">
        <f t="shared" si="2"/>
        <v>1</v>
      </c>
      <c r="G39" s="3" t="s">
        <v>242</v>
      </c>
      <c r="H39" s="2">
        <v>288.0</v>
      </c>
      <c r="I39" s="2" t="s">
        <v>2112</v>
      </c>
      <c r="J39" s="36">
        <v>1.629803944893E12</v>
      </c>
      <c r="K39" s="2" t="b">
        <f t="shared" si="3"/>
        <v>0</v>
      </c>
      <c r="L39" s="3" t="s">
        <v>208</v>
      </c>
      <c r="M39" s="2">
        <v>135.0</v>
      </c>
      <c r="N39" s="2" t="s">
        <v>2122</v>
      </c>
      <c r="O39" s="36">
        <v>1.629804421192E12</v>
      </c>
      <c r="P39" s="2" t="b">
        <f t="shared" si="4"/>
        <v>1</v>
      </c>
      <c r="Q39" s="3" t="s">
        <v>295</v>
      </c>
      <c r="R39" s="2">
        <v>208.0</v>
      </c>
      <c r="S39" s="2" t="s">
        <v>2115</v>
      </c>
      <c r="T39" s="36">
        <v>1.629808861768E12</v>
      </c>
      <c r="U39" s="2" t="b">
        <f t="shared" si="5"/>
        <v>0</v>
      </c>
      <c r="V39" s="3" t="s">
        <v>244</v>
      </c>
      <c r="W39" s="2">
        <v>184.0</v>
      </c>
      <c r="X39" s="2" t="s">
        <v>2118</v>
      </c>
      <c r="Y39" s="36">
        <v>1.629809314694E12</v>
      </c>
      <c r="Z39" s="2" t="b">
        <f t="shared" si="6"/>
        <v>1</v>
      </c>
      <c r="AA39" s="3" t="s">
        <v>242</v>
      </c>
      <c r="AB39" s="2">
        <v>211.0</v>
      </c>
      <c r="AC39" s="2" t="s">
        <v>2119</v>
      </c>
      <c r="AD39" s="36">
        <v>1.629809988507E12</v>
      </c>
      <c r="AE39" s="2" t="b">
        <f t="shared" si="7"/>
        <v>1</v>
      </c>
      <c r="AF39" s="3" t="s">
        <v>232</v>
      </c>
      <c r="AG39" s="2">
        <v>279.0</v>
      </c>
      <c r="AH39" s="2" t="s">
        <v>2123</v>
      </c>
      <c r="AI39" s="36">
        <v>1.629813894736E12</v>
      </c>
      <c r="AJ39" s="2" t="b">
        <f t="shared" si="8"/>
        <v>0</v>
      </c>
      <c r="AK39" s="3" t="s">
        <v>244</v>
      </c>
      <c r="AL39" s="2">
        <v>930.0</v>
      </c>
      <c r="AM39" s="2" t="s">
        <v>2125</v>
      </c>
      <c r="AN39" s="36">
        <v>1.62981443829E12</v>
      </c>
      <c r="AO39" s="2" t="b">
        <f t="shared" si="9"/>
        <v>0</v>
      </c>
      <c r="AP39" s="3" t="s">
        <v>310</v>
      </c>
      <c r="AQ39" s="2">
        <v>1288.0</v>
      </c>
      <c r="AR39" s="2" t="s">
        <v>2126</v>
      </c>
      <c r="AS39" s="36">
        <v>1.629814959128E12</v>
      </c>
    </row>
    <row r="40">
      <c r="A40" s="2" t="b">
        <f t="shared" si="1"/>
        <v>0</v>
      </c>
      <c r="B40" s="3" t="s">
        <v>310</v>
      </c>
      <c r="C40" s="2">
        <v>2347.0</v>
      </c>
      <c r="D40" s="2" t="s">
        <v>2127</v>
      </c>
      <c r="E40" s="36">
        <v>1.62980335882E12</v>
      </c>
      <c r="F40" s="2" t="b">
        <f t="shared" si="2"/>
        <v>0</v>
      </c>
      <c r="G40" s="3" t="s">
        <v>329</v>
      </c>
      <c r="H40" s="2">
        <v>516.0</v>
      </c>
      <c r="I40" s="2" t="s">
        <v>2128</v>
      </c>
      <c r="J40" s="36">
        <v>1.629803945409E12</v>
      </c>
      <c r="K40" s="2" t="b">
        <f t="shared" si="3"/>
        <v>0</v>
      </c>
      <c r="L40" s="3" t="s">
        <v>244</v>
      </c>
      <c r="M40" s="2">
        <v>200.0</v>
      </c>
      <c r="N40" s="2" t="s">
        <v>2122</v>
      </c>
      <c r="O40" s="36">
        <v>1.629804421391E12</v>
      </c>
      <c r="P40" s="2" t="b">
        <f t="shared" si="4"/>
        <v>1</v>
      </c>
      <c r="Q40" s="3" t="s">
        <v>242</v>
      </c>
      <c r="R40" s="2">
        <v>231.0</v>
      </c>
      <c r="S40" s="2" t="s">
        <v>2129</v>
      </c>
      <c r="T40" s="36">
        <v>1.629808862002E12</v>
      </c>
      <c r="U40" s="2" t="b">
        <f t="shared" si="5"/>
        <v>0</v>
      </c>
      <c r="V40" s="3" t="s">
        <v>320</v>
      </c>
      <c r="W40" s="2">
        <v>116.0</v>
      </c>
      <c r="X40" s="2" t="s">
        <v>2118</v>
      </c>
      <c r="Y40" s="36">
        <v>1.629809314816E12</v>
      </c>
      <c r="Z40" s="2" t="b">
        <f t="shared" si="6"/>
        <v>0</v>
      </c>
      <c r="AA40" s="3" t="s">
        <v>329</v>
      </c>
      <c r="AB40" s="2">
        <v>511.0</v>
      </c>
      <c r="AC40" s="2" t="s">
        <v>2130</v>
      </c>
      <c r="AD40" s="36">
        <v>1.629809989017E12</v>
      </c>
      <c r="AE40" s="2" t="b">
        <f t="shared" si="7"/>
        <v>1</v>
      </c>
      <c r="AF40" s="3" t="s">
        <v>242</v>
      </c>
      <c r="AG40" s="2">
        <v>194.0</v>
      </c>
      <c r="AH40" s="2" t="s">
        <v>2123</v>
      </c>
      <c r="AI40" s="36">
        <v>1.629813894929E12</v>
      </c>
      <c r="AJ40" s="2" t="b">
        <f t="shared" si="8"/>
        <v>0</v>
      </c>
      <c r="AK40" s="3" t="s">
        <v>320</v>
      </c>
      <c r="AL40" s="2">
        <v>152.0</v>
      </c>
      <c r="AM40" s="2" t="s">
        <v>2125</v>
      </c>
      <c r="AN40" s="36">
        <v>1.629814438454E12</v>
      </c>
      <c r="AO40" s="2" t="b">
        <f t="shared" si="9"/>
        <v>0</v>
      </c>
      <c r="AP40" s="3" t="s">
        <v>208</v>
      </c>
      <c r="AQ40" s="2">
        <v>283.0</v>
      </c>
      <c r="AR40" s="2" t="s">
        <v>2126</v>
      </c>
      <c r="AS40" s="36">
        <v>1.62981495941E12</v>
      </c>
    </row>
    <row r="41">
      <c r="A41" s="2" t="b">
        <f t="shared" si="1"/>
        <v>0</v>
      </c>
      <c r="B41" s="3" t="s">
        <v>208</v>
      </c>
      <c r="C41" s="2">
        <v>133.0</v>
      </c>
      <c r="D41" s="2" t="s">
        <v>2127</v>
      </c>
      <c r="E41" s="36">
        <v>1.629803358954E12</v>
      </c>
      <c r="F41" s="2" t="b">
        <f t="shared" si="2"/>
        <v>1</v>
      </c>
      <c r="G41" s="3" t="s">
        <v>337</v>
      </c>
      <c r="H41" s="2">
        <v>234.0</v>
      </c>
      <c r="I41" s="2" t="s">
        <v>2128</v>
      </c>
      <c r="J41" s="36">
        <v>1.629803945643E12</v>
      </c>
      <c r="K41" s="2" t="b">
        <f t="shared" si="3"/>
        <v>0</v>
      </c>
      <c r="L41" s="3" t="s">
        <v>320</v>
      </c>
      <c r="M41" s="2">
        <v>135.0</v>
      </c>
      <c r="N41" s="2" t="s">
        <v>2122</v>
      </c>
      <c r="O41" s="36">
        <v>1.629804421528E12</v>
      </c>
      <c r="P41" s="2" t="b">
        <f t="shared" si="4"/>
        <v>1</v>
      </c>
      <c r="Q41" s="3" t="s">
        <v>301</v>
      </c>
      <c r="R41" s="2">
        <v>220.0</v>
      </c>
      <c r="S41" s="2" t="s">
        <v>2129</v>
      </c>
      <c r="T41" s="36">
        <v>1.629808862206E12</v>
      </c>
      <c r="U41" s="2" t="b">
        <f t="shared" si="5"/>
        <v>0</v>
      </c>
      <c r="V41" s="3" t="s">
        <v>326</v>
      </c>
      <c r="W41" s="2">
        <v>193.0</v>
      </c>
      <c r="X41" s="2" t="s">
        <v>2131</v>
      </c>
      <c r="Y41" s="36">
        <v>1.629809315003E12</v>
      </c>
      <c r="Z41" s="2" t="b">
        <f t="shared" si="6"/>
        <v>1</v>
      </c>
      <c r="AA41" s="3" t="s">
        <v>337</v>
      </c>
      <c r="AB41" s="2">
        <v>206.0</v>
      </c>
      <c r="AC41" s="2" t="s">
        <v>2130</v>
      </c>
      <c r="AD41" s="36">
        <v>1.629809989222E12</v>
      </c>
      <c r="AE41" s="2" t="b">
        <f t="shared" si="7"/>
        <v>0</v>
      </c>
      <c r="AF41" s="3" t="s">
        <v>310</v>
      </c>
      <c r="AG41" s="2">
        <v>1360.0</v>
      </c>
      <c r="AH41" s="2" t="s">
        <v>2132</v>
      </c>
      <c r="AI41" s="36">
        <v>1.62981389629E12</v>
      </c>
      <c r="AJ41" s="2" t="b">
        <f t="shared" si="8"/>
        <v>0</v>
      </c>
      <c r="AK41" s="3" t="s">
        <v>326</v>
      </c>
      <c r="AL41" s="2">
        <v>232.0</v>
      </c>
      <c r="AM41" s="2" t="s">
        <v>2125</v>
      </c>
      <c r="AN41" s="36">
        <v>1.629814438675E12</v>
      </c>
      <c r="AO41" s="2" t="b">
        <f t="shared" si="9"/>
        <v>0</v>
      </c>
      <c r="AP41" s="3" t="s">
        <v>244</v>
      </c>
      <c r="AQ41" s="2">
        <v>535.0</v>
      </c>
      <c r="AR41" s="2" t="s">
        <v>2126</v>
      </c>
      <c r="AS41" s="36">
        <v>1.629814959948E12</v>
      </c>
    </row>
    <row r="42">
      <c r="A42" s="2" t="b">
        <f t="shared" si="1"/>
        <v>0</v>
      </c>
      <c r="B42" s="3" t="s">
        <v>244</v>
      </c>
      <c r="C42" s="2">
        <v>135.0</v>
      </c>
      <c r="D42" s="2" t="s">
        <v>2133</v>
      </c>
      <c r="E42" s="36">
        <v>1.629803359089E12</v>
      </c>
      <c r="F42" s="2" t="b">
        <f t="shared" si="2"/>
        <v>1</v>
      </c>
      <c r="G42" s="3" t="s">
        <v>341</v>
      </c>
      <c r="H42" s="2">
        <v>226.0</v>
      </c>
      <c r="I42" s="2" t="s">
        <v>2128</v>
      </c>
      <c r="J42" s="36">
        <v>1.629803945869E12</v>
      </c>
      <c r="K42" s="2" t="b">
        <f t="shared" si="3"/>
        <v>0</v>
      </c>
      <c r="L42" s="3" t="s">
        <v>326</v>
      </c>
      <c r="M42" s="2">
        <v>241.0</v>
      </c>
      <c r="N42" s="2" t="s">
        <v>2122</v>
      </c>
      <c r="O42" s="36">
        <v>1.629804421767E12</v>
      </c>
      <c r="P42" s="2" t="b">
        <f t="shared" si="4"/>
        <v>1</v>
      </c>
      <c r="Q42" s="3" t="s">
        <v>232</v>
      </c>
      <c r="R42" s="2">
        <v>223.0</v>
      </c>
      <c r="S42" s="2" t="s">
        <v>2129</v>
      </c>
      <c r="T42" s="36">
        <v>1.629808862426E12</v>
      </c>
      <c r="U42" s="2" t="b">
        <f t="shared" si="5"/>
        <v>1</v>
      </c>
      <c r="V42" s="3" t="s">
        <v>242</v>
      </c>
      <c r="W42" s="2">
        <v>278.0</v>
      </c>
      <c r="X42" s="2" t="s">
        <v>2131</v>
      </c>
      <c r="Y42" s="36">
        <v>1.629809315286E12</v>
      </c>
      <c r="Z42" s="2" t="b">
        <f t="shared" si="6"/>
        <v>1</v>
      </c>
      <c r="AA42" s="3" t="s">
        <v>344</v>
      </c>
      <c r="AB42" s="2">
        <v>284.0</v>
      </c>
      <c r="AC42" s="2" t="s">
        <v>2130</v>
      </c>
      <c r="AD42" s="36">
        <v>1.629809989505E12</v>
      </c>
      <c r="AE42" s="2" t="b">
        <f t="shared" si="7"/>
        <v>0</v>
      </c>
      <c r="AF42" s="3" t="s">
        <v>208</v>
      </c>
      <c r="AG42" s="2">
        <v>135.0</v>
      </c>
      <c r="AH42" s="2" t="s">
        <v>2132</v>
      </c>
      <c r="AI42" s="36">
        <v>1.629813896423E12</v>
      </c>
      <c r="AJ42" s="2" t="b">
        <f t="shared" si="8"/>
        <v>0</v>
      </c>
      <c r="AK42" s="3" t="s">
        <v>320</v>
      </c>
      <c r="AL42" s="2">
        <v>891.0</v>
      </c>
      <c r="AM42" s="2" t="s">
        <v>2134</v>
      </c>
      <c r="AN42" s="36">
        <v>1.629814439582E12</v>
      </c>
      <c r="AO42" s="2" t="b">
        <f t="shared" si="9"/>
        <v>0</v>
      </c>
      <c r="AP42" s="3" t="s">
        <v>320</v>
      </c>
      <c r="AQ42" s="2">
        <v>135.0</v>
      </c>
      <c r="AR42" s="2" t="s">
        <v>2135</v>
      </c>
      <c r="AS42" s="36">
        <v>1.62981496008E12</v>
      </c>
    </row>
    <row r="43">
      <c r="A43" s="2" t="b">
        <f t="shared" si="1"/>
        <v>0</v>
      </c>
      <c r="B43" s="3" t="s">
        <v>320</v>
      </c>
      <c r="C43" s="2">
        <v>141.0</v>
      </c>
      <c r="D43" s="2" t="s">
        <v>2133</v>
      </c>
      <c r="E43" s="36">
        <v>1.629803359229E12</v>
      </c>
      <c r="F43" s="2" t="b">
        <f t="shared" si="2"/>
        <v>1</v>
      </c>
      <c r="G43" s="3" t="s">
        <v>242</v>
      </c>
      <c r="H43" s="2">
        <v>454.0</v>
      </c>
      <c r="I43" s="2" t="s">
        <v>2136</v>
      </c>
      <c r="J43" s="36">
        <v>1.629803946323E12</v>
      </c>
      <c r="K43" s="2" t="b">
        <f t="shared" si="3"/>
        <v>1</v>
      </c>
      <c r="L43" s="3" t="s">
        <v>242</v>
      </c>
      <c r="M43" s="2">
        <v>236.0</v>
      </c>
      <c r="N43" s="2" t="s">
        <v>2137</v>
      </c>
      <c r="O43" s="36">
        <v>1.629804422005E12</v>
      </c>
      <c r="P43" s="2" t="b">
        <f t="shared" si="4"/>
        <v>1</v>
      </c>
      <c r="Q43" s="3" t="s">
        <v>242</v>
      </c>
      <c r="R43" s="2">
        <v>167.0</v>
      </c>
      <c r="S43" s="2" t="s">
        <v>2129</v>
      </c>
      <c r="T43" s="36">
        <v>1.629808862594E12</v>
      </c>
      <c r="U43" s="2" t="b">
        <f t="shared" si="5"/>
        <v>0</v>
      </c>
      <c r="V43" s="3" t="s">
        <v>334</v>
      </c>
      <c r="W43" s="2">
        <v>492.0</v>
      </c>
      <c r="X43" s="2" t="s">
        <v>2131</v>
      </c>
      <c r="Y43" s="36">
        <v>1.629809315776E12</v>
      </c>
      <c r="Z43" s="2" t="b">
        <f t="shared" si="6"/>
        <v>1</v>
      </c>
      <c r="AA43" s="3" t="s">
        <v>242</v>
      </c>
      <c r="AB43" s="2">
        <v>379.0</v>
      </c>
      <c r="AC43" s="2" t="s">
        <v>2130</v>
      </c>
      <c r="AD43" s="36">
        <v>1.629809989886E12</v>
      </c>
      <c r="AE43" s="2" t="b">
        <f t="shared" si="7"/>
        <v>0</v>
      </c>
      <c r="AF43" s="3" t="s">
        <v>244</v>
      </c>
      <c r="AG43" s="2">
        <v>157.0</v>
      </c>
      <c r="AH43" s="2" t="s">
        <v>2132</v>
      </c>
      <c r="AI43" s="36">
        <v>1.629813896582E12</v>
      </c>
      <c r="AJ43" s="2" t="b">
        <f t="shared" si="8"/>
        <v>0</v>
      </c>
      <c r="AK43" s="3" t="s">
        <v>244</v>
      </c>
      <c r="AL43" s="2">
        <v>140.0</v>
      </c>
      <c r="AM43" s="2" t="s">
        <v>2134</v>
      </c>
      <c r="AN43" s="36">
        <v>1.629814439705E12</v>
      </c>
      <c r="AO43" s="2" t="b">
        <f t="shared" si="9"/>
        <v>0</v>
      </c>
      <c r="AP43" s="3" t="s">
        <v>326</v>
      </c>
      <c r="AQ43" s="2">
        <v>233.0</v>
      </c>
      <c r="AR43" s="2" t="s">
        <v>2135</v>
      </c>
      <c r="AS43" s="36">
        <v>1.629814960316E12</v>
      </c>
    </row>
    <row r="44">
      <c r="A44" s="2" t="b">
        <f t="shared" si="1"/>
        <v>0</v>
      </c>
      <c r="B44" s="3" t="s">
        <v>326</v>
      </c>
      <c r="C44" s="2">
        <v>253.0</v>
      </c>
      <c r="D44" s="2" t="s">
        <v>2133</v>
      </c>
      <c r="E44" s="36">
        <v>1.629803359482E12</v>
      </c>
      <c r="F44" s="2" t="b">
        <f t="shared" si="2"/>
        <v>1</v>
      </c>
      <c r="G44" s="3" t="s">
        <v>301</v>
      </c>
      <c r="H44" s="2">
        <v>2025.0</v>
      </c>
      <c r="I44" s="2" t="s">
        <v>2138</v>
      </c>
      <c r="J44" s="36">
        <v>1.629803948363E12</v>
      </c>
      <c r="K44" s="2" t="b">
        <f t="shared" si="3"/>
        <v>0</v>
      </c>
      <c r="L44" s="3" t="s">
        <v>332</v>
      </c>
      <c r="M44" s="2">
        <v>685.0</v>
      </c>
      <c r="N44" s="2" t="s">
        <v>2137</v>
      </c>
      <c r="O44" s="36">
        <v>1.629804422689E12</v>
      </c>
      <c r="P44" s="2" t="b">
        <f t="shared" si="4"/>
        <v>0</v>
      </c>
      <c r="Q44" s="3" t="s">
        <v>310</v>
      </c>
      <c r="R44" s="2">
        <v>3184.0</v>
      </c>
      <c r="S44" s="2" t="s">
        <v>2139</v>
      </c>
      <c r="T44" s="36">
        <v>1.629808865778E12</v>
      </c>
      <c r="U44" s="2" t="b">
        <f t="shared" si="5"/>
        <v>1</v>
      </c>
      <c r="V44" s="3" t="s">
        <v>337</v>
      </c>
      <c r="W44" s="2">
        <v>261.0</v>
      </c>
      <c r="X44" s="2" t="s">
        <v>2140</v>
      </c>
      <c r="Y44" s="36">
        <v>1.629809316039E12</v>
      </c>
      <c r="Z44" s="2" t="b">
        <f t="shared" si="6"/>
        <v>0</v>
      </c>
      <c r="AA44" s="3" t="s">
        <v>208</v>
      </c>
      <c r="AB44" s="2">
        <v>916.0</v>
      </c>
      <c r="AC44" s="2" t="s">
        <v>2141</v>
      </c>
      <c r="AD44" s="36">
        <v>1.629809990802E12</v>
      </c>
      <c r="AE44" s="2" t="b">
        <f t="shared" si="7"/>
        <v>0</v>
      </c>
      <c r="AF44" s="3" t="s">
        <v>320</v>
      </c>
      <c r="AG44" s="2">
        <v>126.0</v>
      </c>
      <c r="AH44" s="2" t="s">
        <v>2132</v>
      </c>
      <c r="AI44" s="36">
        <v>1.629813896708E12</v>
      </c>
      <c r="AJ44" s="2" t="b">
        <f t="shared" si="8"/>
        <v>0</v>
      </c>
      <c r="AK44" s="3" t="s">
        <v>208</v>
      </c>
      <c r="AL44" s="2">
        <v>151.0</v>
      </c>
      <c r="AM44" s="2" t="s">
        <v>2134</v>
      </c>
      <c r="AN44" s="36">
        <v>1.629814439857E12</v>
      </c>
      <c r="AO44" s="2" t="b">
        <f t="shared" si="9"/>
        <v>1</v>
      </c>
      <c r="AP44" s="3" t="s">
        <v>242</v>
      </c>
      <c r="AQ44" s="2">
        <v>840.0</v>
      </c>
      <c r="AR44" s="2" t="s">
        <v>2142</v>
      </c>
      <c r="AS44" s="36">
        <v>1.629814961151E12</v>
      </c>
    </row>
    <row r="45">
      <c r="A45" s="2" t="b">
        <f t="shared" si="1"/>
        <v>1</v>
      </c>
      <c r="B45" s="3" t="s">
        <v>242</v>
      </c>
      <c r="C45" s="2">
        <v>267.0</v>
      </c>
      <c r="D45" s="2" t="s">
        <v>2133</v>
      </c>
      <c r="E45" s="36">
        <v>1.62980335975E12</v>
      </c>
      <c r="F45" s="2" t="b">
        <f t="shared" si="2"/>
        <v>1</v>
      </c>
      <c r="G45" s="3" t="s">
        <v>232</v>
      </c>
      <c r="H45" s="2">
        <v>214.0</v>
      </c>
      <c r="I45" s="2" t="s">
        <v>2138</v>
      </c>
      <c r="J45" s="36">
        <v>1.629803948564E12</v>
      </c>
      <c r="K45" s="2" t="b">
        <f t="shared" si="3"/>
        <v>1</v>
      </c>
      <c r="L45" s="3" t="s">
        <v>337</v>
      </c>
      <c r="M45" s="2">
        <v>284.0</v>
      </c>
      <c r="N45" s="2" t="s">
        <v>2137</v>
      </c>
      <c r="O45" s="36">
        <v>1.629804422972E12</v>
      </c>
      <c r="P45" s="2" t="b">
        <f t="shared" si="4"/>
        <v>1</v>
      </c>
      <c r="Q45" s="3" t="s">
        <v>301</v>
      </c>
      <c r="R45" s="2">
        <v>101.0</v>
      </c>
      <c r="S45" s="2" t="s">
        <v>2139</v>
      </c>
      <c r="T45" s="36">
        <v>1.629808865877E12</v>
      </c>
      <c r="U45" s="2" t="b">
        <f t="shared" si="5"/>
        <v>1</v>
      </c>
      <c r="V45" s="3" t="s">
        <v>337</v>
      </c>
      <c r="W45" s="2">
        <v>140.0</v>
      </c>
      <c r="X45" s="2" t="s">
        <v>2140</v>
      </c>
      <c r="Y45" s="36">
        <v>1.629809316177E12</v>
      </c>
      <c r="Z45" s="2" t="b">
        <f t="shared" si="6"/>
        <v>1</v>
      </c>
      <c r="AA45" s="3" t="s">
        <v>242</v>
      </c>
      <c r="AB45" s="2">
        <v>330.0</v>
      </c>
      <c r="AC45" s="2" t="s">
        <v>2143</v>
      </c>
      <c r="AD45" s="36">
        <v>1.629809991131E12</v>
      </c>
      <c r="AE45" s="2" t="b">
        <f t="shared" si="7"/>
        <v>0</v>
      </c>
      <c r="AF45" s="3" t="s">
        <v>326</v>
      </c>
      <c r="AG45" s="2">
        <v>235.0</v>
      </c>
      <c r="AH45" s="2" t="s">
        <v>2132</v>
      </c>
      <c r="AI45" s="36">
        <v>1.629813896943E12</v>
      </c>
      <c r="AJ45" s="2" t="b">
        <f t="shared" si="8"/>
        <v>0</v>
      </c>
      <c r="AK45" s="3" t="s">
        <v>310</v>
      </c>
      <c r="AL45" s="2">
        <v>117.0</v>
      </c>
      <c r="AM45" s="2" t="s">
        <v>2134</v>
      </c>
      <c r="AN45" s="36">
        <v>1.629814439977E12</v>
      </c>
      <c r="AO45" s="2" t="b">
        <f t="shared" si="9"/>
        <v>0</v>
      </c>
      <c r="AP45" s="3" t="s">
        <v>334</v>
      </c>
      <c r="AQ45" s="2">
        <v>391.0</v>
      </c>
      <c r="AR45" s="2" t="s">
        <v>2142</v>
      </c>
      <c r="AS45" s="36">
        <v>1.629814961541E12</v>
      </c>
    </row>
    <row r="46">
      <c r="A46" s="2" t="b">
        <f t="shared" si="1"/>
        <v>0</v>
      </c>
      <c r="B46" s="3" t="s">
        <v>329</v>
      </c>
      <c r="C46" s="2">
        <v>468.0</v>
      </c>
      <c r="D46" s="2" t="s">
        <v>2144</v>
      </c>
      <c r="E46" s="36">
        <v>1.629803360219E12</v>
      </c>
      <c r="F46" s="2" t="b">
        <f t="shared" si="2"/>
        <v>1</v>
      </c>
      <c r="G46" s="3" t="s">
        <v>242</v>
      </c>
      <c r="H46" s="2">
        <v>432.0</v>
      </c>
      <c r="I46" s="2" t="s">
        <v>2138</v>
      </c>
      <c r="J46" s="36">
        <v>1.629803948997E12</v>
      </c>
      <c r="K46" s="2" t="b">
        <f t="shared" si="3"/>
        <v>1</v>
      </c>
      <c r="L46" s="3" t="s">
        <v>383</v>
      </c>
      <c r="M46" s="2">
        <v>67.0</v>
      </c>
      <c r="N46" s="2" t="s">
        <v>2145</v>
      </c>
      <c r="O46" s="36">
        <v>1.629804423037E12</v>
      </c>
      <c r="P46" s="2" t="b">
        <f t="shared" si="4"/>
        <v>1</v>
      </c>
      <c r="Q46" s="3" t="s">
        <v>224</v>
      </c>
      <c r="R46" s="2">
        <v>514.0</v>
      </c>
      <c r="S46" s="2" t="s">
        <v>2146</v>
      </c>
      <c r="T46" s="36">
        <v>1.629808866394E12</v>
      </c>
      <c r="U46" s="2" t="b">
        <f t="shared" si="5"/>
        <v>1</v>
      </c>
      <c r="V46" s="3" t="s">
        <v>242</v>
      </c>
      <c r="W46" s="2">
        <v>245.0</v>
      </c>
      <c r="X46" s="2" t="s">
        <v>2140</v>
      </c>
      <c r="Y46" s="36">
        <v>1.629809316423E12</v>
      </c>
      <c r="Z46" s="2" t="b">
        <f t="shared" si="6"/>
        <v>1</v>
      </c>
      <c r="AA46" s="3" t="s">
        <v>301</v>
      </c>
      <c r="AB46" s="2">
        <v>808.0</v>
      </c>
      <c r="AC46" s="2" t="s">
        <v>2143</v>
      </c>
      <c r="AD46" s="36">
        <v>1.629809991941E12</v>
      </c>
      <c r="AE46" s="2" t="b">
        <f t="shared" si="7"/>
        <v>1</v>
      </c>
      <c r="AF46" s="3" t="s">
        <v>242</v>
      </c>
      <c r="AG46" s="2">
        <v>612.0</v>
      </c>
      <c r="AH46" s="2" t="s">
        <v>2147</v>
      </c>
      <c r="AI46" s="36">
        <v>1.629813897554E12</v>
      </c>
      <c r="AJ46" s="2" t="b">
        <f t="shared" si="8"/>
        <v>1</v>
      </c>
      <c r="AK46" s="3" t="s">
        <v>236</v>
      </c>
      <c r="AL46" s="2">
        <v>108.0</v>
      </c>
      <c r="AM46" s="2" t="s">
        <v>2148</v>
      </c>
      <c r="AN46" s="36">
        <v>1.629814440103E12</v>
      </c>
      <c r="AO46" s="2" t="b">
        <f t="shared" si="9"/>
        <v>1</v>
      </c>
      <c r="AP46" s="3" t="s">
        <v>340</v>
      </c>
      <c r="AQ46" s="2">
        <v>728.0</v>
      </c>
      <c r="AR46" s="2" t="s">
        <v>2149</v>
      </c>
      <c r="AS46" s="36">
        <v>1.629814962285E12</v>
      </c>
    </row>
    <row r="47">
      <c r="A47" s="2" t="b">
        <f t="shared" si="1"/>
        <v>1</v>
      </c>
      <c r="B47" s="3" t="s">
        <v>337</v>
      </c>
      <c r="C47" s="2">
        <v>251.0</v>
      </c>
      <c r="D47" s="2" t="s">
        <v>2144</v>
      </c>
      <c r="E47" s="36">
        <v>1.629803360468E12</v>
      </c>
      <c r="F47" s="2" t="b">
        <f t="shared" si="2"/>
        <v>1</v>
      </c>
      <c r="G47" s="3" t="s">
        <v>344</v>
      </c>
      <c r="H47" s="2">
        <v>5032.0</v>
      </c>
      <c r="I47" s="2" t="s">
        <v>2150</v>
      </c>
      <c r="J47" s="36">
        <v>1.62980395405E12</v>
      </c>
      <c r="K47" s="2" t="b">
        <f t="shared" si="3"/>
        <v>1</v>
      </c>
      <c r="L47" s="3" t="s">
        <v>242</v>
      </c>
      <c r="M47" s="2">
        <v>429.0</v>
      </c>
      <c r="N47" s="2" t="s">
        <v>2145</v>
      </c>
      <c r="O47" s="36">
        <v>1.62980442347E12</v>
      </c>
      <c r="P47" s="2" t="b">
        <f t="shared" si="4"/>
        <v>1</v>
      </c>
      <c r="Q47" s="3" t="s">
        <v>322</v>
      </c>
      <c r="R47" s="2">
        <v>163.0</v>
      </c>
      <c r="S47" s="2" t="s">
        <v>2146</v>
      </c>
      <c r="T47" s="36">
        <v>1.629808866557E12</v>
      </c>
      <c r="U47" s="2" t="b">
        <f t="shared" si="5"/>
        <v>1</v>
      </c>
      <c r="V47" s="3" t="s">
        <v>301</v>
      </c>
      <c r="W47" s="2">
        <v>1085.0</v>
      </c>
      <c r="X47" s="2" t="s">
        <v>2151</v>
      </c>
      <c r="Y47" s="36">
        <v>1.629809317507E12</v>
      </c>
      <c r="Z47" s="2" t="b">
        <f t="shared" si="6"/>
        <v>1</v>
      </c>
      <c r="AA47" s="3" t="s">
        <v>232</v>
      </c>
      <c r="AB47" s="2">
        <v>293.0</v>
      </c>
      <c r="AC47" s="2" t="s">
        <v>2152</v>
      </c>
      <c r="AD47" s="36">
        <v>1.629809992233E12</v>
      </c>
      <c r="AE47" s="2" t="b">
        <f t="shared" si="7"/>
        <v>0</v>
      </c>
      <c r="AF47" s="3" t="s">
        <v>332</v>
      </c>
      <c r="AG47" s="2">
        <v>660.0</v>
      </c>
      <c r="AH47" s="2" t="s">
        <v>2153</v>
      </c>
      <c r="AI47" s="36">
        <v>1.629813898214E12</v>
      </c>
      <c r="AJ47" s="2" t="b">
        <f t="shared" si="8"/>
        <v>1</v>
      </c>
      <c r="AK47" s="3" t="s">
        <v>242</v>
      </c>
      <c r="AL47" s="2">
        <v>237.0</v>
      </c>
      <c r="AM47" s="2" t="s">
        <v>2148</v>
      </c>
      <c r="AN47" s="36">
        <v>1.629814440319E12</v>
      </c>
      <c r="AO47" s="2" t="b">
        <f t="shared" si="9"/>
        <v>1</v>
      </c>
      <c r="AP47" s="3" t="s">
        <v>348</v>
      </c>
      <c r="AQ47" s="2">
        <v>293.0</v>
      </c>
      <c r="AR47" s="2" t="s">
        <v>2149</v>
      </c>
      <c r="AS47" s="36">
        <v>1.629814962565E12</v>
      </c>
    </row>
    <row r="48">
      <c r="A48" s="2" t="b">
        <f t="shared" si="1"/>
        <v>1</v>
      </c>
      <c r="B48" s="3" t="s">
        <v>337</v>
      </c>
      <c r="C48" s="2">
        <v>167.0</v>
      </c>
      <c r="D48" s="2" t="s">
        <v>2144</v>
      </c>
      <c r="E48" s="36">
        <v>1.629803360638E12</v>
      </c>
      <c r="F48" s="2" t="b">
        <f t="shared" si="2"/>
        <v>1</v>
      </c>
      <c r="G48" s="3" t="s">
        <v>242</v>
      </c>
      <c r="H48" s="2">
        <v>2208.0</v>
      </c>
      <c r="I48" s="2" t="s">
        <v>2154</v>
      </c>
      <c r="J48" s="36">
        <v>1.629803956241E12</v>
      </c>
      <c r="K48" s="2" t="b">
        <f t="shared" si="3"/>
        <v>1</v>
      </c>
      <c r="L48" s="3" t="s">
        <v>301</v>
      </c>
      <c r="M48" s="2">
        <v>2189.0</v>
      </c>
      <c r="N48" s="2" t="s">
        <v>2155</v>
      </c>
      <c r="O48" s="36">
        <v>1.629804425661E12</v>
      </c>
      <c r="P48" s="2" t="b">
        <f t="shared" si="4"/>
        <v>1</v>
      </c>
      <c r="Q48" s="3" t="s">
        <v>224</v>
      </c>
      <c r="R48" s="2">
        <v>313.0</v>
      </c>
      <c r="S48" s="2" t="s">
        <v>2146</v>
      </c>
      <c r="T48" s="36">
        <v>1.629808866874E12</v>
      </c>
      <c r="U48" s="2" t="b">
        <f t="shared" si="5"/>
        <v>1</v>
      </c>
      <c r="V48" s="3" t="s">
        <v>232</v>
      </c>
      <c r="W48" s="2">
        <v>237.0</v>
      </c>
      <c r="X48" s="2" t="s">
        <v>2151</v>
      </c>
      <c r="Y48" s="36">
        <v>1.629809317743E12</v>
      </c>
      <c r="Z48" s="2" t="b">
        <f t="shared" si="6"/>
        <v>1</v>
      </c>
      <c r="AA48" s="3" t="s">
        <v>242</v>
      </c>
      <c r="AB48" s="2">
        <v>239.0</v>
      </c>
      <c r="AC48" s="2" t="s">
        <v>2152</v>
      </c>
      <c r="AD48" s="36">
        <v>1.629809992472E12</v>
      </c>
      <c r="AE48" s="2" t="b">
        <f t="shared" si="7"/>
        <v>1</v>
      </c>
      <c r="AF48" s="3" t="s">
        <v>346</v>
      </c>
      <c r="AG48" s="2">
        <v>304.0</v>
      </c>
      <c r="AH48" s="2" t="s">
        <v>2153</v>
      </c>
      <c r="AI48" s="36">
        <v>1.629813898517E12</v>
      </c>
      <c r="AJ48" s="2" t="b">
        <f t="shared" si="8"/>
        <v>0</v>
      </c>
      <c r="AK48" s="3" t="s">
        <v>310</v>
      </c>
      <c r="AL48" s="2">
        <v>659.0</v>
      </c>
      <c r="AM48" s="2" t="s">
        <v>2148</v>
      </c>
      <c r="AN48" s="36">
        <v>1.629814440978E12</v>
      </c>
      <c r="AO48" s="2" t="b">
        <f t="shared" si="9"/>
        <v>1</v>
      </c>
      <c r="AP48" s="3" t="s">
        <v>242</v>
      </c>
      <c r="AQ48" s="2">
        <v>2804.0</v>
      </c>
      <c r="AR48" s="2" t="s">
        <v>2156</v>
      </c>
      <c r="AS48" s="36">
        <v>1.62981496537E12</v>
      </c>
    </row>
    <row r="49">
      <c r="A49" s="2" t="b">
        <f t="shared" si="1"/>
        <v>1</v>
      </c>
      <c r="B49" s="3" t="s">
        <v>242</v>
      </c>
      <c r="C49" s="2">
        <v>523.0</v>
      </c>
      <c r="D49" s="2" t="s">
        <v>2157</v>
      </c>
      <c r="E49" s="36">
        <v>1.62980336116E12</v>
      </c>
      <c r="F49" s="2" t="b">
        <f t="shared" si="2"/>
        <v>1</v>
      </c>
      <c r="G49" s="3" t="s">
        <v>365</v>
      </c>
      <c r="H49" s="2">
        <v>411.0</v>
      </c>
      <c r="I49" s="2" t="s">
        <v>2154</v>
      </c>
      <c r="J49" s="36">
        <v>1.629803956647E12</v>
      </c>
      <c r="K49" s="2" t="b">
        <f t="shared" si="3"/>
        <v>1</v>
      </c>
      <c r="L49" s="3" t="s">
        <v>232</v>
      </c>
      <c r="M49" s="2">
        <v>261.0</v>
      </c>
      <c r="N49" s="2" t="s">
        <v>2155</v>
      </c>
      <c r="O49" s="36">
        <v>1.629804425918E12</v>
      </c>
      <c r="P49" s="2" t="b">
        <f t="shared" si="4"/>
        <v>1</v>
      </c>
      <c r="Q49" s="3" t="s">
        <v>301</v>
      </c>
      <c r="R49" s="2">
        <v>140.0</v>
      </c>
      <c r="S49" s="2" t="s">
        <v>2158</v>
      </c>
      <c r="T49" s="36">
        <v>1.62980886701E12</v>
      </c>
      <c r="U49" s="2" t="b">
        <f t="shared" si="5"/>
        <v>1</v>
      </c>
      <c r="V49" s="3" t="s">
        <v>242</v>
      </c>
      <c r="W49" s="2">
        <v>180.0</v>
      </c>
      <c r="X49" s="2" t="s">
        <v>2151</v>
      </c>
      <c r="Y49" s="36">
        <v>1.629809317923E12</v>
      </c>
      <c r="Z49" s="2" t="b">
        <f t="shared" si="6"/>
        <v>1</v>
      </c>
      <c r="AA49" s="3" t="s">
        <v>341</v>
      </c>
      <c r="AB49" s="2">
        <v>2079.0</v>
      </c>
      <c r="AC49" s="2" t="s">
        <v>2159</v>
      </c>
      <c r="AD49" s="36">
        <v>1.629809994553E12</v>
      </c>
      <c r="AE49" s="2" t="b">
        <f t="shared" si="7"/>
        <v>1</v>
      </c>
      <c r="AF49" s="3" t="s">
        <v>341</v>
      </c>
      <c r="AG49" s="2">
        <v>215.0</v>
      </c>
      <c r="AH49" s="2" t="s">
        <v>2153</v>
      </c>
      <c r="AI49" s="36">
        <v>1.629813898733E12</v>
      </c>
      <c r="AJ49" s="2" t="b">
        <f t="shared" si="8"/>
        <v>0</v>
      </c>
      <c r="AK49" s="3" t="s">
        <v>208</v>
      </c>
      <c r="AL49" s="2">
        <v>159.0</v>
      </c>
      <c r="AM49" s="2" t="s">
        <v>2160</v>
      </c>
      <c r="AN49" s="36">
        <v>1.629814441137E12</v>
      </c>
      <c r="AO49" s="2" t="b">
        <f t="shared" si="9"/>
        <v>1</v>
      </c>
      <c r="AP49" s="3" t="s">
        <v>340</v>
      </c>
      <c r="AQ49" s="2">
        <v>894.0</v>
      </c>
      <c r="AR49" s="2" t="s">
        <v>2161</v>
      </c>
      <c r="AS49" s="36">
        <v>1.629814966283E12</v>
      </c>
    </row>
    <row r="50">
      <c r="A50" s="2" t="b">
        <f t="shared" si="1"/>
        <v>1</v>
      </c>
      <c r="B50" s="3" t="s">
        <v>301</v>
      </c>
      <c r="C50" s="2">
        <v>1089.0</v>
      </c>
      <c r="D50" s="2" t="s">
        <v>2162</v>
      </c>
      <c r="E50" s="36">
        <v>1.629803362247E12</v>
      </c>
      <c r="F50" s="2" t="b">
        <f t="shared" si="2"/>
        <v>1</v>
      </c>
      <c r="G50" s="3" t="s">
        <v>371</v>
      </c>
      <c r="H50" s="2">
        <v>1298.0</v>
      </c>
      <c r="I50" s="2" t="s">
        <v>2163</v>
      </c>
      <c r="J50" s="36">
        <v>1.629803957943E12</v>
      </c>
      <c r="K50" s="2" t="b">
        <f t="shared" si="3"/>
        <v>1</v>
      </c>
      <c r="L50" s="3" t="s">
        <v>242</v>
      </c>
      <c r="M50" s="2">
        <v>472.0</v>
      </c>
      <c r="N50" s="2" t="s">
        <v>2164</v>
      </c>
      <c r="O50" s="36">
        <v>1.62980442639E12</v>
      </c>
      <c r="P50" s="2" t="b">
        <f t="shared" si="4"/>
        <v>0</v>
      </c>
      <c r="Q50" s="3" t="s">
        <v>310</v>
      </c>
      <c r="R50" s="2">
        <v>386.0</v>
      </c>
      <c r="S50" s="2" t="s">
        <v>2158</v>
      </c>
      <c r="T50" s="36">
        <v>1.629808867395E12</v>
      </c>
      <c r="U50" s="2" t="b">
        <f t="shared" si="5"/>
        <v>1</v>
      </c>
      <c r="V50" s="3" t="s">
        <v>344</v>
      </c>
      <c r="W50" s="2">
        <v>6505.0</v>
      </c>
      <c r="X50" s="2" t="s">
        <v>2165</v>
      </c>
      <c r="Y50" s="36">
        <v>1.62980932443E12</v>
      </c>
      <c r="Z50" s="2" t="b">
        <f t="shared" si="6"/>
        <v>1</v>
      </c>
      <c r="AA50" s="3" t="s">
        <v>371</v>
      </c>
      <c r="AB50" s="2">
        <v>1053.0</v>
      </c>
      <c r="AC50" s="2" t="s">
        <v>2166</v>
      </c>
      <c r="AD50" s="36">
        <v>1.629809995607E12</v>
      </c>
      <c r="AE50" s="2" t="b">
        <f t="shared" si="7"/>
        <v>1</v>
      </c>
      <c r="AF50" s="3" t="s">
        <v>242</v>
      </c>
      <c r="AG50" s="2">
        <v>373.0</v>
      </c>
      <c r="AH50" s="2" t="s">
        <v>2167</v>
      </c>
      <c r="AI50" s="36">
        <v>1.629813899107E12</v>
      </c>
      <c r="AJ50" s="2" t="b">
        <f t="shared" si="8"/>
        <v>0</v>
      </c>
      <c r="AK50" s="3" t="s">
        <v>244</v>
      </c>
      <c r="AL50" s="2">
        <v>276.0</v>
      </c>
      <c r="AM50" s="2" t="s">
        <v>2160</v>
      </c>
      <c r="AN50" s="36">
        <v>1.629814441408E12</v>
      </c>
      <c r="AO50" s="2" t="b">
        <f t="shared" si="9"/>
        <v>1</v>
      </c>
      <c r="AP50" s="3" t="s">
        <v>371</v>
      </c>
      <c r="AQ50" s="2">
        <v>1752.0</v>
      </c>
      <c r="AR50" s="2" t="s">
        <v>2168</v>
      </c>
      <c r="AS50" s="36">
        <v>1.629814968025E12</v>
      </c>
    </row>
    <row r="51">
      <c r="A51" s="2" t="b">
        <f t="shared" si="1"/>
        <v>1</v>
      </c>
      <c r="B51" s="3" t="s">
        <v>232</v>
      </c>
      <c r="C51" s="2">
        <v>287.0</v>
      </c>
      <c r="D51" s="2" t="s">
        <v>2162</v>
      </c>
      <c r="E51" s="36">
        <v>1.629803362535E12</v>
      </c>
      <c r="F51" s="2" t="b">
        <f t="shared" si="2"/>
        <v>1</v>
      </c>
      <c r="G51" s="3" t="s">
        <v>346</v>
      </c>
      <c r="H51" s="2">
        <v>343.0</v>
      </c>
      <c r="I51" s="2" t="s">
        <v>2169</v>
      </c>
      <c r="J51" s="36">
        <v>1.629803958288E12</v>
      </c>
      <c r="K51" s="2" t="b">
        <f t="shared" si="3"/>
        <v>1</v>
      </c>
      <c r="L51" s="3" t="s">
        <v>415</v>
      </c>
      <c r="M51" s="2">
        <v>1887.0</v>
      </c>
      <c r="N51" s="2" t="s">
        <v>2170</v>
      </c>
      <c r="O51" s="36">
        <v>1.62980442828E12</v>
      </c>
      <c r="P51" s="2" t="b">
        <f t="shared" si="4"/>
        <v>0</v>
      </c>
      <c r="Q51" s="3" t="s">
        <v>208</v>
      </c>
      <c r="R51" s="2">
        <v>944.0</v>
      </c>
      <c r="S51" s="2" t="s">
        <v>2171</v>
      </c>
      <c r="T51" s="36">
        <v>1.629808868337E12</v>
      </c>
      <c r="U51" s="2" t="b">
        <f t="shared" si="5"/>
        <v>1</v>
      </c>
      <c r="V51" s="3" t="s">
        <v>371</v>
      </c>
      <c r="W51" s="2">
        <v>1281.0</v>
      </c>
      <c r="X51" s="2" t="s">
        <v>2172</v>
      </c>
      <c r="Y51" s="36">
        <v>1.629809325711E12</v>
      </c>
      <c r="Z51" s="2" t="b">
        <f t="shared" si="6"/>
        <v>1</v>
      </c>
      <c r="AA51" s="3" t="s">
        <v>346</v>
      </c>
      <c r="AB51" s="2">
        <v>353.0</v>
      </c>
      <c r="AC51" s="2" t="s">
        <v>2166</v>
      </c>
      <c r="AD51" s="36">
        <v>1.629809995957E12</v>
      </c>
      <c r="AE51" s="2" t="b">
        <f t="shared" si="7"/>
        <v>1</v>
      </c>
      <c r="AF51" s="3" t="s">
        <v>341</v>
      </c>
      <c r="AG51" s="2">
        <v>634.0</v>
      </c>
      <c r="AH51" s="2" t="s">
        <v>2167</v>
      </c>
      <c r="AI51" s="36">
        <v>1.629813899746E12</v>
      </c>
      <c r="AJ51" s="2" t="b">
        <f t="shared" si="8"/>
        <v>0</v>
      </c>
      <c r="AK51" s="3" t="s">
        <v>320</v>
      </c>
      <c r="AL51" s="2">
        <v>116.0</v>
      </c>
      <c r="AM51" s="2" t="s">
        <v>2160</v>
      </c>
      <c r="AN51" s="36">
        <v>1.629814441527E12</v>
      </c>
      <c r="AO51" s="2" t="b">
        <f t="shared" si="9"/>
        <v>1</v>
      </c>
      <c r="AP51" s="3" t="s">
        <v>340</v>
      </c>
      <c r="AQ51" s="2">
        <v>331.0</v>
      </c>
      <c r="AR51" s="2" t="s">
        <v>2168</v>
      </c>
      <c r="AS51" s="36">
        <v>1.629814968347E12</v>
      </c>
    </row>
    <row r="52">
      <c r="A52" s="2" t="b">
        <f t="shared" si="1"/>
        <v>1</v>
      </c>
      <c r="B52" s="3" t="s">
        <v>242</v>
      </c>
      <c r="C52" s="2">
        <v>574.0</v>
      </c>
      <c r="D52" s="2" t="s">
        <v>2173</v>
      </c>
      <c r="E52" s="36">
        <v>1.629803363109E12</v>
      </c>
      <c r="F52" s="2" t="b">
        <f t="shared" si="2"/>
        <v>1</v>
      </c>
      <c r="G52" s="3" t="s">
        <v>383</v>
      </c>
      <c r="H52" s="2">
        <v>87.0</v>
      </c>
      <c r="I52" s="2" t="s">
        <v>2169</v>
      </c>
      <c r="J52" s="36">
        <v>1.629803958385E12</v>
      </c>
      <c r="K52" s="2" t="b">
        <f t="shared" si="3"/>
        <v>1</v>
      </c>
      <c r="L52" s="3" t="s">
        <v>371</v>
      </c>
      <c r="M52" s="2">
        <v>1054.0</v>
      </c>
      <c r="N52" s="2" t="s">
        <v>2174</v>
      </c>
      <c r="O52" s="36">
        <v>1.629804429333E12</v>
      </c>
      <c r="P52" s="2" t="b">
        <f t="shared" si="4"/>
        <v>0</v>
      </c>
      <c r="Q52" s="3" t="s">
        <v>244</v>
      </c>
      <c r="R52" s="2">
        <v>335.0</v>
      </c>
      <c r="S52" s="2" t="s">
        <v>2171</v>
      </c>
      <c r="T52" s="36">
        <v>1.629808868673E12</v>
      </c>
      <c r="U52" s="2" t="b">
        <f t="shared" si="5"/>
        <v>1</v>
      </c>
      <c r="V52" s="3" t="s">
        <v>346</v>
      </c>
      <c r="W52" s="2">
        <v>343.0</v>
      </c>
      <c r="X52" s="2" t="s">
        <v>2175</v>
      </c>
      <c r="Y52" s="36">
        <v>1.629809326063E12</v>
      </c>
      <c r="Z52" s="2" t="b">
        <f t="shared" si="6"/>
        <v>1</v>
      </c>
      <c r="AA52" s="3" t="s">
        <v>383</v>
      </c>
      <c r="AB52" s="2">
        <v>78.0</v>
      </c>
      <c r="AC52" s="2" t="s">
        <v>2176</v>
      </c>
      <c r="AD52" s="36">
        <v>1.629809996036E12</v>
      </c>
      <c r="AE52" s="2" t="b">
        <f t="shared" si="7"/>
        <v>1</v>
      </c>
      <c r="AF52" s="3" t="s">
        <v>346</v>
      </c>
      <c r="AG52" s="2">
        <v>148.0</v>
      </c>
      <c r="AH52" s="2" t="s">
        <v>2167</v>
      </c>
      <c r="AI52" s="36">
        <v>1.629813899889E12</v>
      </c>
      <c r="AJ52" s="2" t="b">
        <f t="shared" si="8"/>
        <v>0</v>
      </c>
      <c r="AK52" s="3" t="s">
        <v>326</v>
      </c>
      <c r="AL52" s="2">
        <v>260.0</v>
      </c>
      <c r="AM52" s="2" t="s">
        <v>2160</v>
      </c>
      <c r="AN52" s="36">
        <v>1.629814441789E12</v>
      </c>
      <c r="AO52" s="2" t="b">
        <f t="shared" si="9"/>
        <v>1</v>
      </c>
      <c r="AP52" s="3" t="s">
        <v>383</v>
      </c>
      <c r="AQ52" s="2">
        <v>69.0</v>
      </c>
      <c r="AR52" s="2" t="s">
        <v>2168</v>
      </c>
      <c r="AS52" s="36">
        <v>1.629814968429E12</v>
      </c>
    </row>
    <row r="53">
      <c r="A53" s="2" t="b">
        <f t="shared" si="1"/>
        <v>1</v>
      </c>
      <c r="B53" s="3" t="s">
        <v>365</v>
      </c>
      <c r="C53" s="2">
        <v>3459.0</v>
      </c>
      <c r="D53" s="2" t="s">
        <v>2177</v>
      </c>
      <c r="E53" s="36">
        <v>1.629803366568E12</v>
      </c>
      <c r="F53" s="2" t="b">
        <f t="shared" si="2"/>
        <v>1</v>
      </c>
      <c r="G53" s="3" t="s">
        <v>242</v>
      </c>
      <c r="H53" s="2">
        <v>391.0</v>
      </c>
      <c r="I53" s="2" t="s">
        <v>2169</v>
      </c>
      <c r="J53" s="36">
        <v>1.629803958765E12</v>
      </c>
      <c r="K53" s="2" t="b">
        <f t="shared" si="3"/>
        <v>1</v>
      </c>
      <c r="L53" s="3" t="s">
        <v>337</v>
      </c>
      <c r="M53" s="2">
        <v>335.0</v>
      </c>
      <c r="N53" s="2" t="s">
        <v>2174</v>
      </c>
      <c r="O53" s="36">
        <v>1.629804429667E12</v>
      </c>
      <c r="P53" s="2" t="b">
        <f t="shared" si="4"/>
        <v>0</v>
      </c>
      <c r="Q53" s="3" t="s">
        <v>320</v>
      </c>
      <c r="R53" s="2">
        <v>126.0</v>
      </c>
      <c r="S53" s="2" t="s">
        <v>2171</v>
      </c>
      <c r="T53" s="36">
        <v>1.629808868801E12</v>
      </c>
      <c r="U53" s="2" t="b">
        <f t="shared" si="5"/>
        <v>1</v>
      </c>
      <c r="V53" s="3" t="s">
        <v>383</v>
      </c>
      <c r="W53" s="2">
        <v>86.0</v>
      </c>
      <c r="X53" s="2" t="s">
        <v>2175</v>
      </c>
      <c r="Y53" s="36">
        <v>1.629809326143E12</v>
      </c>
      <c r="Z53" s="2" t="b">
        <f t="shared" si="6"/>
        <v>1</v>
      </c>
      <c r="AA53" s="3" t="s">
        <v>242</v>
      </c>
      <c r="AB53" s="2">
        <v>718.0</v>
      </c>
      <c r="AC53" s="2" t="s">
        <v>2176</v>
      </c>
      <c r="AD53" s="36">
        <v>1.629809996756E12</v>
      </c>
      <c r="AE53" s="2" t="b">
        <f t="shared" si="7"/>
        <v>0</v>
      </c>
      <c r="AF53" s="3" t="s">
        <v>332</v>
      </c>
      <c r="AG53" s="2">
        <v>137.0</v>
      </c>
      <c r="AH53" s="2" t="s">
        <v>2178</v>
      </c>
      <c r="AI53" s="36">
        <v>1.629813900042E12</v>
      </c>
      <c r="AJ53" s="2" t="b">
        <f t="shared" si="8"/>
        <v>1</v>
      </c>
      <c r="AK53" s="3" t="s">
        <v>242</v>
      </c>
      <c r="AL53" s="2">
        <v>496.0</v>
      </c>
      <c r="AM53" s="2" t="s">
        <v>2179</v>
      </c>
      <c r="AN53" s="36">
        <v>1.629814442282E12</v>
      </c>
      <c r="AO53" s="2" t="b">
        <f t="shared" si="9"/>
        <v>1</v>
      </c>
      <c r="AP53" s="3" t="s">
        <v>242</v>
      </c>
      <c r="AQ53" s="2">
        <v>328.0</v>
      </c>
      <c r="AR53" s="2" t="s">
        <v>2168</v>
      </c>
      <c r="AS53" s="36">
        <v>1.629814968741E12</v>
      </c>
    </row>
    <row r="54">
      <c r="A54" s="2" t="b">
        <f t="shared" si="1"/>
        <v>1</v>
      </c>
      <c r="B54" s="3" t="s">
        <v>371</v>
      </c>
      <c r="C54" s="2">
        <v>1624.0</v>
      </c>
      <c r="D54" s="2" t="s">
        <v>2180</v>
      </c>
      <c r="E54" s="36">
        <v>1.629803368191E12</v>
      </c>
      <c r="F54" s="2" t="b">
        <f t="shared" si="2"/>
        <v>1</v>
      </c>
      <c r="G54" s="3" t="s">
        <v>390</v>
      </c>
      <c r="H54" s="2">
        <v>944.0</v>
      </c>
      <c r="I54" s="2" t="s">
        <v>2181</v>
      </c>
      <c r="J54" s="36">
        <v>1.62980395971E12</v>
      </c>
      <c r="K54" s="2" t="b">
        <f t="shared" si="3"/>
        <v>1</v>
      </c>
      <c r="L54" s="3" t="s">
        <v>383</v>
      </c>
      <c r="M54" s="2">
        <v>88.0</v>
      </c>
      <c r="N54" s="2" t="s">
        <v>2174</v>
      </c>
      <c r="O54" s="36">
        <v>1.629804429756E12</v>
      </c>
      <c r="P54" s="2" t="b">
        <f t="shared" si="4"/>
        <v>0</v>
      </c>
      <c r="Q54" s="3" t="s">
        <v>326</v>
      </c>
      <c r="R54" s="2">
        <v>211.0</v>
      </c>
      <c r="S54" s="2" t="s">
        <v>2182</v>
      </c>
      <c r="T54" s="36">
        <v>1.629808869014E12</v>
      </c>
      <c r="U54" s="2" t="b">
        <f t="shared" si="5"/>
        <v>1</v>
      </c>
      <c r="V54" s="3" t="s">
        <v>242</v>
      </c>
      <c r="W54" s="2">
        <v>344.0</v>
      </c>
      <c r="X54" s="2" t="s">
        <v>2175</v>
      </c>
      <c r="Y54" s="36">
        <v>1.629809326482E12</v>
      </c>
      <c r="Z54" s="2" t="b">
        <f t="shared" si="6"/>
        <v>1</v>
      </c>
      <c r="AA54" s="3" t="s">
        <v>390</v>
      </c>
      <c r="AB54" s="2">
        <v>525.0</v>
      </c>
      <c r="AC54" s="2" t="s">
        <v>2183</v>
      </c>
      <c r="AD54" s="36">
        <v>1.629809997278E12</v>
      </c>
      <c r="AE54" s="2" t="b">
        <f t="shared" si="7"/>
        <v>1</v>
      </c>
      <c r="AF54" s="3" t="s">
        <v>340</v>
      </c>
      <c r="AG54" s="2">
        <v>495.0</v>
      </c>
      <c r="AH54" s="2" t="s">
        <v>2178</v>
      </c>
      <c r="AI54" s="36">
        <v>1.629813900535E12</v>
      </c>
      <c r="AJ54" s="2" t="b">
        <f t="shared" si="8"/>
        <v>0</v>
      </c>
      <c r="AK54" s="3" t="s">
        <v>332</v>
      </c>
      <c r="AL54" s="2">
        <v>1119.0</v>
      </c>
      <c r="AM54" s="2" t="s">
        <v>2184</v>
      </c>
      <c r="AN54" s="36">
        <v>1.629814443402E12</v>
      </c>
      <c r="AO54" s="2" t="b">
        <f t="shared" si="9"/>
        <v>1</v>
      </c>
      <c r="AP54" s="3" t="s">
        <v>242</v>
      </c>
      <c r="AQ54" s="2">
        <v>2891.0</v>
      </c>
      <c r="AR54" s="2" t="s">
        <v>2185</v>
      </c>
      <c r="AS54" s="36">
        <v>1.62981497164E12</v>
      </c>
    </row>
    <row r="55">
      <c r="A55" s="2" t="b">
        <f t="shared" si="1"/>
        <v>1</v>
      </c>
      <c r="B55" s="3" t="s">
        <v>341</v>
      </c>
      <c r="C55" s="2">
        <v>318.0</v>
      </c>
      <c r="D55" s="2" t="s">
        <v>2180</v>
      </c>
      <c r="E55" s="36">
        <v>1.629803368518E12</v>
      </c>
      <c r="F55" s="2" t="b">
        <f t="shared" si="2"/>
        <v>1</v>
      </c>
      <c r="G55" s="3" t="s">
        <v>257</v>
      </c>
      <c r="H55" s="2">
        <v>217.0</v>
      </c>
      <c r="I55" s="2" t="s">
        <v>2181</v>
      </c>
      <c r="J55" s="36">
        <v>1.629803959927E12</v>
      </c>
      <c r="K55" s="2" t="b">
        <f t="shared" si="3"/>
        <v>1</v>
      </c>
      <c r="L55" s="3" t="s">
        <v>242</v>
      </c>
      <c r="M55" s="2">
        <v>1004.0</v>
      </c>
      <c r="N55" s="2" t="s">
        <v>2186</v>
      </c>
      <c r="O55" s="36">
        <v>1.629804430761E12</v>
      </c>
      <c r="P55" s="2" t="b">
        <f t="shared" si="4"/>
        <v>1</v>
      </c>
      <c r="Q55" s="3" t="s">
        <v>242</v>
      </c>
      <c r="R55" s="2">
        <v>577.0</v>
      </c>
      <c r="S55" s="2" t="s">
        <v>2182</v>
      </c>
      <c r="T55" s="36">
        <v>1.629808869588E12</v>
      </c>
      <c r="U55" s="2" t="b">
        <f t="shared" si="5"/>
        <v>1</v>
      </c>
      <c r="V55" s="3" t="s">
        <v>390</v>
      </c>
      <c r="W55" s="2">
        <v>834.0</v>
      </c>
      <c r="X55" s="2" t="s">
        <v>2187</v>
      </c>
      <c r="Y55" s="36">
        <v>1.629809327316E12</v>
      </c>
      <c r="Z55" s="2" t="b">
        <f t="shared" si="6"/>
        <v>1</v>
      </c>
      <c r="AA55" s="3" t="s">
        <v>257</v>
      </c>
      <c r="AB55" s="2">
        <v>576.0</v>
      </c>
      <c r="AC55" s="2" t="s">
        <v>2183</v>
      </c>
      <c r="AD55" s="36">
        <v>1.629809997853E12</v>
      </c>
      <c r="AE55" s="2" t="b">
        <f t="shared" si="7"/>
        <v>1</v>
      </c>
      <c r="AF55" s="3" t="s">
        <v>341</v>
      </c>
      <c r="AG55" s="2">
        <v>280.0</v>
      </c>
      <c r="AH55" s="2" t="s">
        <v>2178</v>
      </c>
      <c r="AI55" s="36">
        <v>1.629813900801E12</v>
      </c>
      <c r="AJ55" s="2" t="b">
        <f t="shared" si="8"/>
        <v>1</v>
      </c>
      <c r="AK55" s="3" t="s">
        <v>340</v>
      </c>
      <c r="AL55" s="2">
        <v>1062.0</v>
      </c>
      <c r="AM55" s="2" t="s">
        <v>2188</v>
      </c>
      <c r="AN55" s="36">
        <v>1.629814444466E12</v>
      </c>
      <c r="AO55" s="2" t="b">
        <f t="shared" si="9"/>
        <v>1</v>
      </c>
      <c r="AP55" s="3" t="s">
        <v>242</v>
      </c>
      <c r="AQ55" s="2">
        <v>327.0</v>
      </c>
      <c r="AR55" s="2" t="s">
        <v>2185</v>
      </c>
      <c r="AS55" s="36">
        <v>1.62981497196E12</v>
      </c>
    </row>
    <row r="56">
      <c r="A56" s="2" t="b">
        <f t="shared" si="1"/>
        <v>1</v>
      </c>
      <c r="B56" s="3" t="s">
        <v>341</v>
      </c>
      <c r="C56" s="2">
        <v>187.0</v>
      </c>
      <c r="D56" s="2" t="s">
        <v>2180</v>
      </c>
      <c r="E56" s="36">
        <v>1.6298033687E12</v>
      </c>
      <c r="F56" s="2" t="b">
        <f t="shared" si="2"/>
        <v>1</v>
      </c>
      <c r="G56" s="3" t="s">
        <v>242</v>
      </c>
      <c r="H56" s="2">
        <v>223.0</v>
      </c>
      <c r="I56" s="2" t="s">
        <v>2189</v>
      </c>
      <c r="J56" s="36">
        <v>1.629803960149E12</v>
      </c>
      <c r="K56" s="2" t="b">
        <f t="shared" si="3"/>
        <v>1</v>
      </c>
      <c r="L56" s="3" t="s">
        <v>390</v>
      </c>
      <c r="M56" s="2">
        <v>1795.0</v>
      </c>
      <c r="N56" s="2" t="s">
        <v>2190</v>
      </c>
      <c r="O56" s="36">
        <v>1.629804432553E12</v>
      </c>
      <c r="P56" s="2" t="b">
        <f t="shared" si="4"/>
        <v>0</v>
      </c>
      <c r="Q56" s="3" t="s">
        <v>332</v>
      </c>
      <c r="R56" s="2">
        <v>792.0</v>
      </c>
      <c r="S56" s="2" t="s">
        <v>2191</v>
      </c>
      <c r="T56" s="36">
        <v>1.62980887038E12</v>
      </c>
      <c r="U56" s="2" t="b">
        <f t="shared" si="5"/>
        <v>1</v>
      </c>
      <c r="V56" s="3" t="s">
        <v>257</v>
      </c>
      <c r="W56" s="2">
        <v>226.0</v>
      </c>
      <c r="X56" s="2" t="s">
        <v>2187</v>
      </c>
      <c r="Y56" s="36">
        <v>1.629809327551E12</v>
      </c>
      <c r="Z56" s="2" t="b">
        <f t="shared" si="6"/>
        <v>1</v>
      </c>
      <c r="AA56" s="3" t="s">
        <v>242</v>
      </c>
      <c r="AB56" s="2">
        <v>215.0</v>
      </c>
      <c r="AC56" s="2" t="s">
        <v>2192</v>
      </c>
      <c r="AD56" s="36">
        <v>1.629809998065E12</v>
      </c>
      <c r="AE56" s="2" t="b">
        <f t="shared" si="7"/>
        <v>1</v>
      </c>
      <c r="AF56" s="3" t="s">
        <v>242</v>
      </c>
      <c r="AG56" s="2">
        <v>336.0</v>
      </c>
      <c r="AH56" s="2" t="s">
        <v>2193</v>
      </c>
      <c r="AI56" s="36">
        <v>1.629813901137E12</v>
      </c>
      <c r="AJ56" s="2" t="b">
        <f t="shared" si="8"/>
        <v>1</v>
      </c>
      <c r="AK56" s="3" t="s">
        <v>346</v>
      </c>
      <c r="AL56" s="2">
        <v>161.0</v>
      </c>
      <c r="AM56" s="2" t="s">
        <v>2188</v>
      </c>
      <c r="AN56" s="36">
        <v>1.629814444625E12</v>
      </c>
      <c r="AO56" s="2" t="b">
        <f t="shared" si="9"/>
        <v>1</v>
      </c>
      <c r="AP56" s="3" t="s">
        <v>242</v>
      </c>
      <c r="AQ56" s="2">
        <v>263.0</v>
      </c>
      <c r="AR56" s="2" t="s">
        <v>2194</v>
      </c>
      <c r="AS56" s="36">
        <v>1.629814972226E12</v>
      </c>
    </row>
    <row r="57">
      <c r="A57" s="2" t="b">
        <f t="shared" si="1"/>
        <v>1</v>
      </c>
      <c r="B57" s="3" t="s">
        <v>242</v>
      </c>
      <c r="C57" s="2">
        <v>310.0</v>
      </c>
      <c r="D57" s="2" t="s">
        <v>2195</v>
      </c>
      <c r="E57" s="36">
        <v>1.629803369017E12</v>
      </c>
      <c r="F57" s="2" t="b">
        <f t="shared" si="2"/>
        <v>1</v>
      </c>
      <c r="G57" s="3" t="s">
        <v>292</v>
      </c>
      <c r="H57" s="2">
        <v>229.0</v>
      </c>
      <c r="I57" s="2" t="s">
        <v>2189</v>
      </c>
      <c r="J57" s="36">
        <v>1.629803960378E12</v>
      </c>
      <c r="K57" s="2" t="b">
        <f t="shared" si="3"/>
        <v>1</v>
      </c>
      <c r="L57" s="3" t="s">
        <v>257</v>
      </c>
      <c r="M57" s="2">
        <v>277.0</v>
      </c>
      <c r="N57" s="2" t="s">
        <v>2190</v>
      </c>
      <c r="O57" s="36">
        <v>1.62980443283E12</v>
      </c>
      <c r="P57" s="2" t="b">
        <f t="shared" si="4"/>
        <v>1</v>
      </c>
      <c r="Q57" s="3" t="s">
        <v>337</v>
      </c>
      <c r="R57" s="2">
        <v>427.0</v>
      </c>
      <c r="S57" s="2" t="s">
        <v>2191</v>
      </c>
      <c r="T57" s="36">
        <v>1.629808870808E12</v>
      </c>
      <c r="U57" s="2" t="b">
        <f t="shared" si="5"/>
        <v>1</v>
      </c>
      <c r="V57" s="3" t="s">
        <v>242</v>
      </c>
      <c r="W57" s="2">
        <v>221.0</v>
      </c>
      <c r="X57" s="2" t="s">
        <v>2187</v>
      </c>
      <c r="Y57" s="36">
        <v>1.629809327763E12</v>
      </c>
      <c r="Z57" s="2" t="b">
        <f t="shared" si="6"/>
        <v>1</v>
      </c>
      <c r="AA57" s="3" t="s">
        <v>292</v>
      </c>
      <c r="AB57" s="2">
        <v>288.0</v>
      </c>
      <c r="AC57" s="2" t="s">
        <v>2192</v>
      </c>
      <c r="AD57" s="36">
        <v>1.629809998357E12</v>
      </c>
      <c r="AE57" s="2" t="b">
        <f t="shared" si="7"/>
        <v>1</v>
      </c>
      <c r="AF57" s="3" t="s">
        <v>398</v>
      </c>
      <c r="AG57" s="2">
        <v>3128.0</v>
      </c>
      <c r="AH57" s="2" t="s">
        <v>2196</v>
      </c>
      <c r="AI57" s="36">
        <v>1.629813904266E12</v>
      </c>
      <c r="AJ57" s="2" t="b">
        <f t="shared" si="8"/>
        <v>1</v>
      </c>
      <c r="AK57" s="3" t="s">
        <v>242</v>
      </c>
      <c r="AL57" s="2">
        <v>970.0</v>
      </c>
      <c r="AM57" s="2" t="s">
        <v>2197</v>
      </c>
      <c r="AN57" s="36">
        <v>1.629814445596E12</v>
      </c>
      <c r="AO57" s="2" t="b">
        <f t="shared" si="9"/>
        <v>1</v>
      </c>
      <c r="AP57" s="3" t="s">
        <v>242</v>
      </c>
      <c r="AQ57" s="2">
        <v>1502.0</v>
      </c>
      <c r="AR57" s="2" t="s">
        <v>2198</v>
      </c>
      <c r="AS57" s="36">
        <v>1.629814973723E12</v>
      </c>
    </row>
    <row r="58">
      <c r="A58" s="2" t="b">
        <f t="shared" si="1"/>
        <v>1</v>
      </c>
      <c r="B58" s="3" t="s">
        <v>292</v>
      </c>
      <c r="C58" s="2">
        <v>816.0</v>
      </c>
      <c r="D58" s="2" t="s">
        <v>2195</v>
      </c>
      <c r="E58" s="36">
        <v>1.629803369823E12</v>
      </c>
      <c r="F58" s="2" t="b">
        <f t="shared" si="2"/>
        <v>1</v>
      </c>
      <c r="G58" s="3" t="s">
        <v>255</v>
      </c>
      <c r="H58" s="2">
        <v>280.0</v>
      </c>
      <c r="I58" s="2" t="s">
        <v>2189</v>
      </c>
      <c r="J58" s="36">
        <v>1.629803960659E12</v>
      </c>
      <c r="K58" s="2" t="b">
        <f t="shared" si="3"/>
        <v>1</v>
      </c>
      <c r="L58" s="3" t="s">
        <v>242</v>
      </c>
      <c r="M58" s="2">
        <v>237.0</v>
      </c>
      <c r="N58" s="2" t="s">
        <v>2199</v>
      </c>
      <c r="O58" s="36">
        <v>1.629804433069E12</v>
      </c>
      <c r="P58" s="2" t="b">
        <f t="shared" si="4"/>
        <v>1</v>
      </c>
      <c r="Q58" s="3" t="s">
        <v>348</v>
      </c>
      <c r="R58" s="2">
        <v>278.0</v>
      </c>
      <c r="S58" s="2" t="s">
        <v>2200</v>
      </c>
      <c r="T58" s="36">
        <v>1.629808871088E12</v>
      </c>
      <c r="U58" s="2" t="b">
        <f t="shared" si="5"/>
        <v>1</v>
      </c>
      <c r="V58" s="3" t="s">
        <v>292</v>
      </c>
      <c r="W58" s="2">
        <v>239.0</v>
      </c>
      <c r="X58" s="2" t="s">
        <v>2201</v>
      </c>
      <c r="Y58" s="36">
        <v>1.629809328007E12</v>
      </c>
      <c r="Z58" s="2" t="b">
        <f t="shared" si="6"/>
        <v>1</v>
      </c>
      <c r="AA58" s="3" t="s">
        <v>255</v>
      </c>
      <c r="AB58" s="2">
        <v>251.0</v>
      </c>
      <c r="AC58" s="2" t="s">
        <v>2192</v>
      </c>
      <c r="AD58" s="36">
        <v>1.629809998605E12</v>
      </c>
      <c r="AE58" s="2" t="b">
        <f t="shared" si="7"/>
        <v>1</v>
      </c>
      <c r="AF58" s="3" t="s">
        <v>371</v>
      </c>
      <c r="AG58" s="2">
        <v>1039.0</v>
      </c>
      <c r="AH58" s="2" t="s">
        <v>2202</v>
      </c>
      <c r="AI58" s="36">
        <v>1.629813905305E12</v>
      </c>
      <c r="AJ58" s="2" t="b">
        <f t="shared" si="8"/>
        <v>1</v>
      </c>
      <c r="AK58" s="3" t="s">
        <v>432</v>
      </c>
      <c r="AL58" s="2">
        <v>217.0</v>
      </c>
      <c r="AM58" s="2" t="s">
        <v>2197</v>
      </c>
      <c r="AN58" s="36">
        <v>1.629814445814E12</v>
      </c>
      <c r="AO58" s="2" t="b">
        <f t="shared" si="9"/>
        <v>1</v>
      </c>
      <c r="AP58" s="3" t="s">
        <v>242</v>
      </c>
      <c r="AQ58" s="2">
        <v>838.0</v>
      </c>
      <c r="AR58" s="2" t="s">
        <v>2203</v>
      </c>
      <c r="AS58" s="36">
        <v>1.629814974562E12</v>
      </c>
    </row>
    <row r="59">
      <c r="A59" s="2" t="b">
        <f t="shared" si="1"/>
        <v>1</v>
      </c>
      <c r="B59" s="3" t="s">
        <v>255</v>
      </c>
      <c r="C59" s="2">
        <v>243.0</v>
      </c>
      <c r="D59" s="2" t="s">
        <v>2204</v>
      </c>
      <c r="E59" s="36">
        <v>1.629803370065E12</v>
      </c>
      <c r="F59" s="2" t="b">
        <f t="shared" si="2"/>
        <v>1</v>
      </c>
      <c r="G59" s="3" t="s">
        <v>242</v>
      </c>
      <c r="H59" s="2">
        <v>412.0</v>
      </c>
      <c r="I59" s="2" t="s">
        <v>2205</v>
      </c>
      <c r="J59" s="36">
        <v>1.629803961069E12</v>
      </c>
      <c r="K59" s="2" t="b">
        <f t="shared" si="3"/>
        <v>1</v>
      </c>
      <c r="L59" s="3" t="s">
        <v>292</v>
      </c>
      <c r="M59" s="2">
        <v>282.0</v>
      </c>
      <c r="N59" s="2" t="s">
        <v>2199</v>
      </c>
      <c r="O59" s="36">
        <v>1.62980443335E12</v>
      </c>
      <c r="P59" s="2" t="b">
        <f t="shared" si="4"/>
        <v>1</v>
      </c>
      <c r="Q59" s="3" t="s">
        <v>242</v>
      </c>
      <c r="R59" s="2">
        <v>292.0</v>
      </c>
      <c r="S59" s="2" t="s">
        <v>2200</v>
      </c>
      <c r="T59" s="36">
        <v>1.629808871394E12</v>
      </c>
      <c r="U59" s="2" t="b">
        <f t="shared" si="5"/>
        <v>1</v>
      </c>
      <c r="V59" s="3" t="s">
        <v>255</v>
      </c>
      <c r="W59" s="2">
        <v>251.0</v>
      </c>
      <c r="X59" s="2" t="s">
        <v>2201</v>
      </c>
      <c r="Y59" s="36">
        <v>1.629809328254E12</v>
      </c>
      <c r="Z59" s="2" t="b">
        <f t="shared" si="6"/>
        <v>1</v>
      </c>
      <c r="AA59" s="3" t="s">
        <v>242</v>
      </c>
      <c r="AB59" s="2">
        <v>598.0</v>
      </c>
      <c r="AC59" s="2" t="s">
        <v>2206</v>
      </c>
      <c r="AD59" s="36">
        <v>1.629809999206E12</v>
      </c>
      <c r="AE59" s="2" t="b">
        <f t="shared" si="7"/>
        <v>1</v>
      </c>
      <c r="AF59" s="3" t="s">
        <v>398</v>
      </c>
      <c r="AG59" s="2">
        <v>299.0</v>
      </c>
      <c r="AH59" s="2" t="s">
        <v>2202</v>
      </c>
      <c r="AI59" s="36">
        <v>1.629813905607E12</v>
      </c>
      <c r="AJ59" s="2" t="b">
        <f t="shared" si="8"/>
        <v>1</v>
      </c>
      <c r="AK59" s="3" t="s">
        <v>301</v>
      </c>
      <c r="AL59" s="2">
        <v>1338.0</v>
      </c>
      <c r="AM59" s="2" t="s">
        <v>2207</v>
      </c>
      <c r="AN59" s="36">
        <v>1.629814447156E12</v>
      </c>
      <c r="AO59" s="2" t="b">
        <f t="shared" si="9"/>
        <v>1</v>
      </c>
      <c r="AP59" s="3" t="s">
        <v>242</v>
      </c>
      <c r="AQ59" s="2">
        <v>215.0</v>
      </c>
      <c r="AR59" s="2" t="s">
        <v>2203</v>
      </c>
      <c r="AS59" s="36">
        <v>1.629814974776E12</v>
      </c>
    </row>
    <row r="60">
      <c r="A60" s="2" t="b">
        <f t="shared" si="1"/>
        <v>1</v>
      </c>
      <c r="B60" s="3" t="s">
        <v>242</v>
      </c>
      <c r="C60" s="2">
        <v>457.0</v>
      </c>
      <c r="D60" s="2" t="s">
        <v>2204</v>
      </c>
      <c r="E60" s="36">
        <v>1.629803370523E12</v>
      </c>
      <c r="F60" s="2" t="b">
        <f t="shared" si="2"/>
        <v>1</v>
      </c>
      <c r="G60" s="3" t="s">
        <v>415</v>
      </c>
      <c r="H60" s="2">
        <v>782.0</v>
      </c>
      <c r="I60" s="2" t="s">
        <v>2205</v>
      </c>
      <c r="J60" s="36">
        <v>1.629803961853E12</v>
      </c>
      <c r="K60" s="2" t="b">
        <f t="shared" si="3"/>
        <v>1</v>
      </c>
      <c r="L60" s="3" t="s">
        <v>257</v>
      </c>
      <c r="M60" s="2">
        <v>341.0</v>
      </c>
      <c r="N60" s="2" t="s">
        <v>2199</v>
      </c>
      <c r="O60" s="36">
        <v>1.629804433692E12</v>
      </c>
      <c r="P60" s="2" t="b">
        <f t="shared" si="4"/>
        <v>1</v>
      </c>
      <c r="Q60" s="3" t="s">
        <v>301</v>
      </c>
      <c r="R60" s="2">
        <v>4209.0</v>
      </c>
      <c r="S60" s="2" t="s">
        <v>2208</v>
      </c>
      <c r="T60" s="36">
        <v>1.629808875584E12</v>
      </c>
      <c r="U60" s="2" t="b">
        <f t="shared" si="5"/>
        <v>1</v>
      </c>
      <c r="V60" s="3" t="s">
        <v>242</v>
      </c>
      <c r="W60" s="2">
        <v>275.0</v>
      </c>
      <c r="X60" s="2" t="s">
        <v>2201</v>
      </c>
      <c r="Y60" s="36">
        <v>1.629809328538E12</v>
      </c>
      <c r="Z60" s="2" t="b">
        <f t="shared" si="6"/>
        <v>1</v>
      </c>
      <c r="AA60" s="3" t="s">
        <v>365</v>
      </c>
      <c r="AB60" s="2">
        <v>1358.0</v>
      </c>
      <c r="AC60" s="2" t="s">
        <v>2209</v>
      </c>
      <c r="AD60" s="36">
        <v>1.629810000566E12</v>
      </c>
      <c r="AE60" s="2" t="b">
        <f t="shared" si="7"/>
        <v>1</v>
      </c>
      <c r="AF60" s="3" t="s">
        <v>383</v>
      </c>
      <c r="AG60" s="2">
        <v>88.0</v>
      </c>
      <c r="AH60" s="2" t="s">
        <v>2202</v>
      </c>
      <c r="AI60" s="36">
        <v>1.629813905705E12</v>
      </c>
      <c r="AJ60" s="2" t="b">
        <f t="shared" si="8"/>
        <v>1</v>
      </c>
      <c r="AK60" s="3" t="s">
        <v>232</v>
      </c>
      <c r="AL60" s="2">
        <v>253.0</v>
      </c>
      <c r="AM60" s="2" t="s">
        <v>2207</v>
      </c>
      <c r="AN60" s="36">
        <v>1.629814447405E12</v>
      </c>
      <c r="AO60" s="2" t="b">
        <f t="shared" si="9"/>
        <v>1</v>
      </c>
      <c r="AP60" s="3" t="s">
        <v>242</v>
      </c>
      <c r="AQ60" s="2">
        <v>226.0</v>
      </c>
      <c r="AR60" s="2" t="s">
        <v>2210</v>
      </c>
      <c r="AS60" s="36">
        <v>1.629814975005E12</v>
      </c>
    </row>
    <row r="61">
      <c r="A61" s="2" t="b">
        <f t="shared" si="1"/>
        <v>1</v>
      </c>
      <c r="B61" s="3" t="s">
        <v>348</v>
      </c>
      <c r="C61" s="2">
        <v>1283.0</v>
      </c>
      <c r="D61" s="2" t="s">
        <v>2211</v>
      </c>
      <c r="E61" s="36">
        <v>1.629803371812E12</v>
      </c>
      <c r="F61" s="2" t="b">
        <f t="shared" si="2"/>
        <v>1</v>
      </c>
      <c r="G61" s="3" t="s">
        <v>413</v>
      </c>
      <c r="H61" s="2">
        <v>1061.0</v>
      </c>
      <c r="I61" s="2" t="s">
        <v>2212</v>
      </c>
      <c r="J61" s="36">
        <v>1.629803962913E12</v>
      </c>
      <c r="K61" s="2" t="b">
        <f t="shared" si="3"/>
        <v>1</v>
      </c>
      <c r="L61" s="3" t="s">
        <v>242</v>
      </c>
      <c r="M61" s="2">
        <v>573.0</v>
      </c>
      <c r="N61" s="2" t="s">
        <v>2213</v>
      </c>
      <c r="O61" s="36">
        <v>1.629804434263E12</v>
      </c>
      <c r="P61" s="2" t="b">
        <f t="shared" si="4"/>
        <v>1</v>
      </c>
      <c r="Q61" s="3" t="s">
        <v>232</v>
      </c>
      <c r="R61" s="2">
        <v>285.0</v>
      </c>
      <c r="S61" s="2" t="s">
        <v>2208</v>
      </c>
      <c r="T61" s="36">
        <v>1.629808875872E12</v>
      </c>
      <c r="U61" s="2" t="b">
        <f t="shared" si="5"/>
        <v>1</v>
      </c>
      <c r="V61" s="3" t="s">
        <v>348</v>
      </c>
      <c r="W61" s="2">
        <v>587.0</v>
      </c>
      <c r="X61" s="2" t="s">
        <v>2214</v>
      </c>
      <c r="Y61" s="36">
        <v>1.629809329116E12</v>
      </c>
      <c r="Z61" s="2" t="b">
        <f t="shared" si="6"/>
        <v>1</v>
      </c>
      <c r="AA61" s="3" t="s">
        <v>413</v>
      </c>
      <c r="AB61" s="2">
        <v>1951.0</v>
      </c>
      <c r="AC61" s="2" t="s">
        <v>2215</v>
      </c>
      <c r="AD61" s="36">
        <v>1.629810002514E12</v>
      </c>
      <c r="AE61" s="2" t="b">
        <f t="shared" si="7"/>
        <v>1</v>
      </c>
      <c r="AF61" s="3" t="s">
        <v>242</v>
      </c>
      <c r="AG61" s="2">
        <v>392.0</v>
      </c>
      <c r="AH61" s="2" t="s">
        <v>2216</v>
      </c>
      <c r="AI61" s="36">
        <v>1.629813906082E12</v>
      </c>
      <c r="AJ61" s="2" t="b">
        <f t="shared" si="8"/>
        <v>1</v>
      </c>
      <c r="AK61" s="3" t="s">
        <v>242</v>
      </c>
      <c r="AL61" s="2">
        <v>303.0</v>
      </c>
      <c r="AM61" s="2" t="s">
        <v>2207</v>
      </c>
      <c r="AN61" s="36">
        <v>1.629814447703E12</v>
      </c>
      <c r="AO61" s="2" t="b">
        <f t="shared" si="9"/>
        <v>1</v>
      </c>
      <c r="AP61" s="3" t="s">
        <v>390</v>
      </c>
      <c r="AQ61" s="2">
        <v>1321.0</v>
      </c>
      <c r="AR61" s="2" t="s">
        <v>2217</v>
      </c>
      <c r="AS61" s="36">
        <v>1.629814976328E12</v>
      </c>
    </row>
    <row r="62">
      <c r="A62" s="2" t="b">
        <f t="shared" si="1"/>
        <v>1</v>
      </c>
      <c r="B62" s="3" t="s">
        <v>413</v>
      </c>
      <c r="C62" s="2">
        <v>1590.0</v>
      </c>
      <c r="D62" s="2" t="s">
        <v>2218</v>
      </c>
      <c r="E62" s="36">
        <v>1.629803373395E12</v>
      </c>
      <c r="F62" s="2" t="b">
        <f t="shared" si="2"/>
        <v>1</v>
      </c>
      <c r="G62" s="3" t="s">
        <v>340</v>
      </c>
      <c r="H62" s="2">
        <v>260.0</v>
      </c>
      <c r="I62" s="2" t="s">
        <v>2219</v>
      </c>
      <c r="J62" s="36">
        <v>1.629803963173E12</v>
      </c>
      <c r="K62" s="2" t="b">
        <f t="shared" si="3"/>
        <v>1</v>
      </c>
      <c r="L62" s="3" t="s">
        <v>415</v>
      </c>
      <c r="M62" s="2">
        <v>447.0</v>
      </c>
      <c r="N62" s="2" t="s">
        <v>2213</v>
      </c>
      <c r="O62" s="36">
        <v>1.629804434711E12</v>
      </c>
      <c r="P62" s="2" t="b">
        <f t="shared" si="4"/>
        <v>1</v>
      </c>
      <c r="Q62" s="3" t="s">
        <v>242</v>
      </c>
      <c r="R62" s="2">
        <v>615.0</v>
      </c>
      <c r="S62" s="2" t="s">
        <v>2220</v>
      </c>
      <c r="T62" s="36">
        <v>1.629808876487E12</v>
      </c>
      <c r="U62" s="2" t="b">
        <f t="shared" si="5"/>
        <v>1</v>
      </c>
      <c r="V62" s="3" t="s">
        <v>413</v>
      </c>
      <c r="W62" s="2">
        <v>1316.0</v>
      </c>
      <c r="X62" s="2" t="s">
        <v>2221</v>
      </c>
      <c r="Y62" s="36">
        <v>1.629809330433E12</v>
      </c>
      <c r="Z62" s="2" t="b">
        <f t="shared" si="6"/>
        <v>1</v>
      </c>
      <c r="AA62" s="3" t="s">
        <v>340</v>
      </c>
      <c r="AB62" s="2">
        <v>282.0</v>
      </c>
      <c r="AC62" s="2" t="s">
        <v>2215</v>
      </c>
      <c r="AD62" s="36">
        <v>1.629810002799E12</v>
      </c>
      <c r="AE62" s="2" t="b">
        <f t="shared" si="7"/>
        <v>1</v>
      </c>
      <c r="AF62" s="3" t="s">
        <v>2222</v>
      </c>
      <c r="AG62" s="2">
        <v>596.0</v>
      </c>
      <c r="AH62" s="2" t="s">
        <v>2216</v>
      </c>
      <c r="AI62" s="36">
        <v>1.629813906693E12</v>
      </c>
      <c r="AJ62" s="2" t="b">
        <f t="shared" si="8"/>
        <v>1</v>
      </c>
      <c r="AK62" s="3" t="s">
        <v>346</v>
      </c>
      <c r="AL62" s="2">
        <v>5755.0</v>
      </c>
      <c r="AM62" s="2" t="s">
        <v>2223</v>
      </c>
      <c r="AN62" s="36">
        <v>1.629814453466E12</v>
      </c>
      <c r="AO62" s="2" t="b">
        <f t="shared" si="9"/>
        <v>1</v>
      </c>
      <c r="AP62" s="3" t="s">
        <v>257</v>
      </c>
      <c r="AQ62" s="2">
        <v>227.0</v>
      </c>
      <c r="AR62" s="2" t="s">
        <v>2217</v>
      </c>
      <c r="AS62" s="36">
        <v>1.629814976559E12</v>
      </c>
    </row>
    <row r="63">
      <c r="A63" s="2" t="b">
        <f t="shared" si="1"/>
        <v>1</v>
      </c>
      <c r="B63" s="3" t="s">
        <v>346</v>
      </c>
      <c r="C63" s="2">
        <v>1046.0</v>
      </c>
      <c r="D63" s="2" t="s">
        <v>2224</v>
      </c>
      <c r="E63" s="36">
        <v>1.629803374455E12</v>
      </c>
      <c r="F63" s="2" t="b">
        <f t="shared" si="2"/>
        <v>1</v>
      </c>
      <c r="G63" s="3" t="s">
        <v>383</v>
      </c>
      <c r="H63" s="2">
        <v>61.0</v>
      </c>
      <c r="I63" s="2" t="s">
        <v>2219</v>
      </c>
      <c r="J63" s="36">
        <v>1.629803963235E12</v>
      </c>
      <c r="K63" s="2" t="b">
        <f t="shared" si="3"/>
        <v>1</v>
      </c>
      <c r="L63" s="3" t="s">
        <v>413</v>
      </c>
      <c r="M63" s="2">
        <v>1356.0</v>
      </c>
      <c r="N63" s="2" t="s">
        <v>2225</v>
      </c>
      <c r="O63" s="36">
        <v>1.629804436068E12</v>
      </c>
      <c r="P63" s="2" t="b">
        <f t="shared" si="4"/>
        <v>1</v>
      </c>
      <c r="Q63" s="3" t="s">
        <v>398</v>
      </c>
      <c r="R63" s="2">
        <v>2505.0</v>
      </c>
      <c r="S63" s="2" t="s">
        <v>2226</v>
      </c>
      <c r="T63" s="36">
        <v>1.629808879006E12</v>
      </c>
      <c r="U63" s="2" t="b">
        <f t="shared" si="5"/>
        <v>1</v>
      </c>
      <c r="V63" s="3" t="s">
        <v>340</v>
      </c>
      <c r="W63" s="2">
        <v>284.0</v>
      </c>
      <c r="X63" s="2" t="s">
        <v>2221</v>
      </c>
      <c r="Y63" s="36">
        <v>1.62980933073E12</v>
      </c>
      <c r="Z63" s="2" t="b">
        <f t="shared" si="6"/>
        <v>1</v>
      </c>
      <c r="AA63" s="3" t="s">
        <v>383</v>
      </c>
      <c r="AB63" s="2">
        <v>79.0</v>
      </c>
      <c r="AC63" s="2" t="s">
        <v>2215</v>
      </c>
      <c r="AD63" s="36">
        <v>1.629810002879E12</v>
      </c>
      <c r="AE63" s="2" t="b">
        <f t="shared" si="7"/>
        <v>0</v>
      </c>
      <c r="AF63" s="3" t="s">
        <v>2227</v>
      </c>
      <c r="AG63" s="2">
        <v>1924.0</v>
      </c>
      <c r="AH63" s="2" t="s">
        <v>2228</v>
      </c>
      <c r="AI63" s="36">
        <v>1.629813908618E12</v>
      </c>
      <c r="AJ63" s="2" t="b">
        <f t="shared" si="8"/>
        <v>1</v>
      </c>
      <c r="AK63" s="3" t="s">
        <v>371</v>
      </c>
      <c r="AL63" s="2">
        <v>1282.0</v>
      </c>
      <c r="AM63" s="2" t="s">
        <v>2229</v>
      </c>
      <c r="AN63" s="36">
        <v>1.629814454744E12</v>
      </c>
      <c r="AO63" s="2" t="b">
        <f t="shared" si="9"/>
        <v>1</v>
      </c>
      <c r="AP63" s="3" t="s">
        <v>242</v>
      </c>
      <c r="AQ63" s="2">
        <v>237.0</v>
      </c>
      <c r="AR63" s="2" t="s">
        <v>2217</v>
      </c>
      <c r="AS63" s="36">
        <v>1.629814976789E12</v>
      </c>
    </row>
    <row r="64">
      <c r="A64" s="2" t="b">
        <f t="shared" si="1"/>
        <v>1</v>
      </c>
      <c r="B64" s="3" t="s">
        <v>383</v>
      </c>
      <c r="C64" s="2">
        <v>60.0</v>
      </c>
      <c r="D64" s="2" t="s">
        <v>2224</v>
      </c>
      <c r="E64" s="36">
        <v>1.629803374505E12</v>
      </c>
      <c r="F64" s="2" t="b">
        <f t="shared" si="2"/>
        <v>1</v>
      </c>
      <c r="G64" s="3" t="s">
        <v>428</v>
      </c>
      <c r="H64" s="2">
        <v>563.0</v>
      </c>
      <c r="I64" s="2" t="s">
        <v>2219</v>
      </c>
      <c r="J64" s="36">
        <v>1.629803963797E12</v>
      </c>
      <c r="K64" s="2" t="b">
        <f t="shared" si="3"/>
        <v>1</v>
      </c>
      <c r="L64" s="3" t="s">
        <v>346</v>
      </c>
      <c r="M64" s="2">
        <v>251.0</v>
      </c>
      <c r="N64" s="2" t="s">
        <v>2225</v>
      </c>
      <c r="O64" s="36">
        <v>1.629804436332E12</v>
      </c>
      <c r="P64" s="2" t="b">
        <f t="shared" si="4"/>
        <v>1</v>
      </c>
      <c r="Q64" s="3" t="s">
        <v>242</v>
      </c>
      <c r="R64" s="2">
        <v>195.0</v>
      </c>
      <c r="S64" s="2" t="s">
        <v>2226</v>
      </c>
      <c r="T64" s="36">
        <v>1.629808879185E12</v>
      </c>
      <c r="U64" s="2" t="b">
        <f t="shared" si="5"/>
        <v>1</v>
      </c>
      <c r="V64" s="3" t="s">
        <v>383</v>
      </c>
      <c r="W64" s="2">
        <v>69.0</v>
      </c>
      <c r="X64" s="2" t="s">
        <v>2221</v>
      </c>
      <c r="Y64" s="36">
        <v>1.629809330797E12</v>
      </c>
      <c r="Z64" s="2" t="b">
        <f t="shared" si="6"/>
        <v>1</v>
      </c>
      <c r="AA64" s="3" t="s">
        <v>242</v>
      </c>
      <c r="AB64" s="2">
        <v>312.0</v>
      </c>
      <c r="AC64" s="2" t="s">
        <v>2230</v>
      </c>
      <c r="AD64" s="36">
        <v>1.629810003186E12</v>
      </c>
      <c r="AE64" s="2" t="b">
        <f t="shared" si="7"/>
        <v>0</v>
      </c>
      <c r="AF64" s="3" t="s">
        <v>332</v>
      </c>
      <c r="AG64" s="2">
        <v>232.0</v>
      </c>
      <c r="AH64" s="2" t="s">
        <v>2228</v>
      </c>
      <c r="AI64" s="36">
        <v>1.629813908847E12</v>
      </c>
      <c r="AJ64" s="2" t="b">
        <f t="shared" si="8"/>
        <v>1</v>
      </c>
      <c r="AK64" s="3" t="s">
        <v>337</v>
      </c>
      <c r="AL64" s="2">
        <v>292.0</v>
      </c>
      <c r="AM64" s="2" t="s">
        <v>2231</v>
      </c>
      <c r="AN64" s="36">
        <v>1.629814455037E12</v>
      </c>
      <c r="AO64" s="2" t="b">
        <f t="shared" si="9"/>
        <v>1</v>
      </c>
      <c r="AP64" s="3" t="s">
        <v>292</v>
      </c>
      <c r="AQ64" s="2">
        <v>340.0</v>
      </c>
      <c r="AR64" s="2" t="s">
        <v>2232</v>
      </c>
      <c r="AS64" s="36">
        <v>1.629814977131E12</v>
      </c>
    </row>
    <row r="65">
      <c r="A65" s="2" t="b">
        <f t="shared" si="1"/>
        <v>1</v>
      </c>
      <c r="B65" s="3" t="s">
        <v>428</v>
      </c>
      <c r="C65" s="2">
        <v>787.0</v>
      </c>
      <c r="D65" s="2" t="s">
        <v>2233</v>
      </c>
      <c r="E65" s="36">
        <v>1.629803375291E12</v>
      </c>
      <c r="J65" s="39"/>
      <c r="K65" s="2" t="b">
        <f t="shared" si="3"/>
        <v>1</v>
      </c>
      <c r="L65" s="3" t="s">
        <v>383</v>
      </c>
      <c r="M65" s="2">
        <v>87.0</v>
      </c>
      <c r="N65" s="2" t="s">
        <v>2225</v>
      </c>
      <c r="O65" s="36">
        <v>1.629804436414E12</v>
      </c>
      <c r="P65" s="2" t="b">
        <f t="shared" si="4"/>
        <v>1</v>
      </c>
      <c r="Q65" s="3" t="s">
        <v>341</v>
      </c>
      <c r="R65" s="2">
        <v>174.0</v>
      </c>
      <c r="S65" s="2" t="s">
        <v>2226</v>
      </c>
      <c r="T65" s="36">
        <v>1.629808879362E12</v>
      </c>
      <c r="U65" s="2" t="b">
        <f t="shared" si="5"/>
        <v>1</v>
      </c>
      <c r="V65" s="3" t="s">
        <v>428</v>
      </c>
      <c r="W65" s="2">
        <v>1216.0</v>
      </c>
      <c r="X65" s="2" t="s">
        <v>2234</v>
      </c>
      <c r="Y65" s="36">
        <v>1.629809332004E12</v>
      </c>
      <c r="Z65" s="2" t="b">
        <f t="shared" si="6"/>
        <v>1</v>
      </c>
      <c r="AA65" s="3" t="s">
        <v>383</v>
      </c>
      <c r="AB65" s="2">
        <v>430.0</v>
      </c>
      <c r="AC65" s="2" t="s">
        <v>2230</v>
      </c>
      <c r="AD65" s="36">
        <v>1.629810003618E12</v>
      </c>
      <c r="AE65" s="2" t="b">
        <f t="shared" si="7"/>
        <v>0</v>
      </c>
      <c r="AF65" s="3" t="s">
        <v>2227</v>
      </c>
      <c r="AG65" s="2">
        <v>469.0</v>
      </c>
      <c r="AH65" s="2" t="s">
        <v>2235</v>
      </c>
      <c r="AI65" s="36">
        <v>1.629813909321E12</v>
      </c>
      <c r="AJ65" s="2" t="b">
        <f t="shared" si="8"/>
        <v>1</v>
      </c>
      <c r="AK65" s="3" t="s">
        <v>383</v>
      </c>
      <c r="AL65" s="2">
        <v>93.0</v>
      </c>
      <c r="AM65" s="2" t="s">
        <v>2231</v>
      </c>
      <c r="AN65" s="36">
        <v>1.629814455134E12</v>
      </c>
      <c r="AO65" s="2" t="b">
        <f t="shared" si="9"/>
        <v>1</v>
      </c>
      <c r="AP65" s="3" t="s">
        <v>255</v>
      </c>
      <c r="AQ65" s="2">
        <v>243.0</v>
      </c>
      <c r="AR65" s="2" t="s">
        <v>2232</v>
      </c>
      <c r="AS65" s="36">
        <v>1.62981497737E12</v>
      </c>
    </row>
    <row r="66">
      <c r="E66" s="39"/>
      <c r="J66" s="39"/>
      <c r="K66" s="2" t="b">
        <f t="shared" si="3"/>
        <v>1</v>
      </c>
      <c r="L66" s="3" t="s">
        <v>428</v>
      </c>
      <c r="M66" s="2">
        <v>601.0</v>
      </c>
      <c r="N66" s="2" t="s">
        <v>2236</v>
      </c>
      <c r="O66" s="36">
        <v>1.629804437006E12</v>
      </c>
      <c r="P66" s="2" t="b">
        <f t="shared" si="4"/>
        <v>1</v>
      </c>
      <c r="Q66" s="3" t="s">
        <v>371</v>
      </c>
      <c r="R66" s="2">
        <v>2027.0</v>
      </c>
      <c r="S66" s="2" t="s">
        <v>2237</v>
      </c>
      <c r="T66" s="36">
        <v>1.629808881389E12</v>
      </c>
      <c r="Y66" s="39"/>
      <c r="Z66" s="2" t="b">
        <f t="shared" si="6"/>
        <v>1</v>
      </c>
      <c r="AA66" s="3" t="s">
        <v>428</v>
      </c>
      <c r="AB66" s="2">
        <v>360.0</v>
      </c>
      <c r="AC66" s="2" t="s">
        <v>2230</v>
      </c>
      <c r="AD66" s="36">
        <v>1.629810003976E12</v>
      </c>
      <c r="AE66" s="2" t="b">
        <f t="shared" si="7"/>
        <v>1</v>
      </c>
      <c r="AF66" s="3" t="s">
        <v>2222</v>
      </c>
      <c r="AG66" s="2">
        <v>142.0</v>
      </c>
      <c r="AH66" s="2" t="s">
        <v>2235</v>
      </c>
      <c r="AI66" s="36">
        <v>1.629813909446E12</v>
      </c>
      <c r="AJ66" s="2" t="b">
        <f t="shared" si="8"/>
        <v>1</v>
      </c>
      <c r="AK66" s="3" t="s">
        <v>337</v>
      </c>
      <c r="AL66" s="2">
        <v>722.0</v>
      </c>
      <c r="AM66" s="2" t="s">
        <v>2231</v>
      </c>
      <c r="AN66" s="36">
        <v>1.629814455868E12</v>
      </c>
      <c r="AO66" s="2" t="b">
        <f t="shared" si="9"/>
        <v>1</v>
      </c>
      <c r="AP66" s="3" t="s">
        <v>242</v>
      </c>
      <c r="AQ66" s="2">
        <v>299.0</v>
      </c>
      <c r="AR66" s="2" t="s">
        <v>2232</v>
      </c>
      <c r="AS66" s="36">
        <v>1.629814977671E12</v>
      </c>
    </row>
    <row r="67">
      <c r="E67" s="39"/>
      <c r="J67" s="39"/>
      <c r="O67" s="39"/>
      <c r="P67" s="2" t="b">
        <f t="shared" si="4"/>
        <v>1</v>
      </c>
      <c r="Q67" s="3" t="s">
        <v>340</v>
      </c>
      <c r="R67" s="2">
        <v>633.0</v>
      </c>
      <c r="S67" s="2" t="s">
        <v>2238</v>
      </c>
      <c r="T67" s="36">
        <v>1.629808882022E12</v>
      </c>
      <c r="Y67" s="39"/>
      <c r="AD67" s="39"/>
      <c r="AE67" s="2" t="b">
        <f t="shared" si="7"/>
        <v>1</v>
      </c>
      <c r="AF67" s="3" t="s">
        <v>242</v>
      </c>
      <c r="AG67" s="2">
        <v>226.0</v>
      </c>
      <c r="AH67" s="2" t="s">
        <v>2235</v>
      </c>
      <c r="AI67" s="36">
        <v>1.629813909673E12</v>
      </c>
      <c r="AJ67" s="2" t="b">
        <f t="shared" si="8"/>
        <v>1</v>
      </c>
      <c r="AK67" s="3" t="s">
        <v>371</v>
      </c>
      <c r="AL67" s="2">
        <v>166.0</v>
      </c>
      <c r="AM67" s="2" t="s">
        <v>2239</v>
      </c>
      <c r="AN67" s="36">
        <v>1.629814456017E12</v>
      </c>
      <c r="AO67" s="2" t="b">
        <f t="shared" si="9"/>
        <v>1</v>
      </c>
      <c r="AP67" s="3" t="s">
        <v>344</v>
      </c>
      <c r="AQ67" s="2">
        <v>1040.0</v>
      </c>
      <c r="AR67" s="2" t="s">
        <v>2240</v>
      </c>
      <c r="AS67" s="36">
        <v>1.629814978713E12</v>
      </c>
    </row>
    <row r="68">
      <c r="E68" s="39"/>
      <c r="J68" s="39"/>
      <c r="O68" s="39"/>
      <c r="P68" s="2" t="b">
        <f t="shared" si="4"/>
        <v>1</v>
      </c>
      <c r="Q68" s="3" t="s">
        <v>383</v>
      </c>
      <c r="R68" s="2">
        <v>61.0</v>
      </c>
      <c r="S68" s="2" t="s">
        <v>2238</v>
      </c>
      <c r="T68" s="36">
        <v>1.629808882084E12</v>
      </c>
      <c r="Y68" s="39"/>
      <c r="AD68" s="39"/>
      <c r="AE68" s="2" t="b">
        <f t="shared" si="7"/>
        <v>1</v>
      </c>
      <c r="AF68" s="3" t="s">
        <v>383</v>
      </c>
      <c r="AG68" s="2">
        <v>133.0</v>
      </c>
      <c r="AH68" s="2" t="s">
        <v>2235</v>
      </c>
      <c r="AI68" s="36">
        <v>1.629813909805E12</v>
      </c>
      <c r="AJ68" s="2" t="b">
        <f t="shared" si="8"/>
        <v>1</v>
      </c>
      <c r="AK68" s="3" t="s">
        <v>346</v>
      </c>
      <c r="AL68" s="2">
        <v>100.0</v>
      </c>
      <c r="AM68" s="2" t="s">
        <v>2239</v>
      </c>
      <c r="AN68" s="36">
        <v>1.629814456118E12</v>
      </c>
      <c r="AO68" s="2" t="b">
        <f t="shared" si="9"/>
        <v>1</v>
      </c>
      <c r="AP68" s="3" t="s">
        <v>413</v>
      </c>
      <c r="AQ68" s="2">
        <v>2208.0</v>
      </c>
      <c r="AR68" s="2" t="s">
        <v>2241</v>
      </c>
      <c r="AS68" s="36">
        <v>1.629814980919E12</v>
      </c>
    </row>
    <row r="69">
      <c r="E69" s="39"/>
      <c r="J69" s="39"/>
      <c r="O69" s="39"/>
      <c r="P69" s="2" t="b">
        <f t="shared" si="4"/>
        <v>1</v>
      </c>
      <c r="Q69" s="3" t="s">
        <v>242</v>
      </c>
      <c r="R69" s="2">
        <v>432.0</v>
      </c>
      <c r="S69" s="2" t="s">
        <v>2238</v>
      </c>
      <c r="T69" s="36">
        <v>1.629808882513E12</v>
      </c>
      <c r="Y69" s="39"/>
      <c r="AD69" s="39"/>
      <c r="AE69" s="2" t="b">
        <f t="shared" si="7"/>
        <v>1</v>
      </c>
      <c r="AF69" s="3" t="s">
        <v>242</v>
      </c>
      <c r="AG69" s="2">
        <v>721.0</v>
      </c>
      <c r="AH69" s="2" t="s">
        <v>2242</v>
      </c>
      <c r="AI69" s="36">
        <v>1.629813910526E12</v>
      </c>
      <c r="AJ69" s="2" t="b">
        <f t="shared" si="8"/>
        <v>1</v>
      </c>
      <c r="AK69" s="3" t="s">
        <v>242</v>
      </c>
      <c r="AL69" s="2">
        <v>110.0</v>
      </c>
      <c r="AM69" s="2" t="s">
        <v>2239</v>
      </c>
      <c r="AN69" s="36">
        <v>1.629814456226E12</v>
      </c>
      <c r="AO69" s="2" t="b">
        <f t="shared" si="9"/>
        <v>1</v>
      </c>
      <c r="AP69" s="3" t="s">
        <v>340</v>
      </c>
      <c r="AQ69" s="2">
        <v>259.0</v>
      </c>
      <c r="AR69" s="2" t="s">
        <v>2243</v>
      </c>
      <c r="AS69" s="36">
        <v>1.629814981179E12</v>
      </c>
    </row>
    <row r="70">
      <c r="E70" s="39"/>
      <c r="J70" s="39"/>
      <c r="O70" s="39"/>
      <c r="P70" s="2" t="b">
        <f t="shared" si="4"/>
        <v>1</v>
      </c>
      <c r="Q70" s="3" t="s">
        <v>390</v>
      </c>
      <c r="R70" s="2">
        <v>1180.0</v>
      </c>
      <c r="S70" s="2" t="s">
        <v>2244</v>
      </c>
      <c r="T70" s="36">
        <v>1.629808883692E12</v>
      </c>
      <c r="Y70" s="39"/>
      <c r="AD70" s="39"/>
      <c r="AE70" s="2" t="b">
        <f t="shared" si="7"/>
        <v>1</v>
      </c>
      <c r="AF70" s="3" t="s">
        <v>292</v>
      </c>
      <c r="AG70" s="2">
        <v>1068.0</v>
      </c>
      <c r="AH70" s="2" t="s">
        <v>2245</v>
      </c>
      <c r="AI70" s="36">
        <v>1.629813911595E12</v>
      </c>
      <c r="AJ70" s="2" t="b">
        <f t="shared" si="8"/>
        <v>1</v>
      </c>
      <c r="AK70" s="3" t="s">
        <v>232</v>
      </c>
      <c r="AL70" s="2">
        <v>142.0</v>
      </c>
      <c r="AM70" s="2" t="s">
        <v>2239</v>
      </c>
      <c r="AN70" s="36">
        <v>1.629814456369E12</v>
      </c>
      <c r="AO70" s="2" t="b">
        <f t="shared" si="9"/>
        <v>1</v>
      </c>
      <c r="AP70" s="3" t="s">
        <v>383</v>
      </c>
      <c r="AQ70" s="2">
        <v>79.0</v>
      </c>
      <c r="AR70" s="2" t="s">
        <v>2243</v>
      </c>
      <c r="AS70" s="36">
        <v>1.62981498126E12</v>
      </c>
    </row>
    <row r="71">
      <c r="E71" s="39"/>
      <c r="J71" s="39"/>
      <c r="O71" s="39"/>
      <c r="P71" s="2" t="b">
        <f t="shared" si="4"/>
        <v>1</v>
      </c>
      <c r="Q71" s="3" t="s">
        <v>257</v>
      </c>
      <c r="R71" s="2">
        <v>174.0</v>
      </c>
      <c r="S71" s="2" t="s">
        <v>2244</v>
      </c>
      <c r="T71" s="36">
        <v>1.62980888388E12</v>
      </c>
      <c r="Y71" s="39"/>
      <c r="AD71" s="39"/>
      <c r="AE71" s="2" t="b">
        <f t="shared" si="7"/>
        <v>1</v>
      </c>
      <c r="AF71" s="3" t="s">
        <v>255</v>
      </c>
      <c r="AG71" s="2">
        <v>227.0</v>
      </c>
      <c r="AH71" s="2" t="s">
        <v>2245</v>
      </c>
      <c r="AI71" s="36">
        <v>1.629813911821E12</v>
      </c>
      <c r="AJ71" s="2" t="b">
        <f t="shared" si="8"/>
        <v>1</v>
      </c>
      <c r="AK71" s="3" t="s">
        <v>301</v>
      </c>
      <c r="AL71" s="2">
        <v>107.0</v>
      </c>
      <c r="AM71" s="2" t="s">
        <v>2239</v>
      </c>
      <c r="AN71" s="36">
        <v>1.629814456475E12</v>
      </c>
      <c r="AO71" s="2" t="b">
        <f t="shared" si="9"/>
        <v>1</v>
      </c>
      <c r="AP71" s="3" t="s">
        <v>428</v>
      </c>
      <c r="AQ71" s="2">
        <v>780.0</v>
      </c>
      <c r="AR71" s="2" t="s">
        <v>2246</v>
      </c>
      <c r="AS71" s="36">
        <v>1.629814982036E12</v>
      </c>
    </row>
    <row r="72">
      <c r="E72" s="39"/>
      <c r="J72" s="39"/>
      <c r="O72" s="39"/>
      <c r="P72" s="2" t="b">
        <f t="shared" si="4"/>
        <v>1</v>
      </c>
      <c r="Q72" s="3" t="s">
        <v>242</v>
      </c>
      <c r="R72" s="2">
        <v>198.0</v>
      </c>
      <c r="S72" s="2" t="s">
        <v>2247</v>
      </c>
      <c r="T72" s="36">
        <v>1.629808884064E12</v>
      </c>
      <c r="Y72" s="39"/>
      <c r="AD72" s="39"/>
      <c r="AE72" s="2" t="b">
        <f t="shared" si="7"/>
        <v>1</v>
      </c>
      <c r="AF72" s="3" t="s">
        <v>242</v>
      </c>
      <c r="AG72" s="2">
        <v>456.0</v>
      </c>
      <c r="AH72" s="2" t="s">
        <v>2248</v>
      </c>
      <c r="AI72" s="36">
        <v>1.629813912278E12</v>
      </c>
      <c r="AJ72" s="2" t="b">
        <f t="shared" si="8"/>
        <v>1</v>
      </c>
      <c r="AK72" s="3" t="s">
        <v>432</v>
      </c>
      <c r="AL72" s="2">
        <v>463.0</v>
      </c>
      <c r="AM72" s="2" t="s">
        <v>2239</v>
      </c>
      <c r="AN72" s="36">
        <v>1.629814456939E12</v>
      </c>
      <c r="AS72" s="39"/>
    </row>
    <row r="73">
      <c r="E73" s="39"/>
      <c r="J73" s="39"/>
      <c r="O73" s="39"/>
      <c r="P73" s="2" t="b">
        <f t="shared" si="4"/>
        <v>1</v>
      </c>
      <c r="Q73" s="3" t="s">
        <v>292</v>
      </c>
      <c r="R73" s="2">
        <v>256.0</v>
      </c>
      <c r="S73" s="2" t="s">
        <v>2247</v>
      </c>
      <c r="T73" s="36">
        <v>1.629808884321E12</v>
      </c>
      <c r="Y73" s="39"/>
      <c r="AD73" s="39"/>
      <c r="AE73" s="2" t="b">
        <f t="shared" si="7"/>
        <v>1</v>
      </c>
      <c r="AF73" s="3" t="s">
        <v>415</v>
      </c>
      <c r="AG73" s="2">
        <v>1001.0</v>
      </c>
      <c r="AH73" s="2" t="s">
        <v>2249</v>
      </c>
      <c r="AI73" s="36">
        <v>1.629813913279E12</v>
      </c>
      <c r="AJ73" s="2" t="b">
        <f t="shared" si="8"/>
        <v>1</v>
      </c>
      <c r="AK73" s="3" t="s">
        <v>242</v>
      </c>
      <c r="AL73" s="2">
        <v>141.0</v>
      </c>
      <c r="AM73" s="2" t="s">
        <v>2250</v>
      </c>
      <c r="AN73" s="36">
        <v>1.629814457102E12</v>
      </c>
      <c r="AS73" s="39"/>
    </row>
    <row r="74">
      <c r="E74" s="39"/>
      <c r="J74" s="39"/>
      <c r="O74" s="39"/>
      <c r="P74" s="2" t="b">
        <f t="shared" si="4"/>
        <v>1</v>
      </c>
      <c r="Q74" s="3" t="s">
        <v>255</v>
      </c>
      <c r="R74" s="2">
        <v>284.0</v>
      </c>
      <c r="S74" s="2" t="s">
        <v>2247</v>
      </c>
      <c r="T74" s="36">
        <v>1.629808884604E12</v>
      </c>
      <c r="Y74" s="39"/>
      <c r="AD74" s="39"/>
      <c r="AE74" s="2" t="b">
        <f t="shared" si="7"/>
        <v>1</v>
      </c>
      <c r="AF74" s="3" t="s">
        <v>413</v>
      </c>
      <c r="AG74" s="2">
        <v>1624.0</v>
      </c>
      <c r="AH74" s="2" t="s">
        <v>2251</v>
      </c>
      <c r="AI74" s="36">
        <v>1.629813914902E12</v>
      </c>
      <c r="AJ74" s="2" t="b">
        <f t="shared" si="8"/>
        <v>1</v>
      </c>
      <c r="AK74" s="3" t="s">
        <v>301</v>
      </c>
      <c r="AL74" s="2">
        <v>2031.0</v>
      </c>
      <c r="AM74" s="2" t="s">
        <v>2252</v>
      </c>
      <c r="AN74" s="36">
        <v>1.629814459111E12</v>
      </c>
      <c r="AS74" s="39"/>
    </row>
    <row r="75">
      <c r="E75" s="39"/>
      <c r="J75" s="39"/>
      <c r="O75" s="39"/>
      <c r="P75" s="2" t="b">
        <f t="shared" si="4"/>
        <v>1</v>
      </c>
      <c r="Q75" s="3" t="s">
        <v>242</v>
      </c>
      <c r="R75" s="2">
        <v>541.0</v>
      </c>
      <c r="S75" s="2" t="s">
        <v>2253</v>
      </c>
      <c r="T75" s="36">
        <v>1.629808885145E12</v>
      </c>
      <c r="Y75" s="39"/>
      <c r="AD75" s="39"/>
      <c r="AE75" s="2" t="b">
        <f t="shared" si="7"/>
        <v>1</v>
      </c>
      <c r="AF75" s="3" t="s">
        <v>340</v>
      </c>
      <c r="AG75" s="2">
        <v>291.0</v>
      </c>
      <c r="AH75" s="2" t="s">
        <v>2254</v>
      </c>
      <c r="AI75" s="36">
        <v>1.629813915193E12</v>
      </c>
      <c r="AJ75" s="2" t="b">
        <f t="shared" si="8"/>
        <v>1</v>
      </c>
      <c r="AK75" s="3" t="s">
        <v>232</v>
      </c>
      <c r="AL75" s="2">
        <v>346.0</v>
      </c>
      <c r="AM75" s="2" t="s">
        <v>2252</v>
      </c>
      <c r="AN75" s="36">
        <v>1.629814459458E12</v>
      </c>
      <c r="AS75" s="39"/>
    </row>
    <row r="76">
      <c r="E76" s="39"/>
      <c r="J76" s="39"/>
      <c r="O76" s="39"/>
      <c r="P76" s="2" t="b">
        <f t="shared" si="4"/>
        <v>1</v>
      </c>
      <c r="Q76" s="3" t="s">
        <v>365</v>
      </c>
      <c r="R76" s="2">
        <v>439.0</v>
      </c>
      <c r="S76" s="2" t="s">
        <v>2253</v>
      </c>
      <c r="T76" s="36">
        <v>1.629808885584E12</v>
      </c>
      <c r="Y76" s="39"/>
      <c r="AD76" s="39"/>
      <c r="AE76" s="2" t="b">
        <f t="shared" si="7"/>
        <v>1</v>
      </c>
      <c r="AF76" s="3" t="s">
        <v>383</v>
      </c>
      <c r="AG76" s="2">
        <v>78.0</v>
      </c>
      <c r="AH76" s="2" t="s">
        <v>2254</v>
      </c>
      <c r="AI76" s="36">
        <v>1.629813915275E12</v>
      </c>
      <c r="AJ76" s="2" t="b">
        <f t="shared" si="8"/>
        <v>1</v>
      </c>
      <c r="AK76" s="3" t="s">
        <v>242</v>
      </c>
      <c r="AL76" s="2">
        <v>548.0</v>
      </c>
      <c r="AM76" s="2" t="s">
        <v>2255</v>
      </c>
      <c r="AN76" s="36">
        <v>1.629814460005E12</v>
      </c>
      <c r="AS76" s="39"/>
    </row>
    <row r="77">
      <c r="E77" s="39"/>
      <c r="J77" s="39"/>
      <c r="O77" s="39"/>
      <c r="P77" s="2" t="b">
        <f t="shared" si="4"/>
        <v>1</v>
      </c>
      <c r="Q77" s="3" t="s">
        <v>413</v>
      </c>
      <c r="R77" s="2">
        <v>1439.0</v>
      </c>
      <c r="S77" s="2" t="s">
        <v>2256</v>
      </c>
      <c r="T77" s="36">
        <v>1.629808887037E12</v>
      </c>
      <c r="Y77" s="39"/>
      <c r="AD77" s="39"/>
      <c r="AE77" s="2" t="b">
        <f t="shared" si="7"/>
        <v>1</v>
      </c>
      <c r="AF77" s="3" t="s">
        <v>428</v>
      </c>
      <c r="AG77" s="2">
        <v>587.0</v>
      </c>
      <c r="AH77" s="2" t="s">
        <v>2254</v>
      </c>
      <c r="AI77" s="36">
        <v>1.629813915859E12</v>
      </c>
      <c r="AJ77" s="2" t="b">
        <f t="shared" si="8"/>
        <v>1</v>
      </c>
      <c r="AK77" s="3" t="s">
        <v>346</v>
      </c>
      <c r="AL77" s="2">
        <v>389.0</v>
      </c>
      <c r="AM77" s="2" t="s">
        <v>2255</v>
      </c>
      <c r="AN77" s="36">
        <v>1.629814460393E12</v>
      </c>
      <c r="AS77" s="39"/>
    </row>
    <row r="78">
      <c r="E78" s="39"/>
      <c r="J78" s="39"/>
      <c r="O78" s="39"/>
      <c r="P78" s="2" t="b">
        <f t="shared" si="4"/>
        <v>1</v>
      </c>
      <c r="Q78" s="3" t="s">
        <v>340</v>
      </c>
      <c r="R78" s="2">
        <v>335.0</v>
      </c>
      <c r="S78" s="2" t="s">
        <v>2256</v>
      </c>
      <c r="T78" s="36">
        <v>1.62980888736E12</v>
      </c>
      <c r="Y78" s="39"/>
      <c r="AD78" s="39"/>
      <c r="AI78" s="39"/>
      <c r="AJ78" s="2" t="b">
        <f t="shared" si="8"/>
        <v>1</v>
      </c>
      <c r="AK78" s="3" t="s">
        <v>242</v>
      </c>
      <c r="AL78" s="2">
        <v>565.0</v>
      </c>
      <c r="AM78" s="2" t="s">
        <v>2255</v>
      </c>
      <c r="AN78" s="36">
        <v>1.629814460969E12</v>
      </c>
      <c r="AS78" s="39"/>
    </row>
    <row r="79">
      <c r="E79" s="39"/>
      <c r="J79" s="39"/>
      <c r="O79" s="39"/>
      <c r="P79" s="2" t="b">
        <f t="shared" si="4"/>
        <v>1</v>
      </c>
      <c r="Q79" s="3" t="s">
        <v>383</v>
      </c>
      <c r="R79" s="2">
        <v>79.0</v>
      </c>
      <c r="S79" s="2" t="s">
        <v>2256</v>
      </c>
      <c r="T79" s="36">
        <v>1.629808887441E12</v>
      </c>
      <c r="Y79" s="39"/>
      <c r="AD79" s="39"/>
      <c r="AI79" s="39"/>
      <c r="AJ79" s="2" t="b">
        <f t="shared" si="8"/>
        <v>1</v>
      </c>
      <c r="AK79" s="3" t="s">
        <v>346</v>
      </c>
      <c r="AL79" s="2">
        <v>415.0</v>
      </c>
      <c r="AM79" s="2" t="s">
        <v>2257</v>
      </c>
      <c r="AN79" s="36">
        <v>1.629814461392E12</v>
      </c>
      <c r="AS79" s="39"/>
    </row>
    <row r="80">
      <c r="E80" s="39"/>
      <c r="J80" s="39"/>
      <c r="O80" s="39"/>
      <c r="P80" s="2" t="b">
        <f t="shared" si="4"/>
        <v>1</v>
      </c>
      <c r="Q80" s="3" t="s">
        <v>428</v>
      </c>
      <c r="R80" s="2">
        <v>537.0</v>
      </c>
      <c r="S80" s="2" t="s">
        <v>2256</v>
      </c>
      <c r="T80" s="36">
        <v>1.629808887975E12</v>
      </c>
      <c r="Y80" s="39"/>
      <c r="AD80" s="39"/>
      <c r="AI80" s="39"/>
      <c r="AJ80" s="2" t="b">
        <f t="shared" si="8"/>
        <v>1</v>
      </c>
      <c r="AK80" s="3" t="s">
        <v>371</v>
      </c>
      <c r="AL80" s="2">
        <v>1322.0</v>
      </c>
      <c r="AM80" s="2" t="s">
        <v>2258</v>
      </c>
      <c r="AN80" s="36">
        <v>1.629814462697E12</v>
      </c>
      <c r="AS80" s="39"/>
    </row>
    <row r="81">
      <c r="E81" s="39"/>
      <c r="J81" s="39"/>
      <c r="O81" s="39"/>
      <c r="T81" s="39"/>
      <c r="Y81" s="39"/>
      <c r="AD81" s="39"/>
      <c r="AI81" s="39"/>
      <c r="AJ81" s="2" t="b">
        <f t="shared" si="8"/>
        <v>1</v>
      </c>
      <c r="AK81" s="3" t="s">
        <v>337</v>
      </c>
      <c r="AL81" s="2">
        <v>352.0</v>
      </c>
      <c r="AM81" s="2" t="s">
        <v>2259</v>
      </c>
      <c r="AN81" s="36">
        <v>1.629814463048E12</v>
      </c>
      <c r="AS81" s="39"/>
    </row>
    <row r="82">
      <c r="E82" s="39"/>
      <c r="J82" s="39"/>
      <c r="O82" s="39"/>
      <c r="T82" s="39"/>
      <c r="Y82" s="39"/>
      <c r="AD82" s="39"/>
      <c r="AI82" s="39"/>
      <c r="AJ82" s="2" t="b">
        <f t="shared" si="8"/>
        <v>1</v>
      </c>
      <c r="AK82" s="3" t="s">
        <v>383</v>
      </c>
      <c r="AL82" s="2">
        <v>52.0</v>
      </c>
      <c r="AM82" s="2" t="s">
        <v>2259</v>
      </c>
      <c r="AN82" s="36">
        <v>1.629814463115E12</v>
      </c>
      <c r="AS82" s="39"/>
    </row>
    <row r="83">
      <c r="E83" s="39"/>
      <c r="J83" s="39"/>
      <c r="O83" s="39"/>
      <c r="T83" s="39"/>
      <c r="Y83" s="39"/>
      <c r="AD83" s="39"/>
      <c r="AI83" s="39"/>
      <c r="AJ83" s="2" t="b">
        <f t="shared" si="8"/>
        <v>1</v>
      </c>
      <c r="AK83" s="3" t="s">
        <v>242</v>
      </c>
      <c r="AL83" s="2">
        <v>519.0</v>
      </c>
      <c r="AM83" s="2" t="s">
        <v>2259</v>
      </c>
      <c r="AN83" s="36">
        <v>1.629814463618E12</v>
      </c>
      <c r="AS83" s="39"/>
    </row>
    <row r="84">
      <c r="E84" s="39"/>
      <c r="J84" s="39"/>
      <c r="O84" s="39"/>
      <c r="T84" s="39"/>
      <c r="Y84" s="39"/>
      <c r="AD84" s="39"/>
      <c r="AI84" s="39"/>
      <c r="AJ84" s="2" t="b">
        <f t="shared" si="8"/>
        <v>1</v>
      </c>
      <c r="AK84" s="3" t="s">
        <v>390</v>
      </c>
      <c r="AL84" s="2">
        <v>1337.0</v>
      </c>
      <c r="AM84" s="2" t="s">
        <v>2260</v>
      </c>
      <c r="AN84" s="36">
        <v>1.629814464955E12</v>
      </c>
      <c r="AS84" s="39"/>
    </row>
    <row r="85">
      <c r="E85" s="39"/>
      <c r="J85" s="39"/>
      <c r="O85" s="39"/>
      <c r="T85" s="39"/>
      <c r="Y85" s="39"/>
      <c r="AD85" s="39"/>
      <c r="AI85" s="39"/>
      <c r="AJ85" s="2" t="b">
        <f t="shared" si="8"/>
        <v>1</v>
      </c>
      <c r="AK85" s="3" t="s">
        <v>257</v>
      </c>
      <c r="AL85" s="2">
        <v>210.0</v>
      </c>
      <c r="AM85" s="2" t="s">
        <v>2261</v>
      </c>
      <c r="AN85" s="36">
        <v>1.629814465165E12</v>
      </c>
      <c r="AS85" s="39"/>
    </row>
    <row r="86">
      <c r="E86" s="39"/>
      <c r="J86" s="39"/>
      <c r="O86" s="39"/>
      <c r="T86" s="39"/>
      <c r="Y86" s="39"/>
      <c r="AD86" s="39"/>
      <c r="AI86" s="39"/>
      <c r="AJ86" s="2" t="b">
        <f t="shared" si="8"/>
        <v>1</v>
      </c>
      <c r="AK86" s="3" t="s">
        <v>242</v>
      </c>
      <c r="AL86" s="2">
        <v>244.0</v>
      </c>
      <c r="AM86" s="2" t="s">
        <v>2261</v>
      </c>
      <c r="AN86" s="36">
        <v>1.62981446541E12</v>
      </c>
      <c r="AS86" s="39"/>
    </row>
    <row r="87">
      <c r="E87" s="39"/>
      <c r="J87" s="39"/>
      <c r="O87" s="39"/>
      <c r="T87" s="39"/>
      <c r="Y87" s="39"/>
      <c r="AD87" s="39"/>
      <c r="AI87" s="39"/>
      <c r="AJ87" s="2" t="b">
        <f t="shared" si="8"/>
        <v>1</v>
      </c>
      <c r="AK87" s="3" t="s">
        <v>292</v>
      </c>
      <c r="AL87" s="2">
        <v>273.0</v>
      </c>
      <c r="AM87" s="2" t="s">
        <v>2261</v>
      </c>
      <c r="AN87" s="36">
        <v>1.629814465682E12</v>
      </c>
      <c r="AS87" s="39"/>
    </row>
    <row r="88">
      <c r="E88" s="39"/>
      <c r="J88" s="39"/>
      <c r="O88" s="39"/>
      <c r="T88" s="39"/>
      <c r="Y88" s="39"/>
      <c r="AD88" s="39"/>
      <c r="AI88" s="39"/>
      <c r="AJ88" s="2" t="b">
        <f t="shared" si="8"/>
        <v>1</v>
      </c>
      <c r="AK88" s="3" t="s">
        <v>255</v>
      </c>
      <c r="AL88" s="2">
        <v>209.0</v>
      </c>
      <c r="AM88" s="2" t="s">
        <v>2261</v>
      </c>
      <c r="AN88" s="36">
        <v>1.629814465906E12</v>
      </c>
      <c r="AS88" s="39"/>
    </row>
    <row r="89">
      <c r="E89" s="39"/>
      <c r="J89" s="39"/>
      <c r="O89" s="39"/>
      <c r="T89" s="39"/>
      <c r="Y89" s="39"/>
      <c r="AD89" s="39"/>
      <c r="AI89" s="39"/>
      <c r="AJ89" s="2" t="b">
        <f t="shared" si="8"/>
        <v>1</v>
      </c>
      <c r="AK89" s="3" t="s">
        <v>242</v>
      </c>
      <c r="AL89" s="2">
        <v>382.0</v>
      </c>
      <c r="AM89" s="2" t="s">
        <v>2262</v>
      </c>
      <c r="AN89" s="36">
        <v>1.629814466274E12</v>
      </c>
      <c r="AS89" s="39"/>
    </row>
    <row r="90">
      <c r="E90" s="39"/>
      <c r="J90" s="39"/>
      <c r="O90" s="39"/>
      <c r="T90" s="39"/>
      <c r="Y90" s="39"/>
      <c r="AD90" s="39"/>
      <c r="AI90" s="39"/>
      <c r="AJ90" s="2" t="b">
        <f t="shared" si="8"/>
        <v>1</v>
      </c>
      <c r="AK90" s="3" t="s">
        <v>348</v>
      </c>
      <c r="AL90" s="2">
        <v>1460.0</v>
      </c>
      <c r="AM90" s="2" t="s">
        <v>2263</v>
      </c>
      <c r="AN90" s="36">
        <v>1.629814467736E12</v>
      </c>
      <c r="AS90" s="39"/>
    </row>
    <row r="91">
      <c r="E91" s="39"/>
      <c r="J91" s="39"/>
      <c r="O91" s="39"/>
      <c r="T91" s="39"/>
      <c r="Y91" s="39"/>
      <c r="AD91" s="39"/>
      <c r="AI91" s="39"/>
      <c r="AJ91" s="2" t="b">
        <f t="shared" si="8"/>
        <v>1</v>
      </c>
      <c r="AK91" s="3" t="s">
        <v>413</v>
      </c>
      <c r="AL91" s="2">
        <v>1884.0</v>
      </c>
      <c r="AM91" s="2" t="s">
        <v>2264</v>
      </c>
      <c r="AN91" s="36">
        <v>1.629814469617E12</v>
      </c>
      <c r="AS91" s="39"/>
    </row>
    <row r="92">
      <c r="E92" s="39"/>
      <c r="J92" s="39"/>
      <c r="O92" s="39"/>
      <c r="T92" s="39"/>
      <c r="Y92" s="39"/>
      <c r="AD92" s="39"/>
      <c r="AI92" s="39"/>
      <c r="AJ92" s="2" t="b">
        <f t="shared" si="8"/>
        <v>1</v>
      </c>
      <c r="AK92" s="3" t="s">
        <v>346</v>
      </c>
      <c r="AL92" s="2">
        <v>291.0</v>
      </c>
      <c r="AM92" s="2" t="s">
        <v>2264</v>
      </c>
      <c r="AN92" s="36">
        <v>1.629814469909E12</v>
      </c>
      <c r="AS92" s="39"/>
    </row>
    <row r="93">
      <c r="E93" s="39"/>
      <c r="J93" s="39"/>
      <c r="O93" s="39"/>
      <c r="T93" s="39"/>
      <c r="Y93" s="39"/>
      <c r="AD93" s="39"/>
      <c r="AI93" s="39"/>
      <c r="AJ93" s="2" t="b">
        <f t="shared" si="8"/>
        <v>1</v>
      </c>
      <c r="AK93" s="3" t="s">
        <v>383</v>
      </c>
      <c r="AL93" s="2">
        <v>106.0</v>
      </c>
      <c r="AM93" s="2" t="s">
        <v>2265</v>
      </c>
      <c r="AN93" s="36">
        <v>1.629814470026E12</v>
      </c>
      <c r="AS93" s="39"/>
    </row>
    <row r="94">
      <c r="E94" s="39"/>
      <c r="J94" s="39"/>
      <c r="O94" s="39"/>
      <c r="T94" s="39"/>
      <c r="Y94" s="39"/>
      <c r="AD94" s="39"/>
      <c r="AI94" s="39"/>
      <c r="AJ94" s="2" t="b">
        <f t="shared" si="8"/>
        <v>1</v>
      </c>
      <c r="AK94" s="3" t="s">
        <v>428</v>
      </c>
      <c r="AL94" s="2">
        <v>467.0</v>
      </c>
      <c r="AM94" s="2" t="s">
        <v>2265</v>
      </c>
      <c r="AN94" s="36">
        <v>1.629814470483E12</v>
      </c>
      <c r="AS94" s="39"/>
    </row>
    <row r="95">
      <c r="E95" s="39"/>
      <c r="J95" s="39"/>
      <c r="O95" s="39"/>
      <c r="T95" s="39"/>
      <c r="Y95" s="39"/>
      <c r="AD95" s="39"/>
      <c r="AI95" s="39"/>
      <c r="AN95" s="39"/>
      <c r="AS95" s="39"/>
    </row>
    <row r="96">
      <c r="E96" s="39"/>
      <c r="J96" s="39"/>
      <c r="O96" s="39"/>
      <c r="T96" s="39"/>
      <c r="Y96" s="39"/>
      <c r="AD96" s="39"/>
      <c r="AI96" s="39"/>
      <c r="AN96" s="39"/>
      <c r="AS96" s="39"/>
    </row>
    <row r="97">
      <c r="E97" s="39"/>
      <c r="J97" s="39"/>
      <c r="O97" s="39"/>
      <c r="T97" s="39"/>
      <c r="Y97" s="39"/>
      <c r="AD97" s="39"/>
      <c r="AI97" s="39"/>
      <c r="AN97" s="39"/>
      <c r="AS97" s="39"/>
    </row>
    <row r="98">
      <c r="E98" s="39"/>
      <c r="J98" s="39"/>
      <c r="O98" s="39"/>
      <c r="T98" s="39"/>
      <c r="Y98" s="39"/>
      <c r="AD98" s="39"/>
      <c r="AI98" s="39"/>
      <c r="AN98" s="39"/>
      <c r="AS98" s="39"/>
    </row>
    <row r="99">
      <c r="E99" s="39"/>
      <c r="J99" s="39"/>
      <c r="O99" s="39"/>
      <c r="T99" s="39"/>
      <c r="Y99" s="39"/>
      <c r="AD99" s="39"/>
      <c r="AI99" s="39"/>
      <c r="AN99" s="39"/>
      <c r="AS99" s="39"/>
    </row>
    <row r="100">
      <c r="A100" s="11"/>
      <c r="B100" s="41" t="s">
        <v>202</v>
      </c>
      <c r="C100" s="41"/>
      <c r="E100" s="39"/>
      <c r="F100" s="42"/>
      <c r="G100" s="41" t="s">
        <v>202</v>
      </c>
      <c r="H100" s="41"/>
      <c r="J100" s="39"/>
      <c r="K100" s="42"/>
      <c r="L100" s="41" t="s">
        <v>202</v>
      </c>
      <c r="M100" s="41"/>
      <c r="O100" s="39"/>
      <c r="P100" s="42"/>
      <c r="Q100" s="41" t="s">
        <v>202</v>
      </c>
      <c r="R100" s="41"/>
      <c r="T100" s="39"/>
      <c r="U100" s="42"/>
      <c r="V100" s="41" t="s">
        <v>202</v>
      </c>
      <c r="W100" s="41"/>
      <c r="Y100" s="39"/>
      <c r="Z100" s="42"/>
      <c r="AA100" s="41" t="s">
        <v>202</v>
      </c>
      <c r="AB100" s="41"/>
      <c r="AD100" s="39"/>
      <c r="AE100" s="42"/>
      <c r="AF100" s="41" t="s">
        <v>202</v>
      </c>
      <c r="AG100" s="41"/>
      <c r="AI100" s="39"/>
      <c r="AJ100" s="42"/>
      <c r="AK100" s="41" t="s">
        <v>202</v>
      </c>
      <c r="AL100" s="41"/>
      <c r="AN100" s="39"/>
      <c r="AO100" s="42"/>
      <c r="AP100" s="41" t="s">
        <v>202</v>
      </c>
      <c r="AQ100" s="41"/>
      <c r="AS100" s="39"/>
    </row>
    <row r="101">
      <c r="A101" s="17"/>
      <c r="B101" s="17" t="s">
        <v>178</v>
      </c>
      <c r="C101" s="44">
        <f> AVERAGE(C4:C99)</f>
        <v>520.983871</v>
      </c>
      <c r="E101" s="39"/>
      <c r="F101" s="17"/>
      <c r="G101" s="17" t="s">
        <v>178</v>
      </c>
      <c r="H101" s="44">
        <f> AVERAGE(H4:H99)</f>
        <v>551.6393443</v>
      </c>
      <c r="J101" s="39"/>
      <c r="K101" s="17"/>
      <c r="L101" s="17" t="s">
        <v>178</v>
      </c>
      <c r="M101" s="44">
        <f> AVERAGE(M4:M99)</f>
        <v>523.4603175</v>
      </c>
      <c r="O101" s="39"/>
      <c r="P101" s="17"/>
      <c r="Q101" s="17" t="s">
        <v>178</v>
      </c>
      <c r="R101" s="44">
        <f> AVERAGE(R4:R99)</f>
        <v>574.7142857</v>
      </c>
      <c r="T101" s="39"/>
      <c r="U101" s="17"/>
      <c r="V101" s="17" t="s">
        <v>178</v>
      </c>
      <c r="W101" s="44">
        <f> AVERAGE(W4:W99)</f>
        <v>491.7419355</v>
      </c>
      <c r="Y101" s="39"/>
      <c r="Z101" s="17"/>
      <c r="AA101" s="17" t="s">
        <v>178</v>
      </c>
      <c r="AB101" s="44">
        <f> AVERAGE(AB4:AB99)</f>
        <v>430.1428571</v>
      </c>
      <c r="AD101" s="39"/>
      <c r="AE101" s="17"/>
      <c r="AF101" s="17" t="s">
        <v>178</v>
      </c>
      <c r="AG101" s="44">
        <f> AVERAGE(AG4:AG99)</f>
        <v>498.2567568</v>
      </c>
      <c r="AI101" s="39"/>
      <c r="AJ101" s="17"/>
      <c r="AK101" s="17" t="s">
        <v>178</v>
      </c>
      <c r="AL101" s="44">
        <f> AVERAGE(AL4:AL99)</f>
        <v>523.7802198</v>
      </c>
      <c r="AN101" s="39"/>
      <c r="AO101" s="17"/>
      <c r="AP101" s="17" t="s">
        <v>178</v>
      </c>
      <c r="AQ101" s="44">
        <f> AVERAGE(AQ4:AQ99)</f>
        <v>604.8823529</v>
      </c>
      <c r="AS101" s="39"/>
    </row>
    <row r="102">
      <c r="A102" s="21"/>
      <c r="B102" s="21" t="s">
        <v>146</v>
      </c>
      <c r="C102" s="46">
        <f>STDEV(C4:C99)</f>
        <v>600.6393722</v>
      </c>
      <c r="E102" s="39"/>
      <c r="F102" s="21"/>
      <c r="G102" s="21" t="s">
        <v>146</v>
      </c>
      <c r="H102" s="46">
        <f>STDEV(H4:H99)</f>
        <v>806.1658232</v>
      </c>
      <c r="J102" s="39"/>
      <c r="K102" s="21"/>
      <c r="L102" s="21" t="s">
        <v>146</v>
      </c>
      <c r="M102" s="46">
        <f>STDEV(M4:M99)</f>
        <v>567.4045557</v>
      </c>
      <c r="O102" s="39"/>
      <c r="P102" s="21"/>
      <c r="Q102" s="21" t="s">
        <v>146</v>
      </c>
      <c r="R102" s="46">
        <f>STDEV(R4:R99)</f>
        <v>737.1502892</v>
      </c>
      <c r="T102" s="39"/>
      <c r="U102" s="21"/>
      <c r="V102" s="21" t="s">
        <v>146</v>
      </c>
      <c r="W102" s="46">
        <f>STDEV(W4:W99)</f>
        <v>864.6393721</v>
      </c>
      <c r="Y102" s="39"/>
      <c r="Z102" s="21"/>
      <c r="AA102" s="21" t="s">
        <v>146</v>
      </c>
      <c r="AB102" s="46">
        <f>STDEV(AB4:AB99)</f>
        <v>431.5767362</v>
      </c>
      <c r="AD102" s="39"/>
      <c r="AE102" s="21"/>
      <c r="AF102" s="21" t="s">
        <v>146</v>
      </c>
      <c r="AG102" s="46">
        <f>STDEV(AG4:AG99)</f>
        <v>523.5454753</v>
      </c>
      <c r="AI102" s="39"/>
      <c r="AJ102" s="21"/>
      <c r="AK102" s="21" t="s">
        <v>146</v>
      </c>
      <c r="AL102" s="46">
        <f>STDEV(AL4:AL99)</f>
        <v>710.6047941</v>
      </c>
      <c r="AN102" s="39"/>
      <c r="AO102" s="21"/>
      <c r="AP102" s="21" t="s">
        <v>146</v>
      </c>
      <c r="AQ102" s="46">
        <f>STDEV(AQ4:AQ99)</f>
        <v>649.3867493</v>
      </c>
      <c r="AS102" s="39"/>
    </row>
    <row r="103">
      <c r="A103" s="17"/>
      <c r="B103" s="17" t="s">
        <v>179</v>
      </c>
      <c r="C103" s="46">
        <f>MEDIAN(C4:C99)</f>
        <v>261.5</v>
      </c>
      <c r="E103" s="39"/>
      <c r="F103" s="17"/>
      <c r="G103" s="17" t="s">
        <v>179</v>
      </c>
      <c r="H103" s="46">
        <f>MEDIAN(H4:H99)</f>
        <v>262</v>
      </c>
      <c r="J103" s="39"/>
      <c r="K103" s="17"/>
      <c r="L103" s="17" t="s">
        <v>179</v>
      </c>
      <c r="M103" s="46">
        <f>MEDIAN(M4:M99)</f>
        <v>284</v>
      </c>
      <c r="O103" s="39"/>
      <c r="P103" s="17"/>
      <c r="Q103" s="17" t="s">
        <v>179</v>
      </c>
      <c r="R103" s="46">
        <f>MEDIAN(R4:R99)</f>
        <v>292</v>
      </c>
      <c r="T103" s="39"/>
      <c r="U103" s="17"/>
      <c r="V103" s="17" t="s">
        <v>179</v>
      </c>
      <c r="W103" s="46">
        <f>MEDIAN(W4:W99)</f>
        <v>248.5</v>
      </c>
      <c r="Y103" s="39"/>
      <c r="Z103" s="17"/>
      <c r="AA103" s="17" t="s">
        <v>179</v>
      </c>
      <c r="AB103" s="46">
        <f>MEDIAN(AB4:AB99)</f>
        <v>278</v>
      </c>
      <c r="AD103" s="39"/>
      <c r="AE103" s="17"/>
      <c r="AF103" s="17" t="s">
        <v>179</v>
      </c>
      <c r="AG103" s="46">
        <f>MEDIAN(AG4:AG99)</f>
        <v>292.5</v>
      </c>
      <c r="AI103" s="39"/>
      <c r="AJ103" s="17"/>
      <c r="AK103" s="17" t="s">
        <v>179</v>
      </c>
      <c r="AL103" s="46">
        <f>MEDIAN(AL4:AL99)</f>
        <v>291</v>
      </c>
      <c r="AN103" s="39"/>
      <c r="AO103" s="17"/>
      <c r="AP103" s="17" t="s">
        <v>179</v>
      </c>
      <c r="AQ103" s="46">
        <f>MEDIAN(AQ4:AQ99)</f>
        <v>315</v>
      </c>
      <c r="AS103" s="39"/>
    </row>
    <row r="104">
      <c r="A104" s="17"/>
      <c r="B104" s="17" t="s">
        <v>180</v>
      </c>
      <c r="C104" s="46">
        <f>min(C4:C99)</f>
        <v>51</v>
      </c>
      <c r="E104" s="39"/>
      <c r="F104" s="17"/>
      <c r="G104" s="17" t="s">
        <v>180</v>
      </c>
      <c r="H104" s="46">
        <f>min(H4:H99)</f>
        <v>61</v>
      </c>
      <c r="J104" s="39"/>
      <c r="K104" s="17"/>
      <c r="L104" s="17" t="s">
        <v>180</v>
      </c>
      <c r="M104" s="46">
        <f>min(M4:M99)</f>
        <v>63</v>
      </c>
      <c r="O104" s="39"/>
      <c r="P104" s="17"/>
      <c r="Q104" s="17" t="s">
        <v>180</v>
      </c>
      <c r="R104" s="46">
        <f>min(R4:R99)</f>
        <v>61</v>
      </c>
      <c r="T104" s="39"/>
      <c r="U104" s="17"/>
      <c r="V104" s="17" t="s">
        <v>180</v>
      </c>
      <c r="W104" s="46">
        <f>min(W4:W99)</f>
        <v>68</v>
      </c>
      <c r="Y104" s="39"/>
      <c r="Z104" s="17"/>
      <c r="AA104" s="17" t="s">
        <v>180</v>
      </c>
      <c r="AB104" s="46">
        <f>min(AB4:AB99)</f>
        <v>55</v>
      </c>
      <c r="AD104" s="39"/>
      <c r="AE104" s="17"/>
      <c r="AF104" s="17" t="s">
        <v>180</v>
      </c>
      <c r="AG104" s="46">
        <f>min(AG4:AG99)</f>
        <v>78</v>
      </c>
      <c r="AI104" s="39"/>
      <c r="AJ104" s="17"/>
      <c r="AK104" s="17" t="s">
        <v>180</v>
      </c>
      <c r="AL104" s="46">
        <f>min(AL4:AL99)</f>
        <v>52</v>
      </c>
      <c r="AN104" s="39"/>
      <c r="AO104" s="17"/>
      <c r="AP104" s="17" t="s">
        <v>180</v>
      </c>
      <c r="AQ104" s="46">
        <f>min(AQ4:AQ99)</f>
        <v>69</v>
      </c>
      <c r="AS104" s="39"/>
    </row>
    <row r="105">
      <c r="A105" s="17"/>
      <c r="B105" s="17" t="s">
        <v>181</v>
      </c>
      <c r="C105" s="46">
        <f>max(C4:C99)</f>
        <v>3459</v>
      </c>
      <c r="E105" s="39"/>
      <c r="F105" s="17"/>
      <c r="G105" s="17" t="s">
        <v>181</v>
      </c>
      <c r="H105" s="46">
        <f>max(H4:H99)</f>
        <v>5032</v>
      </c>
      <c r="J105" s="39"/>
      <c r="K105" s="17"/>
      <c r="L105" s="17" t="s">
        <v>181</v>
      </c>
      <c r="M105" s="46">
        <f>max(M4:M99)</f>
        <v>2979</v>
      </c>
      <c r="O105" s="39"/>
      <c r="P105" s="17"/>
      <c r="Q105" s="17" t="s">
        <v>181</v>
      </c>
      <c r="R105" s="46">
        <f>max(R4:R99)</f>
        <v>4209</v>
      </c>
      <c r="T105" s="39"/>
      <c r="U105" s="17"/>
      <c r="V105" s="17" t="s">
        <v>181</v>
      </c>
      <c r="W105" s="46">
        <f>max(W4:W99)</f>
        <v>6505</v>
      </c>
      <c r="Y105" s="39"/>
      <c r="Z105" s="17"/>
      <c r="AA105" s="17" t="s">
        <v>181</v>
      </c>
      <c r="AB105" s="46">
        <f>max(AB4:AB99)</f>
        <v>2079</v>
      </c>
      <c r="AD105" s="39"/>
      <c r="AE105" s="17"/>
      <c r="AF105" s="17" t="s">
        <v>181</v>
      </c>
      <c r="AG105" s="46">
        <f>max(AG4:AG99)</f>
        <v>3128</v>
      </c>
      <c r="AI105" s="39"/>
      <c r="AJ105" s="17"/>
      <c r="AK105" s="17" t="s">
        <v>181</v>
      </c>
      <c r="AL105" s="46">
        <f>max(AL4:AL99)</f>
        <v>5755</v>
      </c>
      <c r="AN105" s="39"/>
      <c r="AO105" s="17"/>
      <c r="AP105" s="17" t="s">
        <v>181</v>
      </c>
      <c r="AQ105" s="46">
        <f>max(AQ4:AQ99)</f>
        <v>2891</v>
      </c>
      <c r="AS105" s="39"/>
    </row>
    <row r="106">
      <c r="A106" s="17"/>
      <c r="B106" s="17" t="s">
        <v>182</v>
      </c>
      <c r="C106" s="46">
        <f>sum(C4:C99)/1000</f>
        <v>32.301</v>
      </c>
      <c r="E106" s="39"/>
      <c r="F106" s="17"/>
      <c r="G106" s="17" t="s">
        <v>182</v>
      </c>
      <c r="H106" s="46">
        <f>sum(H4:H99)/1000</f>
        <v>33.65</v>
      </c>
      <c r="J106" s="39"/>
      <c r="K106" s="17"/>
      <c r="L106" s="17" t="s">
        <v>182</v>
      </c>
      <c r="M106" s="46">
        <f>sum(M4:M99)/1000</f>
        <v>32.978</v>
      </c>
      <c r="O106" s="39"/>
      <c r="P106" s="17"/>
      <c r="Q106" s="17" t="s">
        <v>182</v>
      </c>
      <c r="R106" s="46">
        <f>sum(R4:R99)/1000</f>
        <v>44.253</v>
      </c>
      <c r="T106" s="39"/>
      <c r="U106" s="17"/>
      <c r="V106" s="17" t="s">
        <v>182</v>
      </c>
      <c r="W106" s="46">
        <f>sum(W4:W99)/1000</f>
        <v>30.488</v>
      </c>
      <c r="Y106" s="39"/>
      <c r="Z106" s="17"/>
      <c r="AA106" s="17" t="s">
        <v>182</v>
      </c>
      <c r="AB106" s="46">
        <f>sum(AB4:AB99)/1000</f>
        <v>27.099</v>
      </c>
      <c r="AD106" s="39"/>
      <c r="AE106" s="17"/>
      <c r="AF106" s="17" t="s">
        <v>182</v>
      </c>
      <c r="AG106" s="46">
        <f>sum(AG4:AG99)/1000</f>
        <v>36.871</v>
      </c>
      <c r="AI106" s="39"/>
      <c r="AJ106" s="17"/>
      <c r="AK106" s="17" t="s">
        <v>182</v>
      </c>
      <c r="AL106" s="46">
        <f>sum(AL4:AL99)/1000</f>
        <v>47.664</v>
      </c>
      <c r="AN106" s="39"/>
      <c r="AO106" s="17"/>
      <c r="AP106" s="17" t="s">
        <v>182</v>
      </c>
      <c r="AQ106" s="46">
        <f>sum(AQ4:AQ99)/1000</f>
        <v>41.132</v>
      </c>
      <c r="AS106" s="39"/>
    </row>
    <row r="107">
      <c r="A107" s="17"/>
      <c r="B107" s="17" t="s">
        <v>151</v>
      </c>
      <c r="C107" s="46">
        <f>COUNTA(C4:C65)+1</f>
        <v>63</v>
      </c>
      <c r="E107" s="39"/>
      <c r="F107" s="17"/>
      <c r="G107" s="17" t="s">
        <v>151</v>
      </c>
      <c r="H107" s="46">
        <f>COUNTA(H4:H99)+1</f>
        <v>62</v>
      </c>
      <c r="J107" s="39"/>
      <c r="K107" s="17"/>
      <c r="L107" s="17" t="s">
        <v>151</v>
      </c>
      <c r="M107" s="46">
        <f>COUNTA(M4:M99)+1</f>
        <v>64</v>
      </c>
      <c r="O107" s="39"/>
      <c r="P107" s="17"/>
      <c r="Q107" s="17" t="s">
        <v>151</v>
      </c>
      <c r="R107" s="46">
        <f>COUNTA(R4:R99)+1</f>
        <v>78</v>
      </c>
      <c r="T107" s="39"/>
      <c r="U107" s="17"/>
      <c r="V107" s="17" t="s">
        <v>151</v>
      </c>
      <c r="W107" s="46">
        <f>COUNTA(W4:W99)+1</f>
        <v>63</v>
      </c>
      <c r="Y107" s="39"/>
      <c r="Z107" s="17"/>
      <c r="AA107" s="17" t="s">
        <v>151</v>
      </c>
      <c r="AB107" s="46">
        <f>COUNTA(AB4:AB99)+1</f>
        <v>64</v>
      </c>
      <c r="AD107" s="39"/>
      <c r="AE107" s="17"/>
      <c r="AF107" s="17" t="s">
        <v>151</v>
      </c>
      <c r="AG107" s="46">
        <f>COUNTA(AG4:AG99)+1</f>
        <v>75</v>
      </c>
      <c r="AI107" s="39"/>
      <c r="AJ107" s="17"/>
      <c r="AK107" s="17" t="s">
        <v>151</v>
      </c>
      <c r="AL107" s="46">
        <f>COUNTA(AL4:AL99)+1</f>
        <v>92</v>
      </c>
      <c r="AN107" s="39"/>
      <c r="AO107" s="17"/>
      <c r="AP107" s="17" t="s">
        <v>151</v>
      </c>
      <c r="AQ107" s="46">
        <f>COUNTA(AQ4:AQ99)+1</f>
        <v>69</v>
      </c>
      <c r="AS107" s="39"/>
    </row>
    <row r="108">
      <c r="A108" s="17"/>
      <c r="B108" s="17" t="s">
        <v>183</v>
      </c>
      <c r="C108" s="22">
        <f>C110+C109+C111+C112</f>
        <v>69</v>
      </c>
      <c r="E108" s="39"/>
      <c r="F108" s="17"/>
      <c r="G108" s="17" t="s">
        <v>183</v>
      </c>
      <c r="H108" s="22">
        <f>H110+H109+H111+H112</f>
        <v>62</v>
      </c>
      <c r="J108" s="39"/>
      <c r="K108" s="17"/>
      <c r="L108" s="17" t="s">
        <v>183</v>
      </c>
      <c r="M108" s="22">
        <f>M110+M109+M111+M112</f>
        <v>64</v>
      </c>
      <c r="O108" s="39"/>
      <c r="P108" s="17"/>
      <c r="Q108" s="17" t="s">
        <v>183</v>
      </c>
      <c r="R108" s="22">
        <f>R110+R109+R111+R112</f>
        <v>78</v>
      </c>
      <c r="T108" s="39"/>
      <c r="U108" s="17"/>
      <c r="V108" s="17" t="s">
        <v>183</v>
      </c>
      <c r="W108" s="22">
        <f>W110+W109+W111+W112</f>
        <v>65</v>
      </c>
      <c r="Y108" s="39"/>
      <c r="Z108" s="17"/>
      <c r="AA108" s="17" t="s">
        <v>183</v>
      </c>
      <c r="AB108" s="22">
        <f>AB110+AB109+AB111+AB112</f>
        <v>64</v>
      </c>
      <c r="AD108" s="39"/>
      <c r="AE108" s="17"/>
      <c r="AF108" s="17" t="s">
        <v>183</v>
      </c>
      <c r="AG108" s="22">
        <f>AG110+AG109+AG111+AG112</f>
        <v>81</v>
      </c>
      <c r="AI108" s="39"/>
      <c r="AJ108" s="17"/>
      <c r="AK108" s="17" t="s">
        <v>183</v>
      </c>
      <c r="AL108" s="22">
        <f>AL110+AL109+AL111+AL112</f>
        <v>92</v>
      </c>
      <c r="AN108" s="39"/>
      <c r="AO108" s="17"/>
      <c r="AP108" s="17" t="s">
        <v>183</v>
      </c>
      <c r="AQ108" s="22">
        <f>AQ110+AQ109+AQ111+AQ112</f>
        <v>72</v>
      </c>
      <c r="AS108" s="39"/>
    </row>
    <row r="109">
      <c r="A109" s="17"/>
      <c r="B109" s="23" t="s">
        <v>184</v>
      </c>
      <c r="C109" s="51">
        <f>(C107-57)/2</f>
        <v>3</v>
      </c>
      <c r="E109" s="39"/>
      <c r="F109" s="59"/>
      <c r="G109" s="23" t="s">
        <v>184</v>
      </c>
      <c r="H109" s="40">
        <f>(H107-60)/2</f>
        <v>1</v>
      </c>
      <c r="J109" s="39"/>
      <c r="K109" s="59"/>
      <c r="L109" s="23" t="s">
        <v>184</v>
      </c>
      <c r="M109" s="40">
        <f>(M107-60)/2</f>
        <v>2</v>
      </c>
      <c r="O109" s="39"/>
      <c r="P109" s="59"/>
      <c r="Q109" s="23" t="s">
        <v>184</v>
      </c>
      <c r="R109" s="40">
        <f>(R107-60)/2</f>
        <v>9</v>
      </c>
      <c r="T109" s="39"/>
      <c r="U109" s="59"/>
      <c r="V109" s="23" t="s">
        <v>184</v>
      </c>
      <c r="W109" s="51">
        <f>(W107-59)/2</f>
        <v>2</v>
      </c>
      <c r="Y109" s="39"/>
      <c r="Z109" s="59"/>
      <c r="AA109" s="23" t="s">
        <v>184</v>
      </c>
      <c r="AB109" s="40">
        <f>(AB107-60)/2</f>
        <v>2</v>
      </c>
      <c r="AD109" s="39"/>
      <c r="AE109" s="59"/>
      <c r="AF109" s="23" t="s">
        <v>184</v>
      </c>
      <c r="AG109" s="51">
        <f>(AG107-63)/2</f>
        <v>6</v>
      </c>
      <c r="AI109" s="39"/>
      <c r="AJ109" s="59"/>
      <c r="AK109" s="23" t="s">
        <v>184</v>
      </c>
      <c r="AL109" s="40">
        <f>(AL107-60)/2</f>
        <v>16</v>
      </c>
      <c r="AN109" s="39"/>
      <c r="AO109" s="59"/>
      <c r="AP109" s="23" t="s">
        <v>184</v>
      </c>
      <c r="AQ109" s="51">
        <f>(AQ107-59)/2</f>
        <v>5</v>
      </c>
      <c r="AS109" s="39"/>
    </row>
    <row r="110">
      <c r="A110" s="21"/>
      <c r="B110" s="21" t="s">
        <v>154</v>
      </c>
      <c r="C110" s="18">
        <v>60.0</v>
      </c>
      <c r="E110" s="39"/>
      <c r="F110" s="21"/>
      <c r="G110" s="21" t="s">
        <v>154</v>
      </c>
      <c r="H110" s="18">
        <v>60.0</v>
      </c>
      <c r="J110" s="39"/>
      <c r="K110" s="21"/>
      <c r="L110" s="21" t="s">
        <v>154</v>
      </c>
      <c r="M110" s="18">
        <v>60.0</v>
      </c>
      <c r="O110" s="39"/>
      <c r="P110" s="21"/>
      <c r="Q110" s="21" t="s">
        <v>154</v>
      </c>
      <c r="R110" s="18">
        <v>60.0</v>
      </c>
      <c r="T110" s="39"/>
      <c r="U110" s="21"/>
      <c r="V110" s="21" t="s">
        <v>154</v>
      </c>
      <c r="W110" s="18">
        <v>60.0</v>
      </c>
      <c r="Y110" s="39"/>
      <c r="Z110" s="21"/>
      <c r="AA110" s="21" t="s">
        <v>154</v>
      </c>
      <c r="AB110" s="18">
        <v>60.0</v>
      </c>
      <c r="AD110" s="39"/>
      <c r="AE110" s="21"/>
      <c r="AF110" s="21" t="s">
        <v>154</v>
      </c>
      <c r="AG110" s="18">
        <v>60.0</v>
      </c>
      <c r="AI110" s="39"/>
      <c r="AJ110" s="21"/>
      <c r="AK110" s="21" t="s">
        <v>154</v>
      </c>
      <c r="AL110" s="18">
        <v>60.0</v>
      </c>
      <c r="AN110" s="39"/>
      <c r="AO110" s="21"/>
      <c r="AP110" s="21" t="s">
        <v>154</v>
      </c>
      <c r="AQ110" s="18">
        <v>60.0</v>
      </c>
      <c r="AS110" s="39"/>
    </row>
    <row r="111">
      <c r="A111" s="17"/>
      <c r="B111" s="17" t="s">
        <v>155</v>
      </c>
      <c r="C111" s="18">
        <f>C109</f>
        <v>3</v>
      </c>
      <c r="E111" s="39"/>
      <c r="F111" s="17"/>
      <c r="G111" s="17" t="s">
        <v>155</v>
      </c>
      <c r="H111" s="18">
        <f>H109</f>
        <v>1</v>
      </c>
      <c r="J111" s="39"/>
      <c r="K111" s="17"/>
      <c r="L111" s="17" t="s">
        <v>155</v>
      </c>
      <c r="M111" s="18">
        <f>M109</f>
        <v>2</v>
      </c>
      <c r="O111" s="39"/>
      <c r="P111" s="17"/>
      <c r="Q111" s="17" t="s">
        <v>155</v>
      </c>
      <c r="R111" s="18">
        <f>R109</f>
        <v>9</v>
      </c>
      <c r="T111" s="39"/>
      <c r="U111" s="17"/>
      <c r="V111" s="17" t="s">
        <v>155</v>
      </c>
      <c r="W111" s="18">
        <f>W109</f>
        <v>2</v>
      </c>
      <c r="Y111" s="39"/>
      <c r="Z111" s="17"/>
      <c r="AA111" s="17" t="s">
        <v>155</v>
      </c>
      <c r="AB111" s="18">
        <f>AB109</f>
        <v>2</v>
      </c>
      <c r="AD111" s="39"/>
      <c r="AE111" s="17"/>
      <c r="AF111" s="17" t="s">
        <v>155</v>
      </c>
      <c r="AG111" s="18">
        <f>AG109</f>
        <v>6</v>
      </c>
      <c r="AI111" s="39"/>
      <c r="AJ111" s="17"/>
      <c r="AK111" s="17" t="s">
        <v>155</v>
      </c>
      <c r="AL111" s="18">
        <f>AL109</f>
        <v>16</v>
      </c>
      <c r="AN111" s="39"/>
      <c r="AO111" s="17"/>
      <c r="AP111" s="17" t="s">
        <v>155</v>
      </c>
      <c r="AQ111" s="18">
        <f>AQ109</f>
        <v>5</v>
      </c>
      <c r="AS111" s="39"/>
    </row>
    <row r="112">
      <c r="A112" s="17"/>
      <c r="B112" s="17" t="s">
        <v>156</v>
      </c>
      <c r="C112" s="18">
        <v>3.0</v>
      </c>
      <c r="E112" s="39"/>
      <c r="F112" s="17"/>
      <c r="G112" s="17" t="s">
        <v>156</v>
      </c>
      <c r="H112" s="18">
        <v>0.0</v>
      </c>
      <c r="J112" s="39"/>
      <c r="K112" s="17"/>
      <c r="L112" s="17" t="s">
        <v>156</v>
      </c>
      <c r="M112" s="18">
        <v>0.0</v>
      </c>
      <c r="O112" s="39"/>
      <c r="P112" s="17"/>
      <c r="Q112" s="17" t="s">
        <v>156</v>
      </c>
      <c r="R112" s="18">
        <v>0.0</v>
      </c>
      <c r="T112" s="39"/>
      <c r="U112" s="17"/>
      <c r="V112" s="17" t="s">
        <v>156</v>
      </c>
      <c r="W112" s="18">
        <v>1.0</v>
      </c>
      <c r="Y112" s="39"/>
      <c r="Z112" s="17"/>
      <c r="AA112" s="17" t="s">
        <v>156</v>
      </c>
      <c r="AB112" s="18">
        <v>0.0</v>
      </c>
      <c r="AD112" s="39"/>
      <c r="AE112" s="17"/>
      <c r="AF112" s="17" t="s">
        <v>156</v>
      </c>
      <c r="AG112" s="18">
        <v>9.0</v>
      </c>
      <c r="AI112" s="39"/>
      <c r="AJ112" s="17"/>
      <c r="AK112" s="17" t="s">
        <v>156</v>
      </c>
      <c r="AL112" s="18">
        <v>0.0</v>
      </c>
      <c r="AN112" s="39"/>
      <c r="AO112" s="17"/>
      <c r="AP112" s="17" t="s">
        <v>156</v>
      </c>
      <c r="AQ112" s="18">
        <v>2.0</v>
      </c>
      <c r="AS112" s="39"/>
    </row>
    <row r="113">
      <c r="A113" s="21"/>
      <c r="B113" s="21" t="s">
        <v>157</v>
      </c>
      <c r="C113" s="18">
        <f>COUNTIF(A3:A94,FALSE)-1+3</f>
        <v>11</v>
      </c>
      <c r="E113" s="39"/>
      <c r="F113" s="21"/>
      <c r="G113" s="21" t="s">
        <v>157</v>
      </c>
      <c r="H113" s="18">
        <f>COUNTIF(F3:F94,FALSE)+3</f>
        <v>11</v>
      </c>
      <c r="J113" s="39"/>
      <c r="K113" s="21"/>
      <c r="L113" s="21" t="s">
        <v>157</v>
      </c>
      <c r="M113" s="18">
        <f>COUNTIF(K3:K94,FALSE)+3</f>
        <v>12</v>
      </c>
      <c r="O113" s="39"/>
      <c r="P113" s="21"/>
      <c r="Q113" s="21" t="s">
        <v>157</v>
      </c>
      <c r="R113" s="18">
        <f>COUNTIF(P3:P94,FALSE)-1+2+5</f>
        <v>16</v>
      </c>
      <c r="T113" s="39"/>
      <c r="U113" s="21"/>
      <c r="V113" s="21" t="s">
        <v>157</v>
      </c>
      <c r="W113" s="18">
        <f>COUNTIF(U3:U94,FALSE)-1+3</f>
        <v>11</v>
      </c>
      <c r="Y113" s="39"/>
      <c r="Z113" s="21"/>
      <c r="AA113" s="21" t="s">
        <v>157</v>
      </c>
      <c r="AB113" s="18">
        <f>COUNTIF(Z3:Z94,FALSE)+2</f>
        <v>11</v>
      </c>
      <c r="AD113" s="39"/>
      <c r="AE113" s="21"/>
      <c r="AF113" s="21" t="s">
        <v>157</v>
      </c>
      <c r="AG113" s="18">
        <f>COUNTIF(AE3:AE94,FALSE)-3+3</f>
        <v>14</v>
      </c>
      <c r="AI113" s="39"/>
      <c r="AJ113" s="21"/>
      <c r="AK113" s="21" t="s">
        <v>157</v>
      </c>
      <c r="AL113" s="18">
        <f>COUNTIF(AJ3:AJ94,FALSE)-4+4</f>
        <v>17</v>
      </c>
      <c r="AN113" s="39"/>
      <c r="AO113" s="21"/>
      <c r="AP113" s="21" t="s">
        <v>157</v>
      </c>
      <c r="AQ113" s="18">
        <f>COUNTIF(AO3:AO94,FALSE)-1+6</f>
        <v>15</v>
      </c>
      <c r="AS113" s="39"/>
    </row>
    <row r="114">
      <c r="A114" s="17"/>
      <c r="B114" s="17" t="s">
        <v>185</v>
      </c>
      <c r="C114" s="19">
        <f>C108+C113</f>
        <v>80</v>
      </c>
      <c r="E114" s="39"/>
      <c r="F114" s="17"/>
      <c r="G114" s="17" t="s">
        <v>185</v>
      </c>
      <c r="H114" s="19">
        <f>H108+H113</f>
        <v>73</v>
      </c>
      <c r="J114" s="39"/>
      <c r="K114" s="17"/>
      <c r="L114" s="17" t="s">
        <v>185</v>
      </c>
      <c r="M114" s="19">
        <f>M108+M113</f>
        <v>76</v>
      </c>
      <c r="O114" s="39"/>
      <c r="P114" s="17"/>
      <c r="Q114" s="17" t="s">
        <v>185</v>
      </c>
      <c r="R114" s="19">
        <f>R108+R113</f>
        <v>94</v>
      </c>
      <c r="T114" s="39"/>
      <c r="U114" s="17"/>
      <c r="V114" s="17" t="s">
        <v>185</v>
      </c>
      <c r="W114" s="19">
        <f>W108+W113</f>
        <v>76</v>
      </c>
      <c r="Y114" s="39"/>
      <c r="Z114" s="17"/>
      <c r="AA114" s="17" t="s">
        <v>185</v>
      </c>
      <c r="AB114" s="19">
        <f>AB108+AB113</f>
        <v>75</v>
      </c>
      <c r="AD114" s="39"/>
      <c r="AE114" s="17"/>
      <c r="AF114" s="17" t="s">
        <v>185</v>
      </c>
      <c r="AG114" s="19">
        <f>AG108+AG113</f>
        <v>95</v>
      </c>
      <c r="AI114" s="39"/>
      <c r="AJ114" s="17"/>
      <c r="AK114" s="17" t="s">
        <v>185</v>
      </c>
      <c r="AL114" s="19">
        <f>AL108+AL113</f>
        <v>109</v>
      </c>
      <c r="AN114" s="39"/>
      <c r="AO114" s="17"/>
      <c r="AP114" s="17" t="s">
        <v>185</v>
      </c>
      <c r="AQ114" s="19">
        <f>AQ108+AQ113</f>
        <v>87</v>
      </c>
      <c r="AS114" s="39"/>
    </row>
    <row r="115">
      <c r="A115" s="17"/>
      <c r="B115" s="17" t="s">
        <v>186</v>
      </c>
      <c r="C115" s="19">
        <f>C107-C109</f>
        <v>60</v>
      </c>
      <c r="E115" s="39"/>
      <c r="F115" s="17"/>
      <c r="G115" s="17" t="s">
        <v>186</v>
      </c>
      <c r="H115" s="19">
        <f>H107-H109</f>
        <v>61</v>
      </c>
      <c r="J115" s="39"/>
      <c r="K115" s="17"/>
      <c r="L115" s="17" t="s">
        <v>186</v>
      </c>
      <c r="M115" s="19">
        <f>M107-M109</f>
        <v>62</v>
      </c>
      <c r="O115" s="39"/>
      <c r="P115" s="17"/>
      <c r="Q115" s="17" t="s">
        <v>186</v>
      </c>
      <c r="R115" s="19">
        <f>R107-R109</f>
        <v>69</v>
      </c>
      <c r="T115" s="39"/>
      <c r="U115" s="17"/>
      <c r="V115" s="17" t="s">
        <v>186</v>
      </c>
      <c r="W115" s="19">
        <f>W107-W109</f>
        <v>61</v>
      </c>
      <c r="Y115" s="39"/>
      <c r="Z115" s="17"/>
      <c r="AA115" s="17" t="s">
        <v>186</v>
      </c>
      <c r="AB115" s="19">
        <f>AB107-AB109</f>
        <v>62</v>
      </c>
      <c r="AD115" s="39"/>
      <c r="AE115" s="17"/>
      <c r="AF115" s="17" t="s">
        <v>186</v>
      </c>
      <c r="AG115" s="19">
        <f>AG107-AG109</f>
        <v>69</v>
      </c>
      <c r="AI115" s="39"/>
      <c r="AJ115" s="17"/>
      <c r="AK115" s="17" t="s">
        <v>186</v>
      </c>
      <c r="AL115" s="19">
        <f>AL107-AL109</f>
        <v>76</v>
      </c>
      <c r="AN115" s="39"/>
      <c r="AO115" s="17"/>
      <c r="AP115" s="17" t="s">
        <v>186</v>
      </c>
      <c r="AQ115" s="19">
        <f>AQ107-AQ109</f>
        <v>64</v>
      </c>
      <c r="AS115" s="39"/>
    </row>
    <row r="116">
      <c r="A116" s="15"/>
      <c r="B116" s="15" t="s">
        <v>160</v>
      </c>
      <c r="C116" s="19">
        <f>((ABS(C115)-1)/C106)*1/5</f>
        <v>0.3653137674</v>
      </c>
      <c r="E116" s="39"/>
      <c r="F116" s="15"/>
      <c r="G116" s="15" t="s">
        <v>160</v>
      </c>
      <c r="H116" s="19">
        <f>((ABS(H115)-1)/H106)*1/5</f>
        <v>0.3566121842</v>
      </c>
      <c r="J116" s="39"/>
      <c r="K116" s="15"/>
      <c r="L116" s="15" t="s">
        <v>160</v>
      </c>
      <c r="M116" s="19">
        <f>((ABS(M115)-1)/M106)*1/5</f>
        <v>0.3699435988</v>
      </c>
      <c r="O116" s="39"/>
      <c r="P116" s="15"/>
      <c r="Q116" s="15" t="s">
        <v>160</v>
      </c>
      <c r="R116" s="19">
        <f>((ABS(R115)-1)/R106)*1/5</f>
        <v>0.3073237973</v>
      </c>
      <c r="T116" s="39"/>
      <c r="U116" s="15"/>
      <c r="V116" s="15" t="s">
        <v>160</v>
      </c>
      <c r="W116" s="19">
        <f>((ABS(W115)-1)/W106)*1/5</f>
        <v>0.393597481</v>
      </c>
      <c r="Y116" s="39"/>
      <c r="Z116" s="15"/>
      <c r="AA116" s="15" t="s">
        <v>160</v>
      </c>
      <c r="AB116" s="19">
        <f>((ABS(AB115)-1)/AB106)*1/5</f>
        <v>0.4502011144</v>
      </c>
      <c r="AD116" s="39"/>
      <c r="AE116" s="15"/>
      <c r="AF116" s="15" t="s">
        <v>160</v>
      </c>
      <c r="AG116" s="19">
        <f>((ABS(AG115)-1)/AG106)*1/5</f>
        <v>0.3688535706</v>
      </c>
      <c r="AI116" s="39"/>
      <c r="AJ116" s="15"/>
      <c r="AK116" s="15" t="s">
        <v>160</v>
      </c>
      <c r="AL116" s="19">
        <f>((ABS(AL115)-1)/AL106)*1/5</f>
        <v>0.3147029204</v>
      </c>
      <c r="AN116" s="39"/>
      <c r="AO116" s="15"/>
      <c r="AP116" s="15" t="s">
        <v>160</v>
      </c>
      <c r="AQ116" s="19">
        <f>((ABS(AQ115)-1)/AQ106)*1/5</f>
        <v>0.3063308373</v>
      </c>
      <c r="AS116" s="39"/>
    </row>
    <row r="117">
      <c r="A117" s="15"/>
      <c r="B117" s="15" t="s">
        <v>161</v>
      </c>
      <c r="C117" s="19">
        <f>((ABS(C115)-1)/C106)*1/5*60</f>
        <v>21.91882604</v>
      </c>
      <c r="E117" s="39"/>
      <c r="F117" s="15"/>
      <c r="G117" s="15" t="s">
        <v>161</v>
      </c>
      <c r="H117" s="19">
        <f>((ABS(H115)-1)/H106)*1/5*60</f>
        <v>21.39673105</v>
      </c>
      <c r="J117" s="39"/>
      <c r="K117" s="15"/>
      <c r="L117" s="15" t="s">
        <v>161</v>
      </c>
      <c r="M117" s="19">
        <f>((ABS(M115)-1)/M106)*1/5*60</f>
        <v>22.19661593</v>
      </c>
      <c r="O117" s="39"/>
      <c r="P117" s="15"/>
      <c r="Q117" s="15" t="s">
        <v>161</v>
      </c>
      <c r="R117" s="19">
        <f>((ABS(R115)-1)/R106)*1/5*60</f>
        <v>18.43942784</v>
      </c>
      <c r="T117" s="39"/>
      <c r="U117" s="15"/>
      <c r="V117" s="15" t="s">
        <v>161</v>
      </c>
      <c r="W117" s="19">
        <f>((ABS(W115)-1)/W106)*1/5*60</f>
        <v>23.61584886</v>
      </c>
      <c r="Y117" s="39"/>
      <c r="Z117" s="15"/>
      <c r="AA117" s="15" t="s">
        <v>161</v>
      </c>
      <c r="AB117" s="19">
        <f>((ABS(AB115)-1)/AB106)*1/5*60</f>
        <v>27.01206687</v>
      </c>
      <c r="AD117" s="39"/>
      <c r="AE117" s="15"/>
      <c r="AF117" s="15" t="s">
        <v>161</v>
      </c>
      <c r="AG117" s="19">
        <f>((ABS(AG115)-1)/AG106)*1/5*60</f>
        <v>22.13121423</v>
      </c>
      <c r="AI117" s="39"/>
      <c r="AJ117" s="15"/>
      <c r="AK117" s="15" t="s">
        <v>161</v>
      </c>
      <c r="AL117" s="19">
        <f>((ABS(AL115)-1)/AL106)*1/5*60</f>
        <v>18.88217523</v>
      </c>
      <c r="AN117" s="39"/>
      <c r="AO117" s="15"/>
      <c r="AP117" s="15" t="s">
        <v>161</v>
      </c>
      <c r="AQ117" s="19">
        <f>((ABS(AQ115)-1)/AQ106)*1/5*60</f>
        <v>18.37985024</v>
      </c>
      <c r="AS117" s="39"/>
    </row>
    <row r="118">
      <c r="A118" s="15"/>
      <c r="B118" s="15" t="s">
        <v>162</v>
      </c>
      <c r="C118" s="19">
        <f>C116*(1-C127)</f>
        <v>0.3487085961</v>
      </c>
      <c r="E118" s="39"/>
      <c r="F118" s="15"/>
      <c r="G118" s="15" t="s">
        <v>162</v>
      </c>
      <c r="H118" s="19">
        <f>H116*(1-H127)</f>
        <v>0.3566121842</v>
      </c>
      <c r="J118" s="39"/>
      <c r="K118" s="15"/>
      <c r="L118" s="15" t="s">
        <v>162</v>
      </c>
      <c r="M118" s="19">
        <f>M116*(1-M127)</f>
        <v>0.3699435988</v>
      </c>
      <c r="O118" s="39"/>
      <c r="P118" s="15"/>
      <c r="Q118" s="15" t="s">
        <v>162</v>
      </c>
      <c r="R118" s="19">
        <f>R116*(1-R127)</f>
        <v>0.3073237973</v>
      </c>
      <c r="T118" s="39"/>
      <c r="U118" s="15"/>
      <c r="V118" s="15" t="s">
        <v>162</v>
      </c>
      <c r="W118" s="19">
        <f>W116*(1-W127)</f>
        <v>0.3873499019</v>
      </c>
      <c r="Y118" s="39"/>
      <c r="Z118" s="15"/>
      <c r="AA118" s="15" t="s">
        <v>162</v>
      </c>
      <c r="AB118" s="19">
        <f>AB116*(1-AB127)</f>
        <v>0.4502011144</v>
      </c>
      <c r="AD118" s="39"/>
      <c r="AE118" s="15"/>
      <c r="AF118" s="15" t="s">
        <v>162</v>
      </c>
      <c r="AG118" s="19">
        <f>AG116*(1-AG127)</f>
        <v>0.3245911421</v>
      </c>
      <c r="AI118" s="39"/>
      <c r="AJ118" s="15"/>
      <c r="AK118" s="15" t="s">
        <v>162</v>
      </c>
      <c r="AL118" s="19">
        <f>AL116*(1-AL127)</f>
        <v>0.3147029204</v>
      </c>
      <c r="AN118" s="39"/>
      <c r="AO118" s="15"/>
      <c r="AP118" s="15" t="s">
        <v>162</v>
      </c>
      <c r="AQ118" s="19">
        <f>AQ116*(1-AQ127)</f>
        <v>0.2971866332</v>
      </c>
      <c r="AS118" s="39"/>
    </row>
    <row r="119">
      <c r="A119" s="15"/>
      <c r="B119" s="15" t="s">
        <v>163</v>
      </c>
      <c r="C119" s="19">
        <f>C117*(1-C127)</f>
        <v>20.92251577</v>
      </c>
      <c r="E119" s="39"/>
      <c r="F119" s="15"/>
      <c r="G119" s="15" t="s">
        <v>163</v>
      </c>
      <c r="H119" s="19">
        <f>H117*(1-H127)</f>
        <v>21.39673105</v>
      </c>
      <c r="J119" s="39"/>
      <c r="K119" s="15"/>
      <c r="L119" s="15" t="s">
        <v>163</v>
      </c>
      <c r="M119" s="19">
        <f>M117*(1-M127)</f>
        <v>22.19661593</v>
      </c>
      <c r="O119" s="39"/>
      <c r="P119" s="15"/>
      <c r="Q119" s="15" t="s">
        <v>163</v>
      </c>
      <c r="R119" s="19">
        <f>R117*(1-R127)</f>
        <v>18.43942784</v>
      </c>
      <c r="T119" s="39"/>
      <c r="U119" s="15"/>
      <c r="V119" s="15" t="s">
        <v>163</v>
      </c>
      <c r="W119" s="19">
        <f>W117*(1-W127)</f>
        <v>23.24099411</v>
      </c>
      <c r="Y119" s="39"/>
      <c r="Z119" s="15"/>
      <c r="AA119" s="15" t="s">
        <v>163</v>
      </c>
      <c r="AB119" s="19">
        <f>AB117*(1-AB127)</f>
        <v>27.01206687</v>
      </c>
      <c r="AD119" s="39"/>
      <c r="AE119" s="15"/>
      <c r="AF119" s="15" t="s">
        <v>163</v>
      </c>
      <c r="AG119" s="19">
        <f>AG117*(1-AG127)</f>
        <v>19.47546853</v>
      </c>
      <c r="AI119" s="39"/>
      <c r="AJ119" s="15"/>
      <c r="AK119" s="15" t="s">
        <v>163</v>
      </c>
      <c r="AL119" s="19">
        <f>AL117*(1-AL127)</f>
        <v>18.88217523</v>
      </c>
      <c r="AN119" s="39"/>
      <c r="AO119" s="15"/>
      <c r="AP119" s="15" t="s">
        <v>163</v>
      </c>
      <c r="AQ119" s="19">
        <f>AQ117*(1-AQ127)</f>
        <v>17.83119799</v>
      </c>
      <c r="AS119" s="39"/>
    </row>
    <row r="120">
      <c r="A120" s="15"/>
      <c r="B120" s="15" t="s">
        <v>164</v>
      </c>
      <c r="C120" s="19">
        <f>(ABS(C115)-1)/C106</f>
        <v>1.826568837</v>
      </c>
      <c r="E120" s="39"/>
      <c r="F120" s="15"/>
      <c r="G120" s="15" t="s">
        <v>164</v>
      </c>
      <c r="H120" s="19">
        <f>(ABS(H115)-1)/H106</f>
        <v>1.783060921</v>
      </c>
      <c r="J120" s="39"/>
      <c r="K120" s="15"/>
      <c r="L120" s="15" t="s">
        <v>164</v>
      </c>
      <c r="M120" s="19">
        <f>(ABS(M115)-1)/M106</f>
        <v>1.849717994</v>
      </c>
      <c r="O120" s="39"/>
      <c r="P120" s="15"/>
      <c r="Q120" s="15" t="s">
        <v>164</v>
      </c>
      <c r="R120" s="19">
        <f>(ABS(R115)-1)/R106</f>
        <v>1.536618986</v>
      </c>
      <c r="T120" s="39"/>
      <c r="U120" s="15"/>
      <c r="V120" s="15" t="s">
        <v>164</v>
      </c>
      <c r="W120" s="19">
        <f>(ABS(W115)-1)/W106</f>
        <v>1.967987405</v>
      </c>
      <c r="Y120" s="39"/>
      <c r="Z120" s="15"/>
      <c r="AA120" s="15" t="s">
        <v>164</v>
      </c>
      <c r="AB120" s="19">
        <f>(ABS(AB115)-1)/AB106</f>
        <v>2.251005572</v>
      </c>
      <c r="AD120" s="39"/>
      <c r="AE120" s="15"/>
      <c r="AF120" s="15" t="s">
        <v>164</v>
      </c>
      <c r="AG120" s="19">
        <f>(ABS(AG115)-1)/AG106</f>
        <v>1.844267853</v>
      </c>
      <c r="AI120" s="39"/>
      <c r="AJ120" s="15"/>
      <c r="AK120" s="15" t="s">
        <v>164</v>
      </c>
      <c r="AL120" s="19">
        <f>(ABS(AL115)-1)/AL106</f>
        <v>1.573514602</v>
      </c>
      <c r="AN120" s="39"/>
      <c r="AO120" s="15"/>
      <c r="AP120" s="15" t="s">
        <v>164</v>
      </c>
      <c r="AQ120" s="19">
        <f>(ABS(AQ115)-1)/AQ106</f>
        <v>1.531654187</v>
      </c>
      <c r="AS120" s="39"/>
    </row>
    <row r="121">
      <c r="A121" s="15"/>
      <c r="B121" s="15" t="s">
        <v>165</v>
      </c>
      <c r="C121" s="19">
        <f>(ABS(C108)-1)/C106</f>
        <v>2.105197981</v>
      </c>
      <c r="E121" s="39"/>
      <c r="F121" s="15"/>
      <c r="G121" s="15" t="s">
        <v>165</v>
      </c>
      <c r="H121" s="19">
        <f>(ABS(H108)-1)/H106</f>
        <v>1.812778603</v>
      </c>
      <c r="J121" s="39"/>
      <c r="K121" s="15"/>
      <c r="L121" s="15" t="s">
        <v>165</v>
      </c>
      <c r="M121" s="19">
        <f>(ABS(M108)-1)/M106</f>
        <v>1.910364485</v>
      </c>
      <c r="O121" s="39"/>
      <c r="P121" s="15"/>
      <c r="Q121" s="15" t="s">
        <v>165</v>
      </c>
      <c r="R121" s="19">
        <f>(ABS(R108)-1)/R106</f>
        <v>1.739995029</v>
      </c>
      <c r="T121" s="39"/>
      <c r="U121" s="15"/>
      <c r="V121" s="15" t="s">
        <v>165</v>
      </c>
      <c r="W121" s="19">
        <f>(ABS(W108)-1)/W106</f>
        <v>2.099186565</v>
      </c>
      <c r="Y121" s="39"/>
      <c r="Z121" s="15"/>
      <c r="AA121" s="15" t="s">
        <v>165</v>
      </c>
      <c r="AB121" s="19">
        <f>(ABS(AB108)-1)/AB106</f>
        <v>2.324809034</v>
      </c>
      <c r="AD121" s="39"/>
      <c r="AE121" s="15"/>
      <c r="AF121" s="15" t="s">
        <v>165</v>
      </c>
      <c r="AG121" s="19">
        <f>(ABS(AG108)-1)/AG106</f>
        <v>2.169726886</v>
      </c>
      <c r="AI121" s="39"/>
      <c r="AJ121" s="15"/>
      <c r="AK121" s="15" t="s">
        <v>165</v>
      </c>
      <c r="AL121" s="19">
        <f>(ABS(AL108)-1)/AL106</f>
        <v>1.909197717</v>
      </c>
      <c r="AN121" s="39"/>
      <c r="AO121" s="15"/>
      <c r="AP121" s="15" t="s">
        <v>165</v>
      </c>
      <c r="AQ121" s="19">
        <f>(ABS(AQ108)-1)/AQ106</f>
        <v>1.726149956</v>
      </c>
      <c r="AS121" s="39"/>
    </row>
    <row r="122">
      <c r="A122" s="2"/>
      <c r="B122" s="2" t="s">
        <v>166</v>
      </c>
      <c r="C122" s="19">
        <f>(ABS(C114)-1)/C106</f>
        <v>2.445744714</v>
      </c>
      <c r="E122" s="39"/>
      <c r="F122" s="2"/>
      <c r="G122" s="2" t="s">
        <v>166</v>
      </c>
      <c r="H122" s="19">
        <f>(ABS(H114)-1)/H106</f>
        <v>2.139673105</v>
      </c>
      <c r="J122" s="39"/>
      <c r="K122" s="2"/>
      <c r="L122" s="2" t="s">
        <v>166</v>
      </c>
      <c r="M122" s="19">
        <f>(ABS(M114)-1)/M106</f>
        <v>2.274243435</v>
      </c>
      <c r="O122" s="39"/>
      <c r="P122" s="2"/>
      <c r="Q122" s="2" t="s">
        <v>166</v>
      </c>
      <c r="R122" s="19">
        <f>(ABS(R114)-1)/R106</f>
        <v>2.101552437</v>
      </c>
      <c r="T122" s="39"/>
      <c r="U122" s="2"/>
      <c r="V122" s="2" t="s">
        <v>166</v>
      </c>
      <c r="W122" s="19">
        <f>(ABS(W114)-1)/W106</f>
        <v>2.459984256</v>
      </c>
      <c r="Y122" s="39"/>
      <c r="Z122" s="2"/>
      <c r="AA122" s="2" t="s">
        <v>166</v>
      </c>
      <c r="AB122" s="19">
        <f>(ABS(AB114)-1)/AB106</f>
        <v>2.730728071</v>
      </c>
      <c r="AD122" s="39"/>
      <c r="AE122" s="2"/>
      <c r="AF122" s="2" t="s">
        <v>166</v>
      </c>
      <c r="AG122" s="19">
        <f>(ABS(AG114)-1)/AG106</f>
        <v>2.549429091</v>
      </c>
      <c r="AI122" s="39"/>
      <c r="AJ122" s="2"/>
      <c r="AK122" s="2" t="s">
        <v>166</v>
      </c>
      <c r="AL122" s="19">
        <f>(ABS(AL114)-1)/AL106</f>
        <v>2.265861027</v>
      </c>
      <c r="AN122" s="39"/>
      <c r="AO122" s="2"/>
      <c r="AP122" s="2" t="s">
        <v>166</v>
      </c>
      <c r="AQ122" s="19">
        <f>(ABS(AQ114)-1)/AQ106</f>
        <v>2.090829524</v>
      </c>
      <c r="AS122" s="39"/>
    </row>
    <row r="123">
      <c r="A123" s="2"/>
      <c r="B123" s="2" t="s">
        <v>167</v>
      </c>
      <c r="C123" s="19">
        <f>ABS(C108)/ABS(C115)</f>
        <v>1.15</v>
      </c>
      <c r="E123" s="39"/>
      <c r="F123" s="2"/>
      <c r="G123" s="2" t="s">
        <v>167</v>
      </c>
      <c r="H123" s="19">
        <f>ABS(H108)/ABS(H115)</f>
        <v>1.016393443</v>
      </c>
      <c r="J123" s="39"/>
      <c r="K123" s="2"/>
      <c r="L123" s="2" t="s">
        <v>167</v>
      </c>
      <c r="M123" s="19">
        <f>ABS(M108)/ABS(M115)</f>
        <v>1.032258065</v>
      </c>
      <c r="O123" s="39"/>
      <c r="P123" s="2"/>
      <c r="Q123" s="2" t="s">
        <v>167</v>
      </c>
      <c r="R123" s="19">
        <f>ABS(R108)/ABS(R115)</f>
        <v>1.130434783</v>
      </c>
      <c r="T123" s="39"/>
      <c r="U123" s="2"/>
      <c r="V123" s="2" t="s">
        <v>167</v>
      </c>
      <c r="W123" s="19">
        <f>ABS(W108)/ABS(W115)</f>
        <v>1.06557377</v>
      </c>
      <c r="Y123" s="39"/>
      <c r="Z123" s="2"/>
      <c r="AA123" s="2" t="s">
        <v>167</v>
      </c>
      <c r="AB123" s="19">
        <f>ABS(AB108)/ABS(AB115)</f>
        <v>1.032258065</v>
      </c>
      <c r="AD123" s="39"/>
      <c r="AE123" s="2"/>
      <c r="AF123" s="2" t="s">
        <v>167</v>
      </c>
      <c r="AG123" s="19">
        <f>ABS(AG108)/ABS(AG115)</f>
        <v>1.173913043</v>
      </c>
      <c r="AI123" s="39"/>
      <c r="AJ123" s="2"/>
      <c r="AK123" s="2" t="s">
        <v>167</v>
      </c>
      <c r="AL123" s="19">
        <f>ABS(AL108)/ABS(AL115)</f>
        <v>1.210526316</v>
      </c>
      <c r="AN123" s="39"/>
      <c r="AO123" s="2"/>
      <c r="AP123" s="2" t="s">
        <v>167</v>
      </c>
      <c r="AQ123" s="19">
        <f>ABS(AQ108)/ABS(AQ115)</f>
        <v>1.125</v>
      </c>
      <c r="AS123" s="39"/>
    </row>
    <row r="124">
      <c r="A124" s="2"/>
      <c r="B124" s="2" t="s">
        <v>168</v>
      </c>
      <c r="C124" s="19">
        <f>ABS(C114)/ABS(C115)</f>
        <v>1.333333333</v>
      </c>
      <c r="E124" s="39"/>
      <c r="F124" s="2"/>
      <c r="G124" s="2" t="s">
        <v>168</v>
      </c>
      <c r="H124" s="19">
        <f>ABS(H114)/ABS(H115)</f>
        <v>1.196721311</v>
      </c>
      <c r="J124" s="39"/>
      <c r="K124" s="2"/>
      <c r="L124" s="2" t="s">
        <v>168</v>
      </c>
      <c r="M124" s="19">
        <f>ABS(M114)/ABS(M115)</f>
        <v>1.225806452</v>
      </c>
      <c r="O124" s="39"/>
      <c r="P124" s="2"/>
      <c r="Q124" s="2" t="s">
        <v>168</v>
      </c>
      <c r="R124" s="19">
        <f>ABS(R114)/ABS(R115)</f>
        <v>1.362318841</v>
      </c>
      <c r="T124" s="39"/>
      <c r="U124" s="2"/>
      <c r="V124" s="2" t="s">
        <v>168</v>
      </c>
      <c r="W124" s="19">
        <f>ABS(W114)/ABS(W115)</f>
        <v>1.245901639</v>
      </c>
      <c r="Y124" s="39"/>
      <c r="Z124" s="2"/>
      <c r="AA124" s="2" t="s">
        <v>168</v>
      </c>
      <c r="AB124" s="19">
        <f>ABS(AB114)/ABS(AB115)</f>
        <v>1.209677419</v>
      </c>
      <c r="AD124" s="39"/>
      <c r="AE124" s="2"/>
      <c r="AF124" s="2" t="s">
        <v>168</v>
      </c>
      <c r="AG124" s="19">
        <f>ABS(AG114)/ABS(AG115)</f>
        <v>1.376811594</v>
      </c>
      <c r="AI124" s="39"/>
      <c r="AJ124" s="2"/>
      <c r="AK124" s="2" t="s">
        <v>168</v>
      </c>
      <c r="AL124" s="19">
        <f>ABS(AL114)/ABS(AL115)</f>
        <v>1.434210526</v>
      </c>
      <c r="AN124" s="39"/>
      <c r="AO124" s="2"/>
      <c r="AP124" s="2" t="s">
        <v>168</v>
      </c>
      <c r="AQ124" s="19">
        <f>ABS(AQ114)/ABS(AQ115)</f>
        <v>1.359375</v>
      </c>
      <c r="AS124" s="39"/>
    </row>
    <row r="125">
      <c r="A125" s="2"/>
      <c r="B125" s="2" t="s">
        <v>169</v>
      </c>
      <c r="C125" s="18">
        <f>C112/MAX(ABS(C110),ABS(C115))</f>
        <v>0.05</v>
      </c>
      <c r="E125" s="39"/>
      <c r="F125" s="2"/>
      <c r="G125" s="2" t="s">
        <v>169</v>
      </c>
      <c r="H125" s="18">
        <f>H112/MAX(ABS(H110),ABS(H115))</f>
        <v>0</v>
      </c>
      <c r="J125" s="39"/>
      <c r="K125" s="2"/>
      <c r="L125" s="2" t="s">
        <v>169</v>
      </c>
      <c r="M125" s="18">
        <f>M112/MAX(ABS(M110),ABS(M115))</f>
        <v>0</v>
      </c>
      <c r="O125" s="39"/>
      <c r="P125" s="2"/>
      <c r="Q125" s="2" t="s">
        <v>169</v>
      </c>
      <c r="R125" s="18">
        <f>R112/MAX(ABS(R110),ABS(R115))</f>
        <v>0</v>
      </c>
      <c r="T125" s="39"/>
      <c r="U125" s="2"/>
      <c r="V125" s="2" t="s">
        <v>169</v>
      </c>
      <c r="W125" s="18">
        <f>W112/MAX(ABS(W110),ABS(W115))</f>
        <v>0.01639344262</v>
      </c>
      <c r="Y125" s="39"/>
      <c r="Z125" s="2"/>
      <c r="AA125" s="2" t="s">
        <v>169</v>
      </c>
      <c r="AB125" s="18">
        <f>AB112/MAX(ABS(AB110),ABS(AB115))</f>
        <v>0</v>
      </c>
      <c r="AD125" s="39"/>
      <c r="AE125" s="2"/>
      <c r="AF125" s="2" t="s">
        <v>169</v>
      </c>
      <c r="AG125" s="18">
        <f>AG112/MAX(ABS(AG110),ABS(AG115))</f>
        <v>0.1304347826</v>
      </c>
      <c r="AI125" s="39"/>
      <c r="AJ125" s="2"/>
      <c r="AK125" s="2" t="s">
        <v>169</v>
      </c>
      <c r="AL125" s="18">
        <f>AL112/MAX(ABS(AL110),ABS(AL115))</f>
        <v>0</v>
      </c>
      <c r="AN125" s="39"/>
      <c r="AO125" s="2"/>
      <c r="AP125" s="2" t="s">
        <v>169</v>
      </c>
      <c r="AQ125" s="18">
        <f>AQ112/MAX(ABS(AQ110),ABS(AQ115))</f>
        <v>0.03125</v>
      </c>
      <c r="AS125" s="39"/>
    </row>
    <row r="126">
      <c r="A126" s="15"/>
      <c r="B126" s="15" t="s">
        <v>187</v>
      </c>
      <c r="C126" s="19">
        <f>C111/(C110+C112+C111)</f>
        <v>0.04545454545</v>
      </c>
      <c r="E126" s="39"/>
      <c r="F126" s="15"/>
      <c r="G126" s="15" t="s">
        <v>187</v>
      </c>
      <c r="H126" s="19">
        <f>H111/(H110+H112+H111)</f>
        <v>0.01639344262</v>
      </c>
      <c r="J126" s="39"/>
      <c r="K126" s="15"/>
      <c r="L126" s="15" t="s">
        <v>187</v>
      </c>
      <c r="M126" s="19">
        <f>M111/(M110+M112+M111)</f>
        <v>0.03225806452</v>
      </c>
      <c r="O126" s="39"/>
      <c r="P126" s="15"/>
      <c r="Q126" s="15" t="s">
        <v>187</v>
      </c>
      <c r="R126" s="19">
        <f>R111/(R110+R112+R111)</f>
        <v>0.1304347826</v>
      </c>
      <c r="T126" s="39"/>
      <c r="U126" s="15"/>
      <c r="V126" s="15" t="s">
        <v>187</v>
      </c>
      <c r="W126" s="19">
        <f>W111/(W110+W112+W111)</f>
        <v>0.03174603175</v>
      </c>
      <c r="Y126" s="39"/>
      <c r="Z126" s="15"/>
      <c r="AA126" s="15" t="s">
        <v>187</v>
      </c>
      <c r="AB126" s="19">
        <f>AB111/(AB110+AB112+AB111)</f>
        <v>0.03225806452</v>
      </c>
      <c r="AD126" s="39"/>
      <c r="AE126" s="15"/>
      <c r="AF126" s="15" t="s">
        <v>187</v>
      </c>
      <c r="AG126" s="19">
        <f>AG111/(AG110+AG112+AG111)</f>
        <v>0.08</v>
      </c>
      <c r="AI126" s="39"/>
      <c r="AJ126" s="15"/>
      <c r="AK126" s="15" t="s">
        <v>187</v>
      </c>
      <c r="AL126" s="19">
        <f>AL111/(AL110+AL112+AL111)</f>
        <v>0.2105263158</v>
      </c>
      <c r="AN126" s="39"/>
      <c r="AO126" s="15"/>
      <c r="AP126" s="15" t="s">
        <v>187</v>
      </c>
      <c r="AQ126" s="19">
        <f>AQ111/(AQ110+AQ112+AQ111)</f>
        <v>0.07462686567</v>
      </c>
      <c r="AS126" s="39"/>
    </row>
    <row r="127">
      <c r="A127" s="15"/>
      <c r="B127" s="15" t="s">
        <v>188</v>
      </c>
      <c r="C127" s="19">
        <f>C112/(C110+C112+C111)</f>
        <v>0.04545454545</v>
      </c>
      <c r="E127" s="39"/>
      <c r="F127" s="15"/>
      <c r="G127" s="15" t="s">
        <v>188</v>
      </c>
      <c r="H127" s="19">
        <f>H112/(H110+H112+H111)</f>
        <v>0</v>
      </c>
      <c r="J127" s="39"/>
      <c r="K127" s="15"/>
      <c r="L127" s="15" t="s">
        <v>188</v>
      </c>
      <c r="M127" s="19">
        <f>M112/(M110+M112+M111)</f>
        <v>0</v>
      </c>
      <c r="O127" s="39"/>
      <c r="P127" s="15"/>
      <c r="Q127" s="15" t="s">
        <v>188</v>
      </c>
      <c r="R127" s="19">
        <f>R112/(R110+R112+R111)</f>
        <v>0</v>
      </c>
      <c r="T127" s="39"/>
      <c r="U127" s="15"/>
      <c r="V127" s="15" t="s">
        <v>188</v>
      </c>
      <c r="W127" s="19">
        <f>W112/(W110+W112+W111)</f>
        <v>0.01587301587</v>
      </c>
      <c r="Y127" s="39"/>
      <c r="Z127" s="15"/>
      <c r="AA127" s="15" t="s">
        <v>188</v>
      </c>
      <c r="AB127" s="19">
        <f>AB112/(AB110+AB112+AB111)</f>
        <v>0</v>
      </c>
      <c r="AD127" s="39"/>
      <c r="AE127" s="15"/>
      <c r="AF127" s="15" t="s">
        <v>188</v>
      </c>
      <c r="AG127" s="19">
        <f>AG112/(AG110+AG112+AG111)</f>
        <v>0.12</v>
      </c>
      <c r="AI127" s="39"/>
      <c r="AJ127" s="15"/>
      <c r="AK127" s="15" t="s">
        <v>188</v>
      </c>
      <c r="AL127" s="19">
        <f>AL112/(AL110+AL112+AL111)</f>
        <v>0</v>
      </c>
      <c r="AN127" s="39"/>
      <c r="AO127" s="15"/>
      <c r="AP127" s="15" t="s">
        <v>188</v>
      </c>
      <c r="AQ127" s="19">
        <f>AQ112/(AQ110+AQ112+AQ111)</f>
        <v>0.02985074627</v>
      </c>
      <c r="AS127" s="39"/>
    </row>
    <row r="128">
      <c r="A128" s="15"/>
      <c r="B128" s="15" t="s">
        <v>189</v>
      </c>
      <c r="C128" s="19">
        <f>(C111+C112)/(C110+C111+C112)</f>
        <v>0.09090909091</v>
      </c>
      <c r="E128" s="39"/>
      <c r="F128" s="15"/>
      <c r="G128" s="15" t="s">
        <v>189</v>
      </c>
      <c r="H128" s="19">
        <f>(H111+H112)/(H110+H111+H112)</f>
        <v>0.01639344262</v>
      </c>
      <c r="J128" s="39"/>
      <c r="K128" s="15"/>
      <c r="L128" s="15" t="s">
        <v>189</v>
      </c>
      <c r="M128" s="19">
        <f>(M111+M112)/(M110+M111+M112)</f>
        <v>0.03225806452</v>
      </c>
      <c r="O128" s="39"/>
      <c r="P128" s="15"/>
      <c r="Q128" s="15" t="s">
        <v>189</v>
      </c>
      <c r="R128" s="19">
        <f>(R111+R112)/(R110+R111+R112)</f>
        <v>0.1304347826</v>
      </c>
      <c r="T128" s="39"/>
      <c r="U128" s="15"/>
      <c r="V128" s="15" t="s">
        <v>189</v>
      </c>
      <c r="W128" s="19">
        <f>(W111+W112)/(W110+W111+W112)</f>
        <v>0.04761904762</v>
      </c>
      <c r="Y128" s="39"/>
      <c r="Z128" s="15"/>
      <c r="AA128" s="15" t="s">
        <v>189</v>
      </c>
      <c r="AB128" s="19">
        <f>(AB111+AB112)/(AB110+AB111+AB112)</f>
        <v>0.03225806452</v>
      </c>
      <c r="AD128" s="39"/>
      <c r="AE128" s="15"/>
      <c r="AF128" s="15" t="s">
        <v>189</v>
      </c>
      <c r="AG128" s="19">
        <f>(AG111+AG112)/(AG110+AG111+AG112)</f>
        <v>0.2</v>
      </c>
      <c r="AI128" s="39"/>
      <c r="AJ128" s="15"/>
      <c r="AK128" s="15" t="s">
        <v>189</v>
      </c>
      <c r="AL128" s="19">
        <f>(AL111+AL112)/(AL110+AL111+AL112)</f>
        <v>0.2105263158</v>
      </c>
      <c r="AN128" s="39"/>
      <c r="AO128" s="15"/>
      <c r="AP128" s="15" t="s">
        <v>189</v>
      </c>
      <c r="AQ128" s="19">
        <f>(AQ111+AQ112)/(AQ110+AQ111+AQ112)</f>
        <v>0.1044776119</v>
      </c>
      <c r="AS128" s="39"/>
    </row>
    <row r="129">
      <c r="A129" s="15"/>
      <c r="B129" s="15" t="s">
        <v>190</v>
      </c>
      <c r="C129" s="19">
        <f>ABS(C111)/ABS(C109)</f>
        <v>1</v>
      </c>
      <c r="E129" s="39"/>
      <c r="F129" s="15"/>
      <c r="G129" s="15" t="s">
        <v>190</v>
      </c>
      <c r="H129" s="19">
        <f>ABS(H111)/ABS(H109)</f>
        <v>1</v>
      </c>
      <c r="J129" s="39"/>
      <c r="K129" s="15"/>
      <c r="L129" s="15" t="s">
        <v>190</v>
      </c>
      <c r="M129" s="19">
        <f>ABS(M111)/ABS(M109)</f>
        <v>1</v>
      </c>
      <c r="O129" s="39"/>
      <c r="P129" s="15"/>
      <c r="Q129" s="15" t="s">
        <v>190</v>
      </c>
      <c r="R129" s="19">
        <f>ABS(R111)/ABS(R109)</f>
        <v>1</v>
      </c>
      <c r="T129" s="39"/>
      <c r="U129" s="15"/>
      <c r="V129" s="15" t="s">
        <v>190</v>
      </c>
      <c r="W129" s="19">
        <f>ABS(W111)/ABS(W109)</f>
        <v>1</v>
      </c>
      <c r="Y129" s="39"/>
      <c r="Z129" s="15"/>
      <c r="AA129" s="15" t="s">
        <v>190</v>
      </c>
      <c r="AB129" s="19">
        <f>ABS(AB111)/ABS(AB109)</f>
        <v>1</v>
      </c>
      <c r="AD129" s="39"/>
      <c r="AE129" s="15"/>
      <c r="AF129" s="15" t="s">
        <v>190</v>
      </c>
      <c r="AG129" s="19">
        <f>ABS(AG111)/ABS(AG109)</f>
        <v>1</v>
      </c>
      <c r="AI129" s="39"/>
      <c r="AJ129" s="15"/>
      <c r="AK129" s="15" t="s">
        <v>190</v>
      </c>
      <c r="AL129" s="19">
        <f>ABS(AL111)/ABS(AL109)</f>
        <v>1</v>
      </c>
      <c r="AN129" s="39"/>
      <c r="AO129" s="15"/>
      <c r="AP129" s="15" t="s">
        <v>190</v>
      </c>
      <c r="AQ129" s="19">
        <f>ABS(AQ111)/ABS(AQ109)</f>
        <v>1</v>
      </c>
      <c r="AS129" s="39"/>
    </row>
    <row r="130">
      <c r="A130" s="15"/>
      <c r="B130" s="15" t="s">
        <v>191</v>
      </c>
      <c r="C130" s="19">
        <f>C111/(C111+C112)</f>
        <v>0.5</v>
      </c>
      <c r="E130" s="39"/>
      <c r="F130" s="15"/>
      <c r="G130" s="15" t="s">
        <v>191</v>
      </c>
      <c r="H130" s="19">
        <f>H111/(H111+H112)</f>
        <v>1</v>
      </c>
      <c r="J130" s="39"/>
      <c r="K130" s="15"/>
      <c r="L130" s="15" t="s">
        <v>191</v>
      </c>
      <c r="M130" s="19">
        <f>M111/(M111+M112)</f>
        <v>1</v>
      </c>
      <c r="O130" s="39"/>
      <c r="P130" s="15"/>
      <c r="Q130" s="15" t="s">
        <v>191</v>
      </c>
      <c r="R130" s="19">
        <f>R111/(R111+R112)</f>
        <v>1</v>
      </c>
      <c r="T130" s="39"/>
      <c r="U130" s="15"/>
      <c r="V130" s="15" t="s">
        <v>191</v>
      </c>
      <c r="W130" s="19">
        <f>W111/(W111+W112)</f>
        <v>0.6666666667</v>
      </c>
      <c r="Y130" s="39"/>
      <c r="Z130" s="15"/>
      <c r="AA130" s="15" t="s">
        <v>191</v>
      </c>
      <c r="AB130" s="19">
        <f>AB111/(AB111+AB112)</f>
        <v>1</v>
      </c>
      <c r="AD130" s="39"/>
      <c r="AE130" s="15"/>
      <c r="AF130" s="15" t="s">
        <v>191</v>
      </c>
      <c r="AG130" s="19">
        <f>AG111/(AG111+AG112)</f>
        <v>0.4</v>
      </c>
      <c r="AI130" s="39"/>
      <c r="AJ130" s="15"/>
      <c r="AK130" s="15" t="s">
        <v>191</v>
      </c>
      <c r="AL130" s="19">
        <f>AL111/(AL111+AL112)</f>
        <v>1</v>
      </c>
      <c r="AN130" s="39"/>
      <c r="AO130" s="15"/>
      <c r="AP130" s="15" t="s">
        <v>191</v>
      </c>
      <c r="AQ130" s="19">
        <f>AQ111/(AQ111+AQ112)</f>
        <v>0.7142857143</v>
      </c>
      <c r="AS130" s="39"/>
    </row>
    <row r="131">
      <c r="A131" s="15"/>
      <c r="B131" s="15" t="s">
        <v>192</v>
      </c>
      <c r="C131" s="19">
        <f>C110/(C109+C110+C111+C112)</f>
        <v>0.8695652174</v>
      </c>
      <c r="E131" s="39"/>
      <c r="F131" s="15"/>
      <c r="G131" s="15" t="s">
        <v>192</v>
      </c>
      <c r="H131" s="19">
        <f>H110/(H109+H110+H111+H112)</f>
        <v>0.9677419355</v>
      </c>
      <c r="J131" s="39"/>
      <c r="K131" s="15"/>
      <c r="L131" s="15" t="s">
        <v>192</v>
      </c>
      <c r="M131" s="19">
        <f>M110/(M109+M110+M111+M112)</f>
        <v>0.9375</v>
      </c>
      <c r="O131" s="39"/>
      <c r="P131" s="15"/>
      <c r="Q131" s="15" t="s">
        <v>192</v>
      </c>
      <c r="R131" s="19">
        <f>R110/(R109+R110+R111+R112)</f>
        <v>0.7692307692</v>
      </c>
      <c r="T131" s="39"/>
      <c r="U131" s="15"/>
      <c r="V131" s="15" t="s">
        <v>192</v>
      </c>
      <c r="W131" s="19">
        <f>W110/(W109+W110+W111+W112)</f>
        <v>0.9230769231</v>
      </c>
      <c r="Y131" s="39"/>
      <c r="Z131" s="15"/>
      <c r="AA131" s="15" t="s">
        <v>192</v>
      </c>
      <c r="AB131" s="19">
        <f>AB110/(AB109+AB110+AB111+AB112)</f>
        <v>0.9375</v>
      </c>
      <c r="AD131" s="39"/>
      <c r="AE131" s="15"/>
      <c r="AF131" s="15" t="s">
        <v>192</v>
      </c>
      <c r="AG131" s="19">
        <f>AG110/(AG109+AG110+AG111+AG112)</f>
        <v>0.7407407407</v>
      </c>
      <c r="AI131" s="39"/>
      <c r="AJ131" s="15"/>
      <c r="AK131" s="15" t="s">
        <v>192</v>
      </c>
      <c r="AL131" s="19">
        <f>AL110/(AL109+AL110+AL111+AL112)</f>
        <v>0.652173913</v>
      </c>
      <c r="AN131" s="39"/>
      <c r="AO131" s="15"/>
      <c r="AP131" s="15" t="s">
        <v>192</v>
      </c>
      <c r="AQ131" s="19">
        <f>AQ110/(AQ109+AQ110+AQ111+AQ112)</f>
        <v>0.8333333333</v>
      </c>
      <c r="AS131" s="39"/>
    </row>
    <row r="132">
      <c r="A132" s="15"/>
      <c r="B132" s="15" t="s">
        <v>193</v>
      </c>
      <c r="C132" s="19">
        <f>(C112+C111+C109)/(C110+C112+C111+C109)</f>
        <v>0.1304347826</v>
      </c>
      <c r="E132" s="39"/>
      <c r="F132" s="15"/>
      <c r="G132" s="15" t="s">
        <v>193</v>
      </c>
      <c r="H132" s="19">
        <f>(H112+H111+H109)/(H110+H112+H111+H109)</f>
        <v>0.03225806452</v>
      </c>
      <c r="J132" s="39"/>
      <c r="K132" s="15"/>
      <c r="L132" s="15" t="s">
        <v>193</v>
      </c>
      <c r="M132" s="19">
        <f>(M112+M111+M109)/(M110+M112+M111+M109)</f>
        <v>0.0625</v>
      </c>
      <c r="O132" s="39"/>
      <c r="P132" s="15"/>
      <c r="Q132" s="15" t="s">
        <v>193</v>
      </c>
      <c r="R132" s="19">
        <f>(R112+R111+R109)/(R110+R112+R111+R109)</f>
        <v>0.2307692308</v>
      </c>
      <c r="T132" s="39"/>
      <c r="U132" s="15"/>
      <c r="V132" s="15" t="s">
        <v>193</v>
      </c>
      <c r="W132" s="19">
        <f>(W112+W111+W109)/(W110+W112+W111+W109)</f>
        <v>0.07692307692</v>
      </c>
      <c r="Y132" s="39"/>
      <c r="Z132" s="15"/>
      <c r="AA132" s="15" t="s">
        <v>193</v>
      </c>
      <c r="AB132" s="19">
        <f>(AB112+AB111+AB109)/(AB110+AB112+AB111+AB109)</f>
        <v>0.0625</v>
      </c>
      <c r="AD132" s="39"/>
      <c r="AE132" s="15"/>
      <c r="AF132" s="15" t="s">
        <v>193</v>
      </c>
      <c r="AG132" s="19">
        <f>(AG112+AG111+AG109)/(AG110+AG112+AG111+AG109)</f>
        <v>0.2592592593</v>
      </c>
      <c r="AI132" s="39"/>
      <c r="AJ132" s="15"/>
      <c r="AK132" s="15" t="s">
        <v>193</v>
      </c>
      <c r="AL132" s="19">
        <f>(AL112+AL111+AL109)/(AL110+AL112+AL111+AL109)</f>
        <v>0.347826087</v>
      </c>
      <c r="AN132" s="39"/>
      <c r="AO132" s="15"/>
      <c r="AP132" s="15" t="s">
        <v>193</v>
      </c>
      <c r="AQ132" s="19">
        <f>(AQ112+AQ111+AQ109)/(AQ110+AQ112+AQ111+AQ109)</f>
        <v>0.1666666667</v>
      </c>
      <c r="AS132" s="39"/>
    </row>
    <row r="133">
      <c r="A133" s="15"/>
      <c r="B133" s="15" t="s">
        <v>194</v>
      </c>
      <c r="C133" s="19">
        <f>(C111+C109)/C110</f>
        <v>0.1</v>
      </c>
      <c r="E133" s="39"/>
      <c r="F133" s="15"/>
      <c r="G133" s="15" t="s">
        <v>194</v>
      </c>
      <c r="H133" s="19">
        <f>(H111+H109)/H110</f>
        <v>0.03333333333</v>
      </c>
      <c r="J133" s="39"/>
      <c r="K133" s="15"/>
      <c r="L133" s="15" t="s">
        <v>194</v>
      </c>
      <c r="M133" s="19">
        <f>(M111+M109)/M110</f>
        <v>0.06666666667</v>
      </c>
      <c r="O133" s="39"/>
      <c r="P133" s="15"/>
      <c r="Q133" s="15" t="s">
        <v>194</v>
      </c>
      <c r="R133" s="19">
        <f>(R111+R109)/R110</f>
        <v>0.3</v>
      </c>
      <c r="T133" s="39"/>
      <c r="U133" s="15"/>
      <c r="V133" s="15" t="s">
        <v>194</v>
      </c>
      <c r="W133" s="19">
        <f>(W111+W109)/W110</f>
        <v>0.06666666667</v>
      </c>
      <c r="Y133" s="39"/>
      <c r="Z133" s="15"/>
      <c r="AA133" s="15" t="s">
        <v>194</v>
      </c>
      <c r="AB133" s="19">
        <f>(AB111+AB109)/AB110</f>
        <v>0.06666666667</v>
      </c>
      <c r="AD133" s="39"/>
      <c r="AE133" s="15"/>
      <c r="AF133" s="15" t="s">
        <v>194</v>
      </c>
      <c r="AG133" s="19">
        <f>(AG111+AG109)/AG110</f>
        <v>0.2</v>
      </c>
      <c r="AI133" s="39"/>
      <c r="AJ133" s="15"/>
      <c r="AK133" s="15" t="s">
        <v>194</v>
      </c>
      <c r="AL133" s="19">
        <f>(AL111+AL109)/AL110</f>
        <v>0.5333333333</v>
      </c>
      <c r="AN133" s="39"/>
      <c r="AO133" s="15"/>
      <c r="AP133" s="15" t="s">
        <v>194</v>
      </c>
      <c r="AQ133" s="19">
        <f>(AQ111+AQ109)/AQ110</f>
        <v>0.1666666667</v>
      </c>
      <c r="AS133" s="39"/>
    </row>
    <row r="134">
      <c r="E134" s="39"/>
      <c r="J134" s="39"/>
      <c r="O134" s="39"/>
      <c r="T134" s="39"/>
      <c r="Y134" s="39"/>
      <c r="AD134" s="39"/>
      <c r="AI134" s="39"/>
      <c r="AN134" s="39"/>
      <c r="AS134" s="39"/>
    </row>
    <row r="135">
      <c r="E135" s="39"/>
      <c r="J135" s="39"/>
      <c r="O135" s="39"/>
      <c r="T135" s="39"/>
      <c r="Y135" s="39"/>
      <c r="AD135" s="39"/>
      <c r="AI135" s="39"/>
      <c r="AN135" s="39"/>
      <c r="AS135" s="39"/>
    </row>
    <row r="136">
      <c r="E136" s="39"/>
      <c r="J136" s="39"/>
      <c r="O136" s="39"/>
      <c r="T136" s="39"/>
      <c r="Y136" s="39"/>
      <c r="AD136" s="39"/>
      <c r="AI136" s="39"/>
      <c r="AN136" s="39"/>
      <c r="AS136" s="39"/>
    </row>
    <row r="137">
      <c r="E137" s="39"/>
      <c r="J137" s="39"/>
      <c r="O137" s="39"/>
      <c r="T137" s="39"/>
      <c r="Y137" s="39"/>
      <c r="AD137" s="39"/>
      <c r="AI137" s="39"/>
      <c r="AN137" s="39"/>
      <c r="AS137" s="39"/>
    </row>
    <row r="138">
      <c r="E138" s="39"/>
      <c r="J138" s="39"/>
      <c r="O138" s="39"/>
      <c r="T138" s="39"/>
      <c r="Y138" s="39"/>
      <c r="AD138" s="39"/>
      <c r="AI138" s="39"/>
      <c r="AN138" s="39"/>
      <c r="AS138" s="39"/>
    </row>
    <row r="139">
      <c r="E139" s="39"/>
      <c r="J139" s="39"/>
      <c r="O139" s="39"/>
      <c r="T139" s="39"/>
      <c r="Y139" s="39"/>
      <c r="AD139" s="39"/>
      <c r="AI139" s="39"/>
      <c r="AN139" s="39"/>
      <c r="AS139" s="39"/>
    </row>
    <row r="140">
      <c r="E140" s="39"/>
      <c r="J140" s="39"/>
      <c r="O140" s="39"/>
      <c r="T140" s="39"/>
      <c r="Y140" s="39"/>
      <c r="AD140" s="39"/>
      <c r="AI140" s="39"/>
      <c r="AN140" s="39"/>
      <c r="AS140" s="39"/>
    </row>
    <row r="141">
      <c r="E141" s="39"/>
      <c r="J141" s="39"/>
      <c r="O141" s="39"/>
      <c r="T141" s="39"/>
      <c r="Y141" s="39"/>
      <c r="AD141" s="39"/>
      <c r="AI141" s="39"/>
      <c r="AN141" s="39"/>
      <c r="AS141" s="39"/>
    </row>
    <row r="142">
      <c r="E142" s="39"/>
      <c r="J142" s="39"/>
      <c r="O142" s="39"/>
      <c r="T142" s="39"/>
      <c r="Y142" s="39"/>
      <c r="AD142" s="39"/>
      <c r="AI142" s="39"/>
      <c r="AN142" s="39"/>
      <c r="AS142" s="39"/>
    </row>
    <row r="143">
      <c r="E143" s="39"/>
      <c r="J143" s="39"/>
      <c r="O143" s="39"/>
      <c r="T143" s="39"/>
      <c r="Y143" s="39"/>
      <c r="AD143" s="39"/>
      <c r="AI143" s="39"/>
      <c r="AN143" s="39"/>
      <c r="AS143" s="39"/>
    </row>
    <row r="144">
      <c r="E144" s="39"/>
      <c r="J144" s="39"/>
      <c r="O144" s="39"/>
      <c r="T144" s="39"/>
      <c r="Y144" s="39"/>
      <c r="AD144" s="39"/>
      <c r="AI144" s="39"/>
      <c r="AN144" s="39"/>
      <c r="AS144" s="39"/>
    </row>
    <row r="145">
      <c r="E145" s="39"/>
      <c r="J145" s="39"/>
      <c r="O145" s="39"/>
      <c r="T145" s="39"/>
      <c r="Y145" s="39"/>
      <c r="AD145" s="39"/>
      <c r="AI145" s="39"/>
      <c r="AN145" s="39"/>
      <c r="AS145" s="39"/>
    </row>
    <row r="146">
      <c r="E146" s="39"/>
      <c r="J146" s="39"/>
      <c r="O146" s="39"/>
      <c r="T146" s="39"/>
      <c r="Y146" s="39"/>
      <c r="AD146" s="39"/>
      <c r="AI146" s="39"/>
      <c r="AN146" s="39"/>
      <c r="AS146" s="39"/>
    </row>
    <row r="147">
      <c r="E147" s="39"/>
      <c r="J147" s="39"/>
      <c r="O147" s="39"/>
      <c r="T147" s="39"/>
      <c r="Y147" s="39"/>
      <c r="AD147" s="39"/>
      <c r="AI147" s="39"/>
      <c r="AN147" s="39"/>
      <c r="AS147" s="39"/>
    </row>
    <row r="148">
      <c r="E148" s="39"/>
      <c r="J148" s="39"/>
      <c r="O148" s="39"/>
      <c r="T148" s="39"/>
      <c r="Y148" s="39"/>
      <c r="AD148" s="39"/>
      <c r="AI148" s="39"/>
      <c r="AN148" s="39"/>
      <c r="AS148" s="39"/>
    </row>
    <row r="149">
      <c r="E149" s="39"/>
      <c r="J149" s="39"/>
      <c r="O149" s="39"/>
      <c r="T149" s="39"/>
      <c r="Y149" s="39"/>
      <c r="AD149" s="39"/>
      <c r="AI149" s="39"/>
      <c r="AN149" s="39"/>
      <c r="AS149" s="39"/>
    </row>
    <row r="150">
      <c r="E150" s="39"/>
      <c r="J150" s="39"/>
      <c r="O150" s="39"/>
      <c r="T150" s="39"/>
      <c r="Y150" s="39"/>
      <c r="AD150" s="39"/>
      <c r="AI150" s="39"/>
      <c r="AN150" s="39"/>
      <c r="AS150" s="39"/>
    </row>
    <row r="151">
      <c r="E151" s="39"/>
      <c r="J151" s="39"/>
      <c r="O151" s="39"/>
      <c r="T151" s="39"/>
      <c r="Y151" s="39"/>
      <c r="AD151" s="39"/>
      <c r="AI151" s="39"/>
      <c r="AN151" s="39"/>
      <c r="AS151" s="39"/>
    </row>
    <row r="152">
      <c r="E152" s="39"/>
      <c r="J152" s="39"/>
      <c r="O152" s="39"/>
      <c r="T152" s="39"/>
      <c r="Y152" s="39"/>
      <c r="AD152" s="39"/>
      <c r="AI152" s="39"/>
      <c r="AN152" s="39"/>
      <c r="AS152" s="39"/>
    </row>
    <row r="153">
      <c r="E153" s="39"/>
      <c r="J153" s="39"/>
      <c r="O153" s="39"/>
      <c r="T153" s="39"/>
      <c r="Y153" s="39"/>
      <c r="AD153" s="39"/>
      <c r="AI153" s="39"/>
      <c r="AN153" s="39"/>
      <c r="AS153" s="39"/>
    </row>
    <row r="154">
      <c r="E154" s="39"/>
      <c r="J154" s="39"/>
      <c r="O154" s="39"/>
      <c r="T154" s="39"/>
      <c r="Y154" s="39"/>
      <c r="AD154" s="39"/>
      <c r="AI154" s="39"/>
      <c r="AN154" s="39"/>
      <c r="AS154" s="39"/>
    </row>
    <row r="155">
      <c r="E155" s="39"/>
      <c r="J155" s="39"/>
      <c r="O155" s="39"/>
      <c r="T155" s="39"/>
      <c r="Y155" s="39"/>
      <c r="AD155" s="39"/>
      <c r="AI155" s="39"/>
      <c r="AN155" s="39"/>
      <c r="AS155" s="39"/>
    </row>
    <row r="156">
      <c r="E156" s="39"/>
      <c r="J156" s="39"/>
      <c r="O156" s="39"/>
      <c r="T156" s="39"/>
      <c r="Y156" s="39"/>
      <c r="AD156" s="39"/>
      <c r="AI156" s="39"/>
      <c r="AN156" s="39"/>
      <c r="AS156" s="39"/>
    </row>
    <row r="157">
      <c r="E157" s="39"/>
      <c r="J157" s="39"/>
      <c r="O157" s="39"/>
      <c r="T157" s="39"/>
      <c r="Y157" s="39"/>
      <c r="AD157" s="39"/>
      <c r="AI157" s="39"/>
      <c r="AN157" s="39"/>
      <c r="AS157" s="39"/>
    </row>
    <row r="158">
      <c r="E158" s="39"/>
      <c r="J158" s="39"/>
      <c r="O158" s="39"/>
      <c r="T158" s="39"/>
      <c r="Y158" s="39"/>
      <c r="AD158" s="39"/>
      <c r="AI158" s="39"/>
      <c r="AN158" s="39"/>
      <c r="AS158" s="39"/>
    </row>
    <row r="159">
      <c r="E159" s="39"/>
      <c r="J159" s="39"/>
      <c r="O159" s="39"/>
      <c r="T159" s="39"/>
      <c r="Y159" s="39"/>
      <c r="AD159" s="39"/>
      <c r="AI159" s="39"/>
      <c r="AN159" s="39"/>
      <c r="AS159" s="39"/>
    </row>
    <row r="160">
      <c r="E160" s="39"/>
      <c r="J160" s="39"/>
      <c r="O160" s="39"/>
      <c r="T160" s="39"/>
      <c r="Y160" s="39"/>
      <c r="AD160" s="39"/>
      <c r="AI160" s="39"/>
      <c r="AN160" s="39"/>
      <c r="AS160" s="39"/>
    </row>
    <row r="161">
      <c r="E161" s="39"/>
      <c r="J161" s="39"/>
      <c r="O161" s="39"/>
      <c r="T161" s="39"/>
      <c r="Y161" s="39"/>
      <c r="AD161" s="39"/>
      <c r="AI161" s="39"/>
      <c r="AN161" s="39"/>
      <c r="AS161" s="39"/>
    </row>
    <row r="162">
      <c r="E162" s="39"/>
      <c r="J162" s="39"/>
      <c r="O162" s="39"/>
      <c r="T162" s="39"/>
      <c r="Y162" s="39"/>
      <c r="AD162" s="39"/>
      <c r="AI162" s="39"/>
      <c r="AN162" s="39"/>
      <c r="AS162" s="39"/>
    </row>
    <row r="163">
      <c r="E163" s="39"/>
      <c r="J163" s="39"/>
      <c r="O163" s="39"/>
      <c r="T163" s="39"/>
      <c r="Y163" s="39"/>
      <c r="AD163" s="39"/>
      <c r="AI163" s="39"/>
      <c r="AN163" s="39"/>
      <c r="AS163" s="39"/>
    </row>
    <row r="164">
      <c r="E164" s="39"/>
      <c r="J164" s="39"/>
      <c r="O164" s="39"/>
      <c r="T164" s="39"/>
      <c r="Y164" s="39"/>
      <c r="AD164" s="39"/>
      <c r="AI164" s="39"/>
      <c r="AN164" s="39"/>
      <c r="AS164" s="39"/>
    </row>
    <row r="165">
      <c r="E165" s="39"/>
      <c r="J165" s="39"/>
      <c r="O165" s="39"/>
      <c r="T165" s="39"/>
      <c r="Y165" s="39"/>
      <c r="AD165" s="39"/>
      <c r="AI165" s="39"/>
      <c r="AN165" s="39"/>
      <c r="AS165" s="39"/>
    </row>
    <row r="166">
      <c r="E166" s="39"/>
      <c r="J166" s="39"/>
      <c r="O166" s="39"/>
      <c r="T166" s="39"/>
      <c r="Y166" s="39"/>
      <c r="AD166" s="39"/>
      <c r="AI166" s="39"/>
      <c r="AN166" s="39"/>
      <c r="AS166" s="39"/>
    </row>
    <row r="167">
      <c r="E167" s="39"/>
      <c r="J167" s="39"/>
      <c r="O167" s="39"/>
      <c r="T167" s="39"/>
      <c r="Y167" s="39"/>
      <c r="AD167" s="39"/>
      <c r="AI167" s="39"/>
      <c r="AN167" s="39"/>
      <c r="AS167" s="39"/>
    </row>
    <row r="168">
      <c r="E168" s="39"/>
      <c r="J168" s="39"/>
      <c r="O168" s="39"/>
      <c r="T168" s="39"/>
      <c r="Y168" s="39"/>
      <c r="AD168" s="39"/>
      <c r="AI168" s="39"/>
      <c r="AN168" s="39"/>
      <c r="AS168" s="39"/>
    </row>
    <row r="169">
      <c r="E169" s="39"/>
      <c r="J169" s="39"/>
      <c r="O169" s="39"/>
      <c r="T169" s="39"/>
      <c r="Y169" s="39"/>
      <c r="AD169" s="39"/>
      <c r="AI169" s="39"/>
      <c r="AN169" s="39"/>
      <c r="AS169" s="39"/>
    </row>
    <row r="170">
      <c r="E170" s="39"/>
      <c r="J170" s="39"/>
      <c r="O170" s="39"/>
      <c r="T170" s="39"/>
      <c r="Y170" s="39"/>
      <c r="AD170" s="39"/>
      <c r="AI170" s="39"/>
      <c r="AN170" s="39"/>
      <c r="AS170" s="39"/>
    </row>
    <row r="171">
      <c r="E171" s="39"/>
      <c r="J171" s="39"/>
      <c r="O171" s="39"/>
      <c r="T171" s="39"/>
      <c r="Y171" s="39"/>
      <c r="AD171" s="39"/>
      <c r="AI171" s="39"/>
      <c r="AN171" s="39"/>
      <c r="AS171" s="39"/>
    </row>
    <row r="172">
      <c r="E172" s="39"/>
      <c r="J172" s="39"/>
      <c r="O172" s="39"/>
      <c r="T172" s="39"/>
      <c r="Y172" s="39"/>
      <c r="AD172" s="39"/>
      <c r="AI172" s="39"/>
      <c r="AN172" s="39"/>
      <c r="AS172" s="39"/>
    </row>
    <row r="173">
      <c r="E173" s="39"/>
      <c r="J173" s="39"/>
      <c r="O173" s="39"/>
      <c r="T173" s="39"/>
      <c r="Y173" s="39"/>
      <c r="AD173" s="39"/>
      <c r="AI173" s="39"/>
      <c r="AN173" s="39"/>
      <c r="AS173" s="39"/>
    </row>
    <row r="174">
      <c r="E174" s="39"/>
      <c r="J174" s="39"/>
      <c r="O174" s="39"/>
      <c r="T174" s="39"/>
      <c r="Y174" s="39"/>
      <c r="AD174" s="39"/>
      <c r="AI174" s="39"/>
      <c r="AN174" s="39"/>
      <c r="AS174" s="39"/>
    </row>
    <row r="175">
      <c r="E175" s="39"/>
      <c r="J175" s="39"/>
      <c r="O175" s="39"/>
      <c r="T175" s="39"/>
      <c r="Y175" s="39"/>
      <c r="AD175" s="39"/>
      <c r="AI175" s="39"/>
      <c r="AN175" s="39"/>
      <c r="AS175" s="39"/>
    </row>
    <row r="176">
      <c r="E176" s="39"/>
      <c r="J176" s="39"/>
      <c r="O176" s="39"/>
      <c r="T176" s="39"/>
      <c r="Y176" s="39"/>
      <c r="AD176" s="39"/>
      <c r="AI176" s="39"/>
      <c r="AN176" s="39"/>
      <c r="AS176" s="39"/>
    </row>
    <row r="177">
      <c r="E177" s="39"/>
      <c r="J177" s="39"/>
      <c r="O177" s="39"/>
      <c r="T177" s="39"/>
      <c r="Y177" s="39"/>
      <c r="AD177" s="39"/>
      <c r="AI177" s="39"/>
      <c r="AN177" s="39"/>
      <c r="AS177" s="39"/>
    </row>
    <row r="178">
      <c r="E178" s="39"/>
      <c r="J178" s="39"/>
      <c r="O178" s="39"/>
      <c r="T178" s="39"/>
      <c r="Y178" s="39"/>
      <c r="AD178" s="39"/>
      <c r="AI178" s="39"/>
      <c r="AN178" s="39"/>
      <c r="AS178" s="39"/>
    </row>
    <row r="179">
      <c r="E179" s="39"/>
      <c r="J179" s="39"/>
      <c r="O179" s="39"/>
      <c r="T179" s="39"/>
      <c r="Y179" s="39"/>
      <c r="AD179" s="39"/>
      <c r="AI179" s="39"/>
      <c r="AN179" s="39"/>
      <c r="AS179" s="39"/>
    </row>
    <row r="180">
      <c r="E180" s="39"/>
      <c r="J180" s="39"/>
      <c r="O180" s="39"/>
      <c r="T180" s="39"/>
      <c r="Y180" s="39"/>
      <c r="AD180" s="39"/>
      <c r="AI180" s="39"/>
      <c r="AN180" s="39"/>
      <c r="AS180" s="39"/>
    </row>
    <row r="181">
      <c r="E181" s="39"/>
      <c r="J181" s="39"/>
      <c r="O181" s="39"/>
      <c r="T181" s="39"/>
      <c r="Y181" s="39"/>
      <c r="AD181" s="39"/>
      <c r="AI181" s="39"/>
      <c r="AN181" s="39"/>
      <c r="AS181" s="39"/>
    </row>
    <row r="182">
      <c r="E182" s="39"/>
      <c r="J182" s="39"/>
      <c r="O182" s="39"/>
      <c r="T182" s="39"/>
      <c r="Y182" s="39"/>
      <c r="AD182" s="39"/>
      <c r="AI182" s="39"/>
      <c r="AN182" s="39"/>
      <c r="AS182" s="39"/>
    </row>
    <row r="183">
      <c r="E183" s="39"/>
      <c r="J183" s="39"/>
      <c r="O183" s="39"/>
      <c r="T183" s="39"/>
      <c r="Y183" s="39"/>
      <c r="AD183" s="39"/>
      <c r="AI183" s="39"/>
      <c r="AN183" s="39"/>
      <c r="AS183" s="39"/>
    </row>
    <row r="184">
      <c r="E184" s="39"/>
      <c r="J184" s="39"/>
      <c r="O184" s="39"/>
      <c r="T184" s="39"/>
      <c r="Y184" s="39"/>
      <c r="AD184" s="39"/>
      <c r="AI184" s="39"/>
      <c r="AN184" s="39"/>
      <c r="AS184" s="39"/>
    </row>
    <row r="185">
      <c r="E185" s="39"/>
      <c r="J185" s="39"/>
      <c r="O185" s="39"/>
      <c r="T185" s="39"/>
      <c r="Y185" s="39"/>
      <c r="AD185" s="39"/>
      <c r="AI185" s="39"/>
      <c r="AN185" s="39"/>
      <c r="AS185" s="39"/>
    </row>
    <row r="186">
      <c r="E186" s="39"/>
      <c r="J186" s="39"/>
      <c r="O186" s="39"/>
      <c r="T186" s="39"/>
      <c r="Y186" s="39"/>
      <c r="AD186" s="39"/>
      <c r="AI186" s="39"/>
      <c r="AN186" s="39"/>
      <c r="AS186" s="39"/>
    </row>
    <row r="187">
      <c r="E187" s="39"/>
      <c r="J187" s="39"/>
      <c r="O187" s="39"/>
      <c r="T187" s="39"/>
      <c r="Y187" s="39"/>
      <c r="AD187" s="39"/>
      <c r="AI187" s="39"/>
      <c r="AN187" s="39"/>
      <c r="AS187" s="39"/>
    </row>
    <row r="188">
      <c r="E188" s="39"/>
      <c r="J188" s="39"/>
      <c r="O188" s="39"/>
      <c r="T188" s="39"/>
      <c r="Y188" s="39"/>
      <c r="AD188" s="39"/>
      <c r="AI188" s="39"/>
      <c r="AN188" s="39"/>
      <c r="AS188" s="39"/>
    </row>
    <row r="189">
      <c r="E189" s="39"/>
      <c r="J189" s="39"/>
      <c r="O189" s="39"/>
      <c r="T189" s="39"/>
      <c r="Y189" s="39"/>
      <c r="AD189" s="39"/>
      <c r="AI189" s="39"/>
      <c r="AN189" s="39"/>
      <c r="AS189" s="39"/>
    </row>
    <row r="190">
      <c r="E190" s="39"/>
      <c r="J190" s="39"/>
      <c r="O190" s="39"/>
      <c r="T190" s="39"/>
      <c r="Y190" s="39"/>
      <c r="AD190" s="39"/>
      <c r="AI190" s="39"/>
      <c r="AN190" s="39"/>
      <c r="AS190" s="39"/>
    </row>
    <row r="191">
      <c r="E191" s="39"/>
      <c r="J191" s="39"/>
      <c r="O191" s="39"/>
      <c r="T191" s="39"/>
      <c r="Y191" s="39"/>
      <c r="AD191" s="39"/>
      <c r="AI191" s="39"/>
      <c r="AN191" s="39"/>
      <c r="AS191" s="39"/>
    </row>
    <row r="192">
      <c r="E192" s="39"/>
      <c r="J192" s="39"/>
      <c r="O192" s="39"/>
      <c r="T192" s="39"/>
      <c r="Y192" s="39"/>
      <c r="AD192" s="39"/>
      <c r="AI192" s="39"/>
      <c r="AN192" s="39"/>
      <c r="AS192" s="39"/>
    </row>
    <row r="193">
      <c r="E193" s="39"/>
      <c r="J193" s="39"/>
      <c r="O193" s="39"/>
      <c r="T193" s="39"/>
      <c r="Y193" s="39"/>
      <c r="AD193" s="39"/>
      <c r="AI193" s="39"/>
      <c r="AN193" s="39"/>
      <c r="AS193" s="39"/>
    </row>
    <row r="194">
      <c r="E194" s="39"/>
      <c r="J194" s="39"/>
      <c r="O194" s="39"/>
      <c r="T194" s="39"/>
      <c r="Y194" s="39"/>
      <c r="AD194" s="39"/>
      <c r="AI194" s="39"/>
      <c r="AN194" s="39"/>
      <c r="AS194" s="39"/>
    </row>
    <row r="195">
      <c r="E195" s="39"/>
      <c r="J195" s="39"/>
      <c r="O195" s="39"/>
      <c r="T195" s="39"/>
      <c r="Y195" s="39"/>
      <c r="AD195" s="39"/>
      <c r="AI195" s="39"/>
      <c r="AN195" s="39"/>
      <c r="AS195" s="39"/>
    </row>
    <row r="196">
      <c r="E196" s="39"/>
      <c r="J196" s="39"/>
      <c r="O196" s="39"/>
      <c r="T196" s="39"/>
      <c r="Y196" s="39"/>
      <c r="AD196" s="39"/>
      <c r="AI196" s="39"/>
      <c r="AN196" s="39"/>
      <c r="AS196" s="39"/>
    </row>
    <row r="197">
      <c r="E197" s="39"/>
      <c r="J197" s="39"/>
      <c r="O197" s="39"/>
      <c r="T197" s="39"/>
      <c r="Y197" s="39"/>
      <c r="AD197" s="39"/>
      <c r="AI197" s="39"/>
      <c r="AN197" s="39"/>
      <c r="AS197" s="39"/>
    </row>
    <row r="198">
      <c r="E198" s="39"/>
      <c r="J198" s="39"/>
      <c r="O198" s="39"/>
      <c r="T198" s="39"/>
      <c r="Y198" s="39"/>
      <c r="AD198" s="39"/>
      <c r="AI198" s="39"/>
      <c r="AN198" s="39"/>
      <c r="AS198" s="39"/>
    </row>
    <row r="199">
      <c r="E199" s="39"/>
      <c r="J199" s="39"/>
      <c r="O199" s="39"/>
      <c r="T199" s="39"/>
      <c r="Y199" s="39"/>
      <c r="AD199" s="39"/>
      <c r="AI199" s="39"/>
      <c r="AN199" s="39"/>
      <c r="AS199" s="39"/>
    </row>
    <row r="200">
      <c r="E200" s="39"/>
      <c r="J200" s="39"/>
      <c r="O200" s="39"/>
      <c r="T200" s="39"/>
      <c r="Y200" s="39"/>
      <c r="AD200" s="39"/>
      <c r="AI200" s="39"/>
      <c r="AN200" s="39"/>
      <c r="AS200" s="39"/>
    </row>
    <row r="201">
      <c r="E201" s="39"/>
      <c r="J201" s="39"/>
      <c r="O201" s="39"/>
      <c r="T201" s="39"/>
      <c r="Y201" s="39"/>
      <c r="AD201" s="39"/>
      <c r="AI201" s="39"/>
      <c r="AN201" s="39"/>
      <c r="AS201" s="39"/>
    </row>
    <row r="202">
      <c r="E202" s="39"/>
      <c r="J202" s="39"/>
      <c r="O202" s="39"/>
      <c r="T202" s="39"/>
      <c r="Y202" s="39"/>
      <c r="AD202" s="39"/>
      <c r="AI202" s="39"/>
      <c r="AN202" s="39"/>
      <c r="AS202" s="39"/>
    </row>
    <row r="203">
      <c r="E203" s="39"/>
      <c r="J203" s="39"/>
      <c r="O203" s="39"/>
      <c r="T203" s="39"/>
      <c r="Y203" s="39"/>
      <c r="AD203" s="39"/>
      <c r="AI203" s="39"/>
      <c r="AN203" s="39"/>
      <c r="AS203" s="39"/>
    </row>
    <row r="204">
      <c r="E204" s="39"/>
      <c r="J204" s="39"/>
      <c r="O204" s="39"/>
      <c r="T204" s="39"/>
      <c r="Y204" s="39"/>
      <c r="AD204" s="39"/>
      <c r="AI204" s="39"/>
      <c r="AN204" s="39"/>
      <c r="AS204" s="39"/>
    </row>
    <row r="205">
      <c r="E205" s="39"/>
      <c r="J205" s="39"/>
      <c r="O205" s="39"/>
      <c r="T205" s="39"/>
      <c r="Y205" s="39"/>
      <c r="AD205" s="39"/>
      <c r="AI205" s="39"/>
      <c r="AN205" s="39"/>
      <c r="AS205" s="39"/>
    </row>
    <row r="206">
      <c r="E206" s="39"/>
      <c r="J206" s="39"/>
      <c r="O206" s="39"/>
      <c r="T206" s="39"/>
      <c r="Y206" s="39"/>
      <c r="AD206" s="39"/>
      <c r="AI206" s="39"/>
      <c r="AN206" s="39"/>
      <c r="AS206" s="39"/>
    </row>
    <row r="207">
      <c r="E207" s="39"/>
      <c r="J207" s="39"/>
      <c r="O207" s="39"/>
      <c r="T207" s="39"/>
      <c r="Y207" s="39"/>
      <c r="AD207" s="39"/>
      <c r="AI207" s="39"/>
      <c r="AN207" s="39"/>
      <c r="AS207" s="39"/>
    </row>
    <row r="208">
      <c r="E208" s="39"/>
      <c r="J208" s="39"/>
      <c r="O208" s="39"/>
      <c r="T208" s="39"/>
      <c r="Y208" s="39"/>
      <c r="AD208" s="39"/>
      <c r="AI208" s="39"/>
      <c r="AN208" s="39"/>
      <c r="AS208" s="39"/>
    </row>
    <row r="209">
      <c r="E209" s="39"/>
      <c r="J209" s="39"/>
      <c r="O209" s="39"/>
      <c r="T209" s="39"/>
      <c r="Y209" s="39"/>
      <c r="AD209" s="39"/>
      <c r="AI209" s="39"/>
      <c r="AN209" s="39"/>
      <c r="AS209" s="39"/>
    </row>
    <row r="210">
      <c r="E210" s="39"/>
      <c r="J210" s="39"/>
      <c r="O210" s="39"/>
      <c r="T210" s="39"/>
      <c r="Y210" s="39"/>
      <c r="AD210" s="39"/>
      <c r="AI210" s="39"/>
      <c r="AN210" s="39"/>
      <c r="AS210" s="39"/>
    </row>
    <row r="211">
      <c r="E211" s="39"/>
      <c r="J211" s="39"/>
      <c r="O211" s="39"/>
      <c r="T211" s="39"/>
      <c r="Y211" s="39"/>
      <c r="AD211" s="39"/>
      <c r="AI211" s="39"/>
      <c r="AN211" s="39"/>
      <c r="AS211" s="39"/>
    </row>
    <row r="212">
      <c r="E212" s="39"/>
      <c r="J212" s="39"/>
      <c r="O212" s="39"/>
      <c r="T212" s="39"/>
      <c r="Y212" s="39"/>
      <c r="AD212" s="39"/>
      <c r="AI212" s="39"/>
      <c r="AN212" s="39"/>
      <c r="AS212" s="39"/>
    </row>
    <row r="213">
      <c r="E213" s="39"/>
      <c r="J213" s="39"/>
      <c r="O213" s="39"/>
      <c r="T213" s="39"/>
      <c r="Y213" s="39"/>
      <c r="AD213" s="39"/>
      <c r="AI213" s="39"/>
      <c r="AN213" s="39"/>
      <c r="AS213" s="39"/>
    </row>
    <row r="214">
      <c r="E214" s="39"/>
      <c r="J214" s="39"/>
      <c r="O214" s="39"/>
      <c r="T214" s="39"/>
      <c r="Y214" s="39"/>
      <c r="AD214" s="39"/>
      <c r="AI214" s="39"/>
      <c r="AN214" s="39"/>
      <c r="AS214" s="39"/>
    </row>
    <row r="215">
      <c r="E215" s="39"/>
      <c r="J215" s="39"/>
      <c r="O215" s="39"/>
      <c r="T215" s="39"/>
      <c r="Y215" s="39"/>
      <c r="AD215" s="39"/>
      <c r="AI215" s="39"/>
      <c r="AN215" s="39"/>
      <c r="AS215" s="39"/>
    </row>
    <row r="216">
      <c r="E216" s="39"/>
      <c r="J216" s="39"/>
      <c r="O216" s="39"/>
      <c r="T216" s="39"/>
      <c r="Y216" s="39"/>
      <c r="AD216" s="39"/>
      <c r="AI216" s="39"/>
      <c r="AN216" s="39"/>
      <c r="AS216" s="39"/>
    </row>
    <row r="217">
      <c r="E217" s="39"/>
      <c r="J217" s="39"/>
      <c r="O217" s="39"/>
      <c r="T217" s="39"/>
      <c r="Y217" s="39"/>
      <c r="AD217" s="39"/>
      <c r="AI217" s="39"/>
      <c r="AN217" s="39"/>
      <c r="AS217" s="39"/>
    </row>
    <row r="218">
      <c r="E218" s="39"/>
      <c r="J218" s="39"/>
      <c r="O218" s="39"/>
      <c r="T218" s="39"/>
      <c r="Y218" s="39"/>
      <c r="AD218" s="39"/>
      <c r="AI218" s="39"/>
      <c r="AN218" s="39"/>
      <c r="AS218" s="39"/>
    </row>
    <row r="219">
      <c r="E219" s="39"/>
      <c r="J219" s="39"/>
      <c r="O219" s="39"/>
      <c r="T219" s="39"/>
      <c r="Y219" s="39"/>
      <c r="AD219" s="39"/>
      <c r="AI219" s="39"/>
      <c r="AN219" s="39"/>
      <c r="AS219" s="39"/>
    </row>
    <row r="220">
      <c r="E220" s="39"/>
      <c r="J220" s="39"/>
      <c r="O220" s="39"/>
      <c r="T220" s="39"/>
      <c r="Y220" s="39"/>
      <c r="AD220" s="39"/>
      <c r="AI220" s="39"/>
      <c r="AN220" s="39"/>
      <c r="AS220" s="39"/>
    </row>
    <row r="221">
      <c r="E221" s="39"/>
      <c r="J221" s="39"/>
      <c r="O221" s="39"/>
      <c r="T221" s="39"/>
      <c r="Y221" s="39"/>
      <c r="AD221" s="39"/>
      <c r="AI221" s="39"/>
      <c r="AN221" s="39"/>
      <c r="AS221" s="39"/>
    </row>
    <row r="222">
      <c r="E222" s="39"/>
      <c r="J222" s="39"/>
      <c r="O222" s="39"/>
      <c r="T222" s="39"/>
      <c r="Y222" s="39"/>
      <c r="AD222" s="39"/>
      <c r="AI222" s="39"/>
      <c r="AN222" s="39"/>
      <c r="AS222" s="39"/>
    </row>
    <row r="223">
      <c r="E223" s="39"/>
      <c r="J223" s="39"/>
      <c r="O223" s="39"/>
      <c r="T223" s="39"/>
      <c r="Y223" s="39"/>
      <c r="AD223" s="39"/>
      <c r="AI223" s="39"/>
      <c r="AN223" s="39"/>
      <c r="AS223" s="39"/>
    </row>
    <row r="224">
      <c r="E224" s="39"/>
      <c r="J224" s="39"/>
      <c r="O224" s="39"/>
      <c r="T224" s="39"/>
      <c r="Y224" s="39"/>
      <c r="AD224" s="39"/>
      <c r="AI224" s="39"/>
      <c r="AN224" s="39"/>
      <c r="AS224" s="39"/>
    </row>
    <row r="225">
      <c r="E225" s="39"/>
      <c r="J225" s="39"/>
      <c r="O225" s="39"/>
      <c r="T225" s="39"/>
      <c r="Y225" s="39"/>
      <c r="AD225" s="39"/>
      <c r="AI225" s="39"/>
      <c r="AN225" s="39"/>
      <c r="AS225" s="39"/>
    </row>
    <row r="226">
      <c r="E226" s="39"/>
      <c r="J226" s="39"/>
      <c r="O226" s="39"/>
      <c r="T226" s="39"/>
      <c r="Y226" s="39"/>
      <c r="AD226" s="39"/>
      <c r="AI226" s="39"/>
      <c r="AN226" s="39"/>
      <c r="AS226" s="39"/>
    </row>
    <row r="227">
      <c r="E227" s="39"/>
      <c r="J227" s="39"/>
      <c r="O227" s="39"/>
      <c r="T227" s="39"/>
      <c r="Y227" s="39"/>
      <c r="AD227" s="39"/>
      <c r="AI227" s="39"/>
      <c r="AN227" s="39"/>
      <c r="AS227" s="39"/>
    </row>
    <row r="228">
      <c r="E228" s="39"/>
      <c r="J228" s="39"/>
      <c r="O228" s="39"/>
      <c r="T228" s="39"/>
      <c r="Y228" s="39"/>
      <c r="AD228" s="39"/>
      <c r="AI228" s="39"/>
      <c r="AN228" s="39"/>
      <c r="AS228" s="39"/>
    </row>
    <row r="229">
      <c r="E229" s="39"/>
      <c r="J229" s="39"/>
      <c r="O229" s="39"/>
      <c r="T229" s="39"/>
      <c r="Y229" s="39"/>
      <c r="AD229" s="39"/>
      <c r="AI229" s="39"/>
      <c r="AN229" s="39"/>
      <c r="AS229" s="39"/>
    </row>
    <row r="230">
      <c r="E230" s="39"/>
      <c r="J230" s="39"/>
      <c r="O230" s="39"/>
      <c r="T230" s="39"/>
      <c r="Y230" s="39"/>
      <c r="AD230" s="39"/>
      <c r="AI230" s="39"/>
      <c r="AN230" s="39"/>
      <c r="AS230" s="39"/>
    </row>
    <row r="231">
      <c r="E231" s="39"/>
      <c r="J231" s="39"/>
      <c r="O231" s="39"/>
      <c r="T231" s="39"/>
      <c r="Y231" s="39"/>
      <c r="AD231" s="39"/>
      <c r="AI231" s="39"/>
      <c r="AN231" s="39"/>
      <c r="AS231" s="39"/>
    </row>
    <row r="232">
      <c r="E232" s="39"/>
      <c r="J232" s="39"/>
      <c r="O232" s="39"/>
      <c r="T232" s="39"/>
      <c r="Y232" s="39"/>
      <c r="AD232" s="39"/>
      <c r="AI232" s="39"/>
      <c r="AN232" s="39"/>
      <c r="AS232" s="39"/>
    </row>
    <row r="233">
      <c r="E233" s="39"/>
      <c r="J233" s="39"/>
      <c r="O233" s="39"/>
      <c r="T233" s="39"/>
      <c r="Y233" s="39"/>
      <c r="AD233" s="39"/>
      <c r="AI233" s="39"/>
      <c r="AN233" s="39"/>
      <c r="AS233" s="39"/>
    </row>
    <row r="234">
      <c r="E234" s="39"/>
      <c r="J234" s="39"/>
      <c r="O234" s="39"/>
      <c r="T234" s="39"/>
      <c r="Y234" s="39"/>
      <c r="AD234" s="39"/>
      <c r="AI234" s="39"/>
      <c r="AN234" s="39"/>
      <c r="AS234" s="39"/>
    </row>
    <row r="235">
      <c r="E235" s="39"/>
      <c r="J235" s="39"/>
      <c r="O235" s="39"/>
      <c r="T235" s="39"/>
      <c r="Y235" s="39"/>
      <c r="AD235" s="39"/>
      <c r="AI235" s="39"/>
      <c r="AN235" s="39"/>
      <c r="AS235" s="39"/>
    </row>
    <row r="236">
      <c r="E236" s="39"/>
      <c r="J236" s="39"/>
      <c r="O236" s="39"/>
      <c r="T236" s="39"/>
      <c r="Y236" s="39"/>
      <c r="AD236" s="39"/>
      <c r="AI236" s="39"/>
      <c r="AN236" s="39"/>
      <c r="AS236" s="39"/>
    </row>
    <row r="237">
      <c r="E237" s="39"/>
      <c r="J237" s="39"/>
      <c r="O237" s="39"/>
      <c r="T237" s="39"/>
      <c r="Y237" s="39"/>
      <c r="AD237" s="39"/>
      <c r="AI237" s="39"/>
      <c r="AN237" s="39"/>
      <c r="AS237" s="39"/>
    </row>
    <row r="238">
      <c r="E238" s="39"/>
      <c r="J238" s="39"/>
      <c r="O238" s="39"/>
      <c r="T238" s="39"/>
      <c r="Y238" s="39"/>
      <c r="AD238" s="39"/>
      <c r="AI238" s="39"/>
      <c r="AN238" s="39"/>
      <c r="AS238" s="39"/>
    </row>
    <row r="239">
      <c r="E239" s="39"/>
      <c r="J239" s="39"/>
      <c r="O239" s="39"/>
      <c r="T239" s="39"/>
      <c r="Y239" s="39"/>
      <c r="AD239" s="39"/>
      <c r="AI239" s="39"/>
      <c r="AN239" s="39"/>
      <c r="AS239" s="39"/>
    </row>
    <row r="240">
      <c r="E240" s="39"/>
      <c r="J240" s="39"/>
      <c r="O240" s="39"/>
      <c r="T240" s="39"/>
      <c r="Y240" s="39"/>
      <c r="AD240" s="39"/>
      <c r="AI240" s="39"/>
      <c r="AN240" s="39"/>
      <c r="AS240" s="39"/>
    </row>
    <row r="241">
      <c r="E241" s="39"/>
      <c r="J241" s="39"/>
      <c r="O241" s="39"/>
      <c r="T241" s="39"/>
      <c r="Y241" s="39"/>
      <c r="AD241" s="39"/>
      <c r="AI241" s="39"/>
      <c r="AN241" s="39"/>
      <c r="AS241" s="39"/>
    </row>
    <row r="242">
      <c r="E242" s="39"/>
      <c r="J242" s="39"/>
      <c r="O242" s="39"/>
      <c r="T242" s="39"/>
      <c r="Y242" s="39"/>
      <c r="AD242" s="39"/>
      <c r="AI242" s="39"/>
      <c r="AN242" s="39"/>
      <c r="AS242" s="39"/>
    </row>
    <row r="243">
      <c r="E243" s="39"/>
      <c r="J243" s="39"/>
      <c r="O243" s="39"/>
      <c r="T243" s="39"/>
      <c r="Y243" s="39"/>
      <c r="AD243" s="39"/>
      <c r="AI243" s="39"/>
      <c r="AN243" s="39"/>
      <c r="AS243" s="39"/>
    </row>
    <row r="244">
      <c r="E244" s="39"/>
      <c r="J244" s="39"/>
      <c r="O244" s="39"/>
      <c r="T244" s="39"/>
      <c r="Y244" s="39"/>
      <c r="AD244" s="39"/>
      <c r="AI244" s="39"/>
      <c r="AN244" s="39"/>
      <c r="AS244" s="39"/>
    </row>
    <row r="245">
      <c r="E245" s="39"/>
      <c r="J245" s="39"/>
      <c r="O245" s="39"/>
      <c r="T245" s="39"/>
      <c r="Y245" s="39"/>
      <c r="AD245" s="39"/>
      <c r="AI245" s="39"/>
      <c r="AN245" s="39"/>
      <c r="AS245" s="39"/>
    </row>
    <row r="246">
      <c r="E246" s="39"/>
      <c r="J246" s="39"/>
      <c r="O246" s="39"/>
      <c r="T246" s="39"/>
      <c r="Y246" s="39"/>
      <c r="AD246" s="39"/>
      <c r="AI246" s="39"/>
      <c r="AN246" s="39"/>
      <c r="AS246" s="39"/>
    </row>
    <row r="247">
      <c r="E247" s="39"/>
      <c r="J247" s="39"/>
      <c r="O247" s="39"/>
      <c r="T247" s="39"/>
      <c r="Y247" s="39"/>
      <c r="AD247" s="39"/>
      <c r="AI247" s="39"/>
      <c r="AN247" s="39"/>
      <c r="AS247" s="39"/>
    </row>
    <row r="248">
      <c r="E248" s="39"/>
      <c r="J248" s="39"/>
      <c r="O248" s="39"/>
      <c r="T248" s="39"/>
      <c r="Y248" s="39"/>
      <c r="AD248" s="39"/>
      <c r="AI248" s="39"/>
      <c r="AN248" s="39"/>
      <c r="AS248" s="39"/>
    </row>
    <row r="249">
      <c r="E249" s="39"/>
      <c r="J249" s="39"/>
      <c r="O249" s="39"/>
      <c r="T249" s="39"/>
      <c r="Y249" s="39"/>
      <c r="AD249" s="39"/>
      <c r="AI249" s="39"/>
      <c r="AN249" s="39"/>
      <c r="AS249" s="39"/>
    </row>
    <row r="250">
      <c r="E250" s="39"/>
      <c r="J250" s="39"/>
      <c r="O250" s="39"/>
      <c r="T250" s="39"/>
      <c r="Y250" s="39"/>
      <c r="AD250" s="39"/>
      <c r="AI250" s="39"/>
      <c r="AN250" s="39"/>
      <c r="AS250" s="39"/>
    </row>
    <row r="251">
      <c r="E251" s="39"/>
      <c r="J251" s="39"/>
      <c r="O251" s="39"/>
      <c r="T251" s="39"/>
      <c r="Y251" s="39"/>
      <c r="AD251" s="39"/>
      <c r="AI251" s="39"/>
      <c r="AN251" s="39"/>
      <c r="AS251" s="39"/>
    </row>
    <row r="252">
      <c r="E252" s="39"/>
      <c r="J252" s="39"/>
      <c r="O252" s="39"/>
      <c r="T252" s="39"/>
      <c r="Y252" s="39"/>
      <c r="AD252" s="39"/>
      <c r="AI252" s="39"/>
      <c r="AN252" s="39"/>
      <c r="AS252" s="39"/>
    </row>
    <row r="253">
      <c r="E253" s="39"/>
      <c r="J253" s="39"/>
      <c r="O253" s="39"/>
      <c r="T253" s="39"/>
      <c r="Y253" s="39"/>
      <c r="AD253" s="39"/>
      <c r="AI253" s="39"/>
      <c r="AN253" s="39"/>
      <c r="AS253" s="39"/>
    </row>
    <row r="254">
      <c r="E254" s="39"/>
      <c r="J254" s="39"/>
      <c r="O254" s="39"/>
      <c r="T254" s="39"/>
      <c r="Y254" s="39"/>
      <c r="AD254" s="39"/>
      <c r="AI254" s="39"/>
      <c r="AN254" s="39"/>
      <c r="AS254" s="39"/>
    </row>
    <row r="255">
      <c r="E255" s="39"/>
      <c r="J255" s="39"/>
      <c r="O255" s="39"/>
      <c r="T255" s="39"/>
      <c r="Y255" s="39"/>
      <c r="AD255" s="39"/>
      <c r="AI255" s="39"/>
      <c r="AN255" s="39"/>
      <c r="AS255" s="39"/>
    </row>
    <row r="256">
      <c r="E256" s="39"/>
      <c r="J256" s="39"/>
      <c r="O256" s="39"/>
      <c r="T256" s="39"/>
      <c r="Y256" s="39"/>
      <c r="AD256" s="39"/>
      <c r="AI256" s="39"/>
      <c r="AN256" s="39"/>
      <c r="AS256" s="39"/>
    </row>
    <row r="257">
      <c r="E257" s="39"/>
      <c r="J257" s="39"/>
      <c r="O257" s="39"/>
      <c r="T257" s="39"/>
      <c r="Y257" s="39"/>
      <c r="AD257" s="39"/>
      <c r="AI257" s="39"/>
      <c r="AN257" s="39"/>
      <c r="AS257" s="39"/>
    </row>
    <row r="258">
      <c r="E258" s="39"/>
      <c r="J258" s="39"/>
      <c r="O258" s="39"/>
      <c r="T258" s="39"/>
      <c r="Y258" s="39"/>
      <c r="AD258" s="39"/>
      <c r="AI258" s="39"/>
      <c r="AN258" s="39"/>
      <c r="AS258" s="39"/>
    </row>
    <row r="259">
      <c r="E259" s="39"/>
      <c r="J259" s="39"/>
      <c r="O259" s="39"/>
      <c r="T259" s="39"/>
      <c r="Y259" s="39"/>
      <c r="AD259" s="39"/>
      <c r="AI259" s="39"/>
      <c r="AN259" s="39"/>
      <c r="AS259" s="39"/>
    </row>
    <row r="260">
      <c r="E260" s="39"/>
      <c r="J260" s="39"/>
      <c r="O260" s="39"/>
      <c r="T260" s="39"/>
      <c r="Y260" s="39"/>
      <c r="AD260" s="39"/>
      <c r="AI260" s="39"/>
      <c r="AN260" s="39"/>
      <c r="AS260" s="39"/>
    </row>
    <row r="261">
      <c r="E261" s="39"/>
      <c r="J261" s="39"/>
      <c r="O261" s="39"/>
      <c r="T261" s="39"/>
      <c r="Y261" s="39"/>
      <c r="AD261" s="39"/>
      <c r="AI261" s="39"/>
      <c r="AN261" s="39"/>
      <c r="AS261" s="39"/>
    </row>
    <row r="262">
      <c r="E262" s="39"/>
      <c r="J262" s="39"/>
      <c r="O262" s="39"/>
      <c r="T262" s="39"/>
      <c r="Y262" s="39"/>
      <c r="AD262" s="39"/>
      <c r="AI262" s="39"/>
      <c r="AN262" s="39"/>
      <c r="AS262" s="39"/>
    </row>
    <row r="263">
      <c r="E263" s="39"/>
      <c r="J263" s="39"/>
      <c r="O263" s="39"/>
      <c r="T263" s="39"/>
      <c r="Y263" s="39"/>
      <c r="AD263" s="39"/>
      <c r="AI263" s="39"/>
      <c r="AN263" s="39"/>
      <c r="AS263" s="39"/>
    </row>
    <row r="264">
      <c r="E264" s="39"/>
      <c r="J264" s="39"/>
      <c r="O264" s="39"/>
      <c r="T264" s="39"/>
      <c r="Y264" s="39"/>
      <c r="AD264" s="39"/>
      <c r="AI264" s="39"/>
      <c r="AN264" s="39"/>
      <c r="AS264" s="39"/>
    </row>
    <row r="265">
      <c r="E265" s="39"/>
      <c r="J265" s="39"/>
      <c r="O265" s="39"/>
      <c r="T265" s="39"/>
      <c r="Y265" s="39"/>
      <c r="AD265" s="39"/>
      <c r="AI265" s="39"/>
      <c r="AN265" s="39"/>
      <c r="AS265" s="39"/>
    </row>
    <row r="266">
      <c r="E266" s="39"/>
      <c r="J266" s="39"/>
      <c r="O266" s="39"/>
      <c r="T266" s="39"/>
      <c r="Y266" s="39"/>
      <c r="AD266" s="39"/>
      <c r="AI266" s="39"/>
      <c r="AN266" s="39"/>
      <c r="AS266" s="39"/>
    </row>
    <row r="267">
      <c r="E267" s="39"/>
      <c r="J267" s="39"/>
      <c r="O267" s="39"/>
      <c r="T267" s="39"/>
      <c r="Y267" s="39"/>
      <c r="AD267" s="39"/>
      <c r="AI267" s="39"/>
      <c r="AN267" s="39"/>
      <c r="AS267" s="39"/>
    </row>
    <row r="268">
      <c r="E268" s="39"/>
      <c r="J268" s="39"/>
      <c r="O268" s="39"/>
      <c r="T268" s="39"/>
      <c r="Y268" s="39"/>
      <c r="AD268" s="39"/>
      <c r="AI268" s="39"/>
      <c r="AN268" s="39"/>
      <c r="AS268" s="39"/>
    </row>
    <row r="269">
      <c r="E269" s="39"/>
      <c r="J269" s="39"/>
      <c r="O269" s="39"/>
      <c r="T269" s="39"/>
      <c r="Y269" s="39"/>
      <c r="AD269" s="39"/>
      <c r="AI269" s="39"/>
      <c r="AN269" s="39"/>
      <c r="AS269" s="39"/>
    </row>
    <row r="270">
      <c r="E270" s="39"/>
      <c r="J270" s="39"/>
      <c r="O270" s="39"/>
      <c r="T270" s="39"/>
      <c r="Y270" s="39"/>
      <c r="AD270" s="39"/>
      <c r="AI270" s="39"/>
      <c r="AN270" s="39"/>
      <c r="AS270" s="39"/>
    </row>
    <row r="271">
      <c r="E271" s="39"/>
      <c r="J271" s="39"/>
      <c r="O271" s="39"/>
      <c r="T271" s="39"/>
      <c r="Y271" s="39"/>
      <c r="AD271" s="39"/>
      <c r="AI271" s="39"/>
      <c r="AN271" s="39"/>
      <c r="AS271" s="39"/>
    </row>
    <row r="272">
      <c r="E272" s="39"/>
      <c r="J272" s="39"/>
      <c r="O272" s="39"/>
      <c r="T272" s="39"/>
      <c r="Y272" s="39"/>
      <c r="AD272" s="39"/>
      <c r="AI272" s="39"/>
      <c r="AN272" s="39"/>
      <c r="AS272" s="39"/>
    </row>
    <row r="273">
      <c r="E273" s="39"/>
      <c r="J273" s="39"/>
      <c r="O273" s="39"/>
      <c r="T273" s="39"/>
      <c r="Y273" s="39"/>
      <c r="AD273" s="39"/>
      <c r="AI273" s="39"/>
      <c r="AN273" s="39"/>
      <c r="AS273" s="39"/>
    </row>
    <row r="274">
      <c r="E274" s="39"/>
      <c r="J274" s="39"/>
      <c r="O274" s="39"/>
      <c r="T274" s="39"/>
      <c r="Y274" s="39"/>
      <c r="AD274" s="39"/>
      <c r="AI274" s="39"/>
      <c r="AN274" s="39"/>
      <c r="AS274" s="39"/>
    </row>
    <row r="275">
      <c r="E275" s="39"/>
      <c r="J275" s="39"/>
      <c r="O275" s="39"/>
      <c r="T275" s="39"/>
      <c r="Y275" s="39"/>
      <c r="AD275" s="39"/>
      <c r="AI275" s="39"/>
      <c r="AN275" s="39"/>
      <c r="AS275" s="39"/>
    </row>
    <row r="276">
      <c r="E276" s="39"/>
      <c r="J276" s="39"/>
      <c r="O276" s="39"/>
      <c r="T276" s="39"/>
      <c r="Y276" s="39"/>
      <c r="AD276" s="39"/>
      <c r="AI276" s="39"/>
      <c r="AN276" s="39"/>
      <c r="AS276" s="39"/>
    </row>
    <row r="277">
      <c r="E277" s="39"/>
      <c r="J277" s="39"/>
      <c r="O277" s="39"/>
      <c r="T277" s="39"/>
      <c r="Y277" s="39"/>
      <c r="AD277" s="39"/>
      <c r="AI277" s="39"/>
      <c r="AN277" s="39"/>
      <c r="AS277" s="39"/>
    </row>
    <row r="278">
      <c r="E278" s="39"/>
      <c r="J278" s="39"/>
      <c r="O278" s="39"/>
      <c r="T278" s="39"/>
      <c r="Y278" s="39"/>
      <c r="AD278" s="39"/>
      <c r="AI278" s="39"/>
      <c r="AN278" s="39"/>
      <c r="AS278" s="39"/>
    </row>
    <row r="279">
      <c r="E279" s="39"/>
      <c r="J279" s="39"/>
      <c r="O279" s="39"/>
      <c r="T279" s="39"/>
      <c r="Y279" s="39"/>
      <c r="AD279" s="39"/>
      <c r="AI279" s="39"/>
      <c r="AN279" s="39"/>
      <c r="AS279" s="39"/>
    </row>
    <row r="280">
      <c r="E280" s="39"/>
      <c r="J280" s="39"/>
      <c r="O280" s="39"/>
      <c r="T280" s="39"/>
      <c r="Y280" s="39"/>
      <c r="AD280" s="39"/>
      <c r="AI280" s="39"/>
      <c r="AN280" s="39"/>
      <c r="AS280" s="39"/>
    </row>
    <row r="281">
      <c r="E281" s="39"/>
      <c r="J281" s="39"/>
      <c r="O281" s="39"/>
      <c r="T281" s="39"/>
      <c r="Y281" s="39"/>
      <c r="AD281" s="39"/>
      <c r="AI281" s="39"/>
      <c r="AN281" s="39"/>
      <c r="AS281" s="39"/>
    </row>
    <row r="282">
      <c r="E282" s="39"/>
      <c r="J282" s="39"/>
      <c r="O282" s="39"/>
      <c r="T282" s="39"/>
      <c r="Y282" s="39"/>
      <c r="AD282" s="39"/>
      <c r="AI282" s="39"/>
      <c r="AN282" s="39"/>
      <c r="AS282" s="39"/>
    </row>
    <row r="283">
      <c r="E283" s="39"/>
      <c r="J283" s="39"/>
      <c r="O283" s="39"/>
      <c r="T283" s="39"/>
      <c r="Y283" s="39"/>
      <c r="AD283" s="39"/>
      <c r="AI283" s="39"/>
      <c r="AN283" s="39"/>
      <c r="AS283" s="39"/>
    </row>
    <row r="284">
      <c r="E284" s="39"/>
      <c r="J284" s="39"/>
      <c r="O284" s="39"/>
      <c r="T284" s="39"/>
      <c r="Y284" s="39"/>
      <c r="AD284" s="39"/>
      <c r="AI284" s="39"/>
      <c r="AN284" s="39"/>
      <c r="AS284" s="39"/>
    </row>
    <row r="285">
      <c r="E285" s="39"/>
      <c r="J285" s="39"/>
      <c r="O285" s="39"/>
      <c r="T285" s="39"/>
      <c r="Y285" s="39"/>
      <c r="AD285" s="39"/>
      <c r="AI285" s="39"/>
      <c r="AN285" s="39"/>
      <c r="AS285" s="39"/>
    </row>
    <row r="286">
      <c r="E286" s="39"/>
      <c r="J286" s="39"/>
      <c r="O286" s="39"/>
      <c r="T286" s="39"/>
      <c r="Y286" s="39"/>
      <c r="AD286" s="39"/>
      <c r="AI286" s="39"/>
      <c r="AN286" s="39"/>
      <c r="AS286" s="39"/>
    </row>
    <row r="287">
      <c r="E287" s="39"/>
      <c r="J287" s="39"/>
      <c r="O287" s="39"/>
      <c r="T287" s="39"/>
      <c r="Y287" s="39"/>
      <c r="AD287" s="39"/>
      <c r="AI287" s="39"/>
      <c r="AN287" s="39"/>
      <c r="AS287" s="39"/>
    </row>
    <row r="288">
      <c r="E288" s="39"/>
      <c r="J288" s="39"/>
      <c r="O288" s="39"/>
      <c r="T288" s="39"/>
      <c r="Y288" s="39"/>
      <c r="AD288" s="39"/>
      <c r="AI288" s="39"/>
      <c r="AN288" s="39"/>
      <c r="AS288" s="39"/>
    </row>
    <row r="289">
      <c r="E289" s="39"/>
      <c r="J289" s="39"/>
      <c r="O289" s="39"/>
      <c r="T289" s="39"/>
      <c r="Y289" s="39"/>
      <c r="AD289" s="39"/>
      <c r="AI289" s="39"/>
      <c r="AN289" s="39"/>
      <c r="AS289" s="39"/>
    </row>
    <row r="290">
      <c r="E290" s="39"/>
      <c r="J290" s="39"/>
      <c r="O290" s="39"/>
      <c r="T290" s="39"/>
      <c r="Y290" s="39"/>
      <c r="AD290" s="39"/>
      <c r="AI290" s="39"/>
      <c r="AN290" s="39"/>
      <c r="AS290" s="39"/>
    </row>
    <row r="291">
      <c r="E291" s="39"/>
      <c r="J291" s="39"/>
      <c r="O291" s="39"/>
      <c r="T291" s="39"/>
      <c r="Y291" s="39"/>
      <c r="AD291" s="39"/>
      <c r="AI291" s="39"/>
      <c r="AN291" s="39"/>
      <c r="AS291" s="39"/>
    </row>
    <row r="292">
      <c r="E292" s="39"/>
      <c r="J292" s="39"/>
      <c r="O292" s="39"/>
      <c r="T292" s="39"/>
      <c r="Y292" s="39"/>
      <c r="AD292" s="39"/>
      <c r="AI292" s="39"/>
      <c r="AN292" s="39"/>
      <c r="AS292" s="39"/>
    </row>
    <row r="293">
      <c r="E293" s="39"/>
      <c r="J293" s="39"/>
      <c r="O293" s="39"/>
      <c r="T293" s="39"/>
      <c r="Y293" s="39"/>
      <c r="AD293" s="39"/>
      <c r="AI293" s="39"/>
      <c r="AN293" s="39"/>
      <c r="AS293" s="39"/>
    </row>
    <row r="294">
      <c r="E294" s="39"/>
      <c r="J294" s="39"/>
      <c r="O294" s="39"/>
      <c r="T294" s="39"/>
      <c r="Y294" s="39"/>
      <c r="AD294" s="39"/>
      <c r="AI294" s="39"/>
      <c r="AN294" s="39"/>
      <c r="AS294" s="39"/>
    </row>
    <row r="295">
      <c r="E295" s="39"/>
      <c r="J295" s="39"/>
      <c r="O295" s="39"/>
      <c r="T295" s="39"/>
      <c r="Y295" s="39"/>
      <c r="AD295" s="39"/>
      <c r="AI295" s="39"/>
      <c r="AN295" s="39"/>
      <c r="AS295" s="39"/>
    </row>
    <row r="296">
      <c r="E296" s="39"/>
      <c r="J296" s="39"/>
      <c r="O296" s="39"/>
      <c r="T296" s="39"/>
      <c r="Y296" s="39"/>
      <c r="AD296" s="39"/>
      <c r="AI296" s="39"/>
      <c r="AN296" s="39"/>
      <c r="AS296" s="39"/>
    </row>
    <row r="297">
      <c r="E297" s="39"/>
      <c r="J297" s="39"/>
      <c r="O297" s="39"/>
      <c r="T297" s="39"/>
      <c r="Y297" s="39"/>
      <c r="AD297" s="39"/>
      <c r="AI297" s="39"/>
      <c r="AN297" s="39"/>
      <c r="AS297" s="39"/>
    </row>
    <row r="298">
      <c r="E298" s="39"/>
      <c r="J298" s="39"/>
      <c r="O298" s="39"/>
      <c r="T298" s="39"/>
      <c r="Y298" s="39"/>
      <c r="AD298" s="39"/>
      <c r="AI298" s="39"/>
      <c r="AN298" s="39"/>
      <c r="AS298" s="39"/>
    </row>
    <row r="299">
      <c r="E299" s="39"/>
      <c r="J299" s="39"/>
      <c r="O299" s="39"/>
      <c r="T299" s="39"/>
      <c r="Y299" s="39"/>
      <c r="AD299" s="39"/>
      <c r="AI299" s="39"/>
      <c r="AN299" s="39"/>
      <c r="AS299" s="39"/>
    </row>
    <row r="300">
      <c r="E300" s="39"/>
      <c r="J300" s="39"/>
      <c r="O300" s="39"/>
      <c r="T300" s="39"/>
      <c r="Y300" s="39"/>
      <c r="AD300" s="39"/>
      <c r="AI300" s="39"/>
      <c r="AN300" s="39"/>
      <c r="AS300" s="39"/>
    </row>
    <row r="301">
      <c r="E301" s="39"/>
      <c r="J301" s="39"/>
      <c r="O301" s="39"/>
      <c r="T301" s="39"/>
      <c r="Y301" s="39"/>
      <c r="AD301" s="39"/>
      <c r="AI301" s="39"/>
      <c r="AN301" s="39"/>
      <c r="AS301" s="39"/>
    </row>
    <row r="302">
      <c r="E302" s="39"/>
      <c r="J302" s="39"/>
      <c r="O302" s="39"/>
      <c r="T302" s="39"/>
      <c r="Y302" s="39"/>
      <c r="AD302" s="39"/>
      <c r="AI302" s="39"/>
      <c r="AN302" s="39"/>
      <c r="AS302" s="39"/>
    </row>
    <row r="303">
      <c r="E303" s="39"/>
      <c r="J303" s="39"/>
      <c r="O303" s="39"/>
      <c r="T303" s="39"/>
      <c r="Y303" s="39"/>
      <c r="AD303" s="39"/>
      <c r="AI303" s="39"/>
      <c r="AN303" s="39"/>
      <c r="AS303" s="39"/>
    </row>
    <row r="304">
      <c r="E304" s="39"/>
      <c r="J304" s="39"/>
      <c r="O304" s="39"/>
      <c r="T304" s="39"/>
      <c r="Y304" s="39"/>
      <c r="AD304" s="39"/>
      <c r="AI304" s="39"/>
      <c r="AN304" s="39"/>
      <c r="AS304" s="39"/>
    </row>
    <row r="305">
      <c r="E305" s="39"/>
      <c r="J305" s="39"/>
      <c r="O305" s="39"/>
      <c r="T305" s="39"/>
      <c r="Y305" s="39"/>
      <c r="AD305" s="39"/>
      <c r="AI305" s="39"/>
      <c r="AN305" s="39"/>
      <c r="AS305" s="39"/>
    </row>
    <row r="306">
      <c r="E306" s="39"/>
      <c r="J306" s="39"/>
      <c r="O306" s="39"/>
      <c r="T306" s="39"/>
      <c r="Y306" s="39"/>
      <c r="AD306" s="39"/>
      <c r="AI306" s="39"/>
      <c r="AN306" s="39"/>
      <c r="AS306" s="39"/>
    </row>
    <row r="307">
      <c r="E307" s="39"/>
      <c r="J307" s="39"/>
      <c r="O307" s="39"/>
      <c r="T307" s="39"/>
      <c r="Y307" s="39"/>
      <c r="AD307" s="39"/>
      <c r="AI307" s="39"/>
      <c r="AN307" s="39"/>
      <c r="AS307" s="39"/>
    </row>
    <row r="308">
      <c r="E308" s="39"/>
      <c r="J308" s="39"/>
      <c r="O308" s="39"/>
      <c r="T308" s="39"/>
      <c r="Y308" s="39"/>
      <c r="AD308" s="39"/>
      <c r="AI308" s="39"/>
      <c r="AN308" s="39"/>
      <c r="AS308" s="39"/>
    </row>
    <row r="309">
      <c r="E309" s="39"/>
      <c r="J309" s="39"/>
      <c r="O309" s="39"/>
      <c r="T309" s="39"/>
      <c r="Y309" s="39"/>
      <c r="AD309" s="39"/>
      <c r="AI309" s="39"/>
      <c r="AN309" s="39"/>
      <c r="AS309" s="39"/>
    </row>
    <row r="310">
      <c r="E310" s="39"/>
      <c r="J310" s="39"/>
      <c r="O310" s="39"/>
      <c r="T310" s="39"/>
      <c r="Y310" s="39"/>
      <c r="AD310" s="39"/>
      <c r="AI310" s="39"/>
      <c r="AN310" s="39"/>
      <c r="AS310" s="39"/>
    </row>
    <row r="311">
      <c r="E311" s="39"/>
      <c r="J311" s="39"/>
      <c r="O311" s="39"/>
      <c r="T311" s="39"/>
      <c r="Y311" s="39"/>
      <c r="AD311" s="39"/>
      <c r="AI311" s="39"/>
      <c r="AN311" s="39"/>
      <c r="AS311" s="39"/>
    </row>
    <row r="312">
      <c r="E312" s="39"/>
      <c r="J312" s="39"/>
      <c r="O312" s="39"/>
      <c r="T312" s="39"/>
      <c r="Y312" s="39"/>
      <c r="AD312" s="39"/>
      <c r="AI312" s="39"/>
      <c r="AN312" s="39"/>
      <c r="AS312" s="39"/>
    </row>
    <row r="313">
      <c r="E313" s="39"/>
      <c r="J313" s="39"/>
      <c r="O313" s="39"/>
      <c r="T313" s="39"/>
      <c r="Y313" s="39"/>
      <c r="AD313" s="39"/>
      <c r="AI313" s="39"/>
      <c r="AN313" s="39"/>
      <c r="AS313" s="39"/>
    </row>
    <row r="314">
      <c r="E314" s="39"/>
      <c r="J314" s="39"/>
      <c r="O314" s="39"/>
      <c r="T314" s="39"/>
      <c r="Y314" s="39"/>
      <c r="AD314" s="39"/>
      <c r="AI314" s="39"/>
      <c r="AN314" s="39"/>
      <c r="AS314" s="39"/>
    </row>
    <row r="315">
      <c r="E315" s="39"/>
      <c r="J315" s="39"/>
      <c r="O315" s="39"/>
      <c r="T315" s="39"/>
      <c r="Y315" s="39"/>
      <c r="AD315" s="39"/>
      <c r="AI315" s="39"/>
      <c r="AN315" s="39"/>
      <c r="AS315" s="39"/>
    </row>
    <row r="316">
      <c r="E316" s="39"/>
      <c r="J316" s="39"/>
      <c r="O316" s="39"/>
      <c r="T316" s="39"/>
      <c r="Y316" s="39"/>
      <c r="AD316" s="39"/>
      <c r="AI316" s="39"/>
      <c r="AN316" s="39"/>
      <c r="AS316" s="39"/>
    </row>
    <row r="317">
      <c r="E317" s="39"/>
      <c r="J317" s="39"/>
      <c r="O317" s="39"/>
      <c r="T317" s="39"/>
      <c r="Y317" s="39"/>
      <c r="AD317" s="39"/>
      <c r="AI317" s="39"/>
      <c r="AN317" s="39"/>
      <c r="AS317" s="39"/>
    </row>
    <row r="318">
      <c r="E318" s="39"/>
      <c r="J318" s="39"/>
      <c r="O318" s="39"/>
      <c r="T318" s="39"/>
      <c r="Y318" s="39"/>
      <c r="AD318" s="39"/>
      <c r="AI318" s="39"/>
      <c r="AN318" s="39"/>
      <c r="AS318" s="39"/>
    </row>
    <row r="319">
      <c r="E319" s="39"/>
      <c r="J319" s="39"/>
      <c r="O319" s="39"/>
      <c r="T319" s="39"/>
      <c r="Y319" s="39"/>
      <c r="AD319" s="39"/>
      <c r="AI319" s="39"/>
      <c r="AN319" s="39"/>
      <c r="AS319" s="39"/>
    </row>
    <row r="320">
      <c r="E320" s="39"/>
      <c r="J320" s="39"/>
      <c r="O320" s="39"/>
      <c r="T320" s="39"/>
      <c r="Y320" s="39"/>
      <c r="AD320" s="39"/>
      <c r="AI320" s="39"/>
      <c r="AN320" s="39"/>
      <c r="AS320" s="39"/>
    </row>
    <row r="321">
      <c r="E321" s="39"/>
      <c r="J321" s="39"/>
      <c r="O321" s="39"/>
      <c r="T321" s="39"/>
      <c r="Y321" s="39"/>
      <c r="AD321" s="39"/>
      <c r="AI321" s="39"/>
      <c r="AN321" s="39"/>
      <c r="AS321" s="39"/>
    </row>
    <row r="322">
      <c r="E322" s="39"/>
      <c r="J322" s="39"/>
      <c r="O322" s="39"/>
      <c r="T322" s="39"/>
      <c r="Y322" s="39"/>
      <c r="AD322" s="39"/>
      <c r="AI322" s="39"/>
      <c r="AN322" s="39"/>
      <c r="AS322" s="39"/>
    </row>
    <row r="323">
      <c r="E323" s="39"/>
      <c r="J323" s="39"/>
      <c r="O323" s="39"/>
      <c r="T323" s="39"/>
      <c r="Y323" s="39"/>
      <c r="AD323" s="39"/>
      <c r="AI323" s="39"/>
      <c r="AN323" s="39"/>
      <c r="AS323" s="39"/>
    </row>
    <row r="324">
      <c r="E324" s="39"/>
      <c r="J324" s="39"/>
      <c r="O324" s="39"/>
      <c r="T324" s="39"/>
      <c r="Y324" s="39"/>
      <c r="AD324" s="39"/>
      <c r="AI324" s="39"/>
      <c r="AN324" s="39"/>
      <c r="AS324" s="39"/>
    </row>
    <row r="325">
      <c r="E325" s="39"/>
      <c r="J325" s="39"/>
      <c r="O325" s="39"/>
      <c r="T325" s="39"/>
      <c r="Y325" s="39"/>
      <c r="AD325" s="39"/>
      <c r="AI325" s="39"/>
      <c r="AN325" s="39"/>
      <c r="AS325" s="39"/>
    </row>
    <row r="326">
      <c r="E326" s="39"/>
      <c r="J326" s="39"/>
      <c r="O326" s="39"/>
      <c r="T326" s="39"/>
      <c r="Y326" s="39"/>
      <c r="AD326" s="39"/>
      <c r="AI326" s="39"/>
      <c r="AN326" s="39"/>
      <c r="AS326" s="39"/>
    </row>
    <row r="327">
      <c r="E327" s="39"/>
      <c r="J327" s="39"/>
      <c r="O327" s="39"/>
      <c r="T327" s="39"/>
      <c r="Y327" s="39"/>
      <c r="AD327" s="39"/>
      <c r="AI327" s="39"/>
      <c r="AN327" s="39"/>
      <c r="AS327" s="39"/>
    </row>
    <row r="328">
      <c r="E328" s="39"/>
      <c r="J328" s="39"/>
      <c r="O328" s="39"/>
      <c r="T328" s="39"/>
      <c r="Y328" s="39"/>
      <c r="AD328" s="39"/>
      <c r="AI328" s="39"/>
      <c r="AN328" s="39"/>
      <c r="AS328" s="39"/>
    </row>
    <row r="329">
      <c r="E329" s="39"/>
      <c r="J329" s="39"/>
      <c r="O329" s="39"/>
      <c r="T329" s="39"/>
      <c r="Y329" s="39"/>
      <c r="AD329" s="39"/>
      <c r="AI329" s="39"/>
      <c r="AN329" s="39"/>
      <c r="AS329" s="39"/>
    </row>
    <row r="330">
      <c r="E330" s="39"/>
      <c r="J330" s="39"/>
      <c r="O330" s="39"/>
      <c r="T330" s="39"/>
      <c r="Y330" s="39"/>
      <c r="AD330" s="39"/>
      <c r="AI330" s="39"/>
      <c r="AN330" s="39"/>
      <c r="AS330" s="39"/>
    </row>
    <row r="331">
      <c r="E331" s="39"/>
      <c r="J331" s="39"/>
      <c r="O331" s="39"/>
      <c r="T331" s="39"/>
      <c r="Y331" s="39"/>
      <c r="AD331" s="39"/>
      <c r="AI331" s="39"/>
      <c r="AN331" s="39"/>
      <c r="AS331" s="39"/>
    </row>
    <row r="332">
      <c r="E332" s="39"/>
      <c r="J332" s="39"/>
      <c r="O332" s="39"/>
      <c r="T332" s="39"/>
      <c r="Y332" s="39"/>
      <c r="AD332" s="39"/>
      <c r="AI332" s="39"/>
      <c r="AN332" s="39"/>
      <c r="AS332" s="39"/>
    </row>
    <row r="333">
      <c r="E333" s="39"/>
      <c r="J333" s="39"/>
      <c r="O333" s="39"/>
      <c r="T333" s="39"/>
      <c r="Y333" s="39"/>
      <c r="AD333" s="39"/>
      <c r="AI333" s="39"/>
      <c r="AN333" s="39"/>
      <c r="AS333" s="39"/>
    </row>
    <row r="334">
      <c r="E334" s="39"/>
      <c r="J334" s="39"/>
      <c r="O334" s="39"/>
      <c r="T334" s="39"/>
      <c r="Y334" s="39"/>
      <c r="AD334" s="39"/>
      <c r="AI334" s="39"/>
      <c r="AN334" s="39"/>
      <c r="AS334" s="39"/>
    </row>
    <row r="335">
      <c r="E335" s="39"/>
      <c r="J335" s="39"/>
      <c r="O335" s="39"/>
      <c r="T335" s="39"/>
      <c r="Y335" s="39"/>
      <c r="AD335" s="39"/>
      <c r="AI335" s="39"/>
      <c r="AN335" s="39"/>
      <c r="AS335" s="39"/>
    </row>
    <row r="336">
      <c r="E336" s="39"/>
      <c r="J336" s="39"/>
      <c r="O336" s="39"/>
      <c r="T336" s="39"/>
      <c r="Y336" s="39"/>
      <c r="AD336" s="39"/>
      <c r="AI336" s="39"/>
      <c r="AN336" s="39"/>
      <c r="AS336" s="39"/>
    </row>
    <row r="337">
      <c r="E337" s="39"/>
      <c r="J337" s="39"/>
      <c r="O337" s="39"/>
      <c r="T337" s="39"/>
      <c r="Y337" s="39"/>
      <c r="AD337" s="39"/>
      <c r="AI337" s="39"/>
      <c r="AN337" s="39"/>
      <c r="AS337" s="39"/>
    </row>
    <row r="338">
      <c r="E338" s="39"/>
      <c r="J338" s="39"/>
      <c r="O338" s="39"/>
      <c r="T338" s="39"/>
      <c r="Y338" s="39"/>
      <c r="AD338" s="39"/>
      <c r="AI338" s="39"/>
      <c r="AN338" s="39"/>
      <c r="AS338" s="39"/>
    </row>
    <row r="339">
      <c r="E339" s="39"/>
      <c r="J339" s="39"/>
      <c r="O339" s="39"/>
      <c r="T339" s="39"/>
      <c r="Y339" s="39"/>
      <c r="AD339" s="39"/>
      <c r="AI339" s="39"/>
      <c r="AN339" s="39"/>
      <c r="AS339" s="39"/>
    </row>
    <row r="340">
      <c r="E340" s="39"/>
      <c r="J340" s="39"/>
      <c r="O340" s="39"/>
      <c r="T340" s="39"/>
      <c r="Y340" s="39"/>
      <c r="AD340" s="39"/>
      <c r="AI340" s="39"/>
      <c r="AN340" s="39"/>
      <c r="AS340" s="39"/>
    </row>
    <row r="341">
      <c r="E341" s="39"/>
      <c r="J341" s="39"/>
      <c r="O341" s="39"/>
      <c r="T341" s="39"/>
      <c r="Y341" s="39"/>
      <c r="AD341" s="39"/>
      <c r="AI341" s="39"/>
      <c r="AN341" s="39"/>
      <c r="AS341" s="39"/>
    </row>
    <row r="342">
      <c r="E342" s="39"/>
      <c r="J342" s="39"/>
      <c r="O342" s="39"/>
      <c r="T342" s="39"/>
      <c r="Y342" s="39"/>
      <c r="AD342" s="39"/>
      <c r="AI342" s="39"/>
      <c r="AN342" s="39"/>
      <c r="AS342" s="39"/>
    </row>
    <row r="343">
      <c r="E343" s="39"/>
      <c r="J343" s="39"/>
      <c r="O343" s="39"/>
      <c r="T343" s="39"/>
      <c r="Y343" s="39"/>
      <c r="AD343" s="39"/>
      <c r="AI343" s="39"/>
      <c r="AN343" s="39"/>
      <c r="AS343" s="39"/>
    </row>
    <row r="344">
      <c r="E344" s="39"/>
      <c r="J344" s="39"/>
      <c r="O344" s="39"/>
      <c r="T344" s="39"/>
      <c r="Y344" s="39"/>
      <c r="AD344" s="39"/>
      <c r="AI344" s="39"/>
      <c r="AN344" s="39"/>
      <c r="AS344" s="39"/>
    </row>
    <row r="345">
      <c r="E345" s="39"/>
      <c r="J345" s="39"/>
      <c r="O345" s="39"/>
      <c r="T345" s="39"/>
      <c r="Y345" s="39"/>
      <c r="AD345" s="39"/>
      <c r="AI345" s="39"/>
      <c r="AN345" s="39"/>
      <c r="AS345" s="39"/>
    </row>
    <row r="346">
      <c r="E346" s="39"/>
      <c r="J346" s="39"/>
      <c r="O346" s="39"/>
      <c r="T346" s="39"/>
      <c r="Y346" s="39"/>
      <c r="AD346" s="39"/>
      <c r="AI346" s="39"/>
      <c r="AN346" s="39"/>
      <c r="AS346" s="39"/>
    </row>
    <row r="347">
      <c r="E347" s="39"/>
      <c r="J347" s="39"/>
      <c r="O347" s="39"/>
      <c r="T347" s="39"/>
      <c r="Y347" s="39"/>
      <c r="AD347" s="39"/>
      <c r="AI347" s="39"/>
      <c r="AN347" s="39"/>
      <c r="AS347" s="39"/>
    </row>
    <row r="348">
      <c r="E348" s="39"/>
      <c r="J348" s="39"/>
      <c r="O348" s="39"/>
      <c r="T348" s="39"/>
      <c r="Y348" s="39"/>
      <c r="AD348" s="39"/>
      <c r="AI348" s="39"/>
      <c r="AN348" s="39"/>
      <c r="AS348" s="39"/>
    </row>
    <row r="349">
      <c r="E349" s="39"/>
      <c r="J349" s="39"/>
      <c r="O349" s="39"/>
      <c r="T349" s="39"/>
      <c r="Y349" s="39"/>
      <c r="AD349" s="39"/>
      <c r="AI349" s="39"/>
      <c r="AN349" s="39"/>
      <c r="AS349" s="39"/>
    </row>
    <row r="350">
      <c r="E350" s="39"/>
      <c r="J350" s="39"/>
      <c r="O350" s="39"/>
      <c r="T350" s="39"/>
      <c r="Y350" s="39"/>
      <c r="AD350" s="39"/>
      <c r="AI350" s="39"/>
      <c r="AN350" s="39"/>
      <c r="AS350" s="39"/>
    </row>
    <row r="351">
      <c r="E351" s="39"/>
      <c r="J351" s="39"/>
      <c r="O351" s="39"/>
      <c r="T351" s="39"/>
      <c r="Y351" s="39"/>
      <c r="AD351" s="39"/>
      <c r="AI351" s="39"/>
      <c r="AN351" s="39"/>
      <c r="AS351" s="39"/>
    </row>
    <row r="352">
      <c r="E352" s="39"/>
      <c r="J352" s="39"/>
      <c r="O352" s="39"/>
      <c r="T352" s="39"/>
      <c r="Y352" s="39"/>
      <c r="AD352" s="39"/>
      <c r="AI352" s="39"/>
      <c r="AN352" s="39"/>
      <c r="AS352" s="39"/>
    </row>
    <row r="353">
      <c r="E353" s="39"/>
      <c r="J353" s="39"/>
      <c r="O353" s="39"/>
      <c r="T353" s="39"/>
      <c r="Y353" s="39"/>
      <c r="AD353" s="39"/>
      <c r="AI353" s="39"/>
      <c r="AN353" s="39"/>
      <c r="AS353" s="39"/>
    </row>
    <row r="354">
      <c r="E354" s="39"/>
      <c r="J354" s="39"/>
      <c r="O354" s="39"/>
      <c r="T354" s="39"/>
      <c r="Y354" s="39"/>
      <c r="AD354" s="39"/>
      <c r="AI354" s="39"/>
      <c r="AN354" s="39"/>
      <c r="AS354" s="39"/>
    </row>
    <row r="355">
      <c r="E355" s="39"/>
      <c r="J355" s="39"/>
      <c r="O355" s="39"/>
      <c r="T355" s="39"/>
      <c r="Y355" s="39"/>
      <c r="AD355" s="39"/>
      <c r="AI355" s="39"/>
      <c r="AN355" s="39"/>
      <c r="AS355" s="39"/>
    </row>
    <row r="356">
      <c r="E356" s="39"/>
      <c r="J356" s="39"/>
      <c r="O356" s="39"/>
      <c r="T356" s="39"/>
      <c r="Y356" s="39"/>
      <c r="AD356" s="39"/>
      <c r="AI356" s="39"/>
      <c r="AN356" s="39"/>
      <c r="AS356" s="39"/>
    </row>
    <row r="357">
      <c r="E357" s="39"/>
      <c r="J357" s="39"/>
      <c r="O357" s="39"/>
      <c r="T357" s="39"/>
      <c r="Y357" s="39"/>
      <c r="AD357" s="39"/>
      <c r="AI357" s="39"/>
      <c r="AN357" s="39"/>
      <c r="AS357" s="39"/>
    </row>
    <row r="358">
      <c r="E358" s="39"/>
      <c r="J358" s="39"/>
      <c r="O358" s="39"/>
      <c r="T358" s="39"/>
      <c r="Y358" s="39"/>
      <c r="AD358" s="39"/>
      <c r="AI358" s="39"/>
      <c r="AN358" s="39"/>
      <c r="AS358" s="39"/>
    </row>
    <row r="359">
      <c r="E359" s="39"/>
      <c r="J359" s="39"/>
      <c r="O359" s="39"/>
      <c r="T359" s="39"/>
      <c r="Y359" s="39"/>
      <c r="AD359" s="39"/>
      <c r="AI359" s="39"/>
      <c r="AN359" s="39"/>
      <c r="AS359" s="39"/>
    </row>
    <row r="360">
      <c r="E360" s="39"/>
      <c r="J360" s="39"/>
      <c r="O360" s="39"/>
      <c r="T360" s="39"/>
      <c r="Y360" s="39"/>
      <c r="AD360" s="39"/>
      <c r="AI360" s="39"/>
      <c r="AN360" s="39"/>
      <c r="AS360" s="39"/>
    </row>
    <row r="361">
      <c r="E361" s="39"/>
      <c r="J361" s="39"/>
      <c r="O361" s="39"/>
      <c r="T361" s="39"/>
      <c r="Y361" s="39"/>
      <c r="AD361" s="39"/>
      <c r="AI361" s="39"/>
      <c r="AN361" s="39"/>
      <c r="AS361" s="39"/>
    </row>
    <row r="362">
      <c r="E362" s="39"/>
      <c r="J362" s="39"/>
      <c r="O362" s="39"/>
      <c r="T362" s="39"/>
      <c r="Y362" s="39"/>
      <c r="AD362" s="39"/>
      <c r="AI362" s="39"/>
      <c r="AN362" s="39"/>
      <c r="AS362" s="39"/>
    </row>
    <row r="363">
      <c r="E363" s="39"/>
      <c r="J363" s="39"/>
      <c r="O363" s="39"/>
      <c r="T363" s="39"/>
      <c r="Y363" s="39"/>
      <c r="AD363" s="39"/>
      <c r="AI363" s="39"/>
      <c r="AN363" s="39"/>
      <c r="AS363" s="39"/>
    </row>
    <row r="364">
      <c r="E364" s="39"/>
      <c r="J364" s="39"/>
      <c r="O364" s="39"/>
      <c r="T364" s="39"/>
      <c r="Y364" s="39"/>
      <c r="AD364" s="39"/>
      <c r="AI364" s="39"/>
      <c r="AN364" s="39"/>
      <c r="AS364" s="39"/>
    </row>
    <row r="365">
      <c r="E365" s="39"/>
      <c r="J365" s="39"/>
      <c r="O365" s="39"/>
      <c r="T365" s="39"/>
      <c r="Y365" s="39"/>
      <c r="AD365" s="39"/>
      <c r="AI365" s="39"/>
      <c r="AN365" s="39"/>
      <c r="AS365" s="39"/>
    </row>
    <row r="366">
      <c r="E366" s="39"/>
      <c r="J366" s="39"/>
      <c r="O366" s="39"/>
      <c r="T366" s="39"/>
      <c r="Y366" s="39"/>
      <c r="AD366" s="39"/>
      <c r="AI366" s="39"/>
      <c r="AN366" s="39"/>
      <c r="AS366" s="39"/>
    </row>
    <row r="367">
      <c r="E367" s="39"/>
      <c r="J367" s="39"/>
      <c r="O367" s="39"/>
      <c r="T367" s="39"/>
      <c r="Y367" s="39"/>
      <c r="AD367" s="39"/>
      <c r="AI367" s="39"/>
      <c r="AN367" s="39"/>
      <c r="AS367" s="39"/>
    </row>
    <row r="368">
      <c r="E368" s="39"/>
      <c r="J368" s="39"/>
      <c r="O368" s="39"/>
      <c r="T368" s="39"/>
      <c r="Y368" s="39"/>
      <c r="AD368" s="39"/>
      <c r="AI368" s="39"/>
      <c r="AN368" s="39"/>
      <c r="AS368" s="39"/>
    </row>
    <row r="369">
      <c r="E369" s="39"/>
      <c r="J369" s="39"/>
      <c r="O369" s="39"/>
      <c r="T369" s="39"/>
      <c r="Y369" s="39"/>
      <c r="AD369" s="39"/>
      <c r="AI369" s="39"/>
      <c r="AN369" s="39"/>
      <c r="AS369" s="39"/>
    </row>
    <row r="370">
      <c r="E370" s="39"/>
      <c r="J370" s="39"/>
      <c r="O370" s="39"/>
      <c r="T370" s="39"/>
      <c r="Y370" s="39"/>
      <c r="AD370" s="39"/>
      <c r="AI370" s="39"/>
      <c r="AN370" s="39"/>
      <c r="AS370" s="39"/>
    </row>
    <row r="371">
      <c r="E371" s="39"/>
      <c r="J371" s="39"/>
      <c r="O371" s="39"/>
      <c r="T371" s="39"/>
      <c r="Y371" s="39"/>
      <c r="AD371" s="39"/>
      <c r="AI371" s="39"/>
      <c r="AN371" s="39"/>
      <c r="AS371" s="39"/>
    </row>
    <row r="372">
      <c r="E372" s="39"/>
      <c r="J372" s="39"/>
      <c r="O372" s="39"/>
      <c r="T372" s="39"/>
      <c r="Y372" s="39"/>
      <c r="AD372" s="39"/>
      <c r="AI372" s="39"/>
      <c r="AN372" s="39"/>
      <c r="AS372" s="39"/>
    </row>
    <row r="373">
      <c r="E373" s="39"/>
      <c r="J373" s="39"/>
      <c r="O373" s="39"/>
      <c r="T373" s="39"/>
      <c r="Y373" s="39"/>
      <c r="AD373" s="39"/>
      <c r="AI373" s="39"/>
      <c r="AN373" s="39"/>
      <c r="AS373" s="39"/>
    </row>
    <row r="374">
      <c r="E374" s="39"/>
      <c r="J374" s="39"/>
      <c r="O374" s="39"/>
      <c r="T374" s="39"/>
      <c r="Y374" s="39"/>
      <c r="AD374" s="39"/>
      <c r="AI374" s="39"/>
      <c r="AN374" s="39"/>
      <c r="AS374" s="39"/>
    </row>
    <row r="375">
      <c r="E375" s="39"/>
      <c r="J375" s="39"/>
      <c r="O375" s="39"/>
      <c r="T375" s="39"/>
      <c r="Y375" s="39"/>
      <c r="AD375" s="39"/>
      <c r="AI375" s="39"/>
      <c r="AN375" s="39"/>
      <c r="AS375" s="39"/>
    </row>
    <row r="376">
      <c r="E376" s="39"/>
      <c r="J376" s="39"/>
      <c r="O376" s="39"/>
      <c r="T376" s="39"/>
      <c r="Y376" s="39"/>
      <c r="AD376" s="39"/>
      <c r="AI376" s="39"/>
      <c r="AN376" s="39"/>
      <c r="AS376" s="39"/>
    </row>
    <row r="377">
      <c r="E377" s="39"/>
      <c r="J377" s="39"/>
      <c r="O377" s="39"/>
      <c r="T377" s="39"/>
      <c r="Y377" s="39"/>
      <c r="AD377" s="39"/>
      <c r="AI377" s="39"/>
      <c r="AN377" s="39"/>
      <c r="AS377" s="39"/>
    </row>
    <row r="378">
      <c r="E378" s="39"/>
      <c r="J378" s="39"/>
      <c r="O378" s="39"/>
      <c r="T378" s="39"/>
      <c r="Y378" s="39"/>
      <c r="AD378" s="39"/>
      <c r="AI378" s="39"/>
      <c r="AN378" s="39"/>
      <c r="AS378" s="39"/>
    </row>
    <row r="379">
      <c r="E379" s="39"/>
      <c r="J379" s="39"/>
      <c r="O379" s="39"/>
      <c r="T379" s="39"/>
      <c r="Y379" s="39"/>
      <c r="AD379" s="39"/>
      <c r="AI379" s="39"/>
      <c r="AN379" s="39"/>
      <c r="AS379" s="39"/>
    </row>
    <row r="380">
      <c r="E380" s="39"/>
      <c r="J380" s="39"/>
      <c r="O380" s="39"/>
      <c r="T380" s="39"/>
      <c r="Y380" s="39"/>
      <c r="AD380" s="39"/>
      <c r="AI380" s="39"/>
      <c r="AN380" s="39"/>
      <c r="AS380" s="39"/>
    </row>
    <row r="381">
      <c r="E381" s="39"/>
      <c r="J381" s="39"/>
      <c r="O381" s="39"/>
      <c r="T381" s="39"/>
      <c r="Y381" s="39"/>
      <c r="AD381" s="39"/>
      <c r="AI381" s="39"/>
      <c r="AN381" s="39"/>
      <c r="AS381" s="39"/>
    </row>
    <row r="382">
      <c r="E382" s="39"/>
      <c r="J382" s="39"/>
      <c r="O382" s="39"/>
      <c r="T382" s="39"/>
      <c r="Y382" s="39"/>
      <c r="AD382" s="39"/>
      <c r="AI382" s="39"/>
      <c r="AN382" s="39"/>
      <c r="AS382" s="39"/>
    </row>
    <row r="383">
      <c r="E383" s="39"/>
      <c r="J383" s="39"/>
      <c r="O383" s="39"/>
      <c r="T383" s="39"/>
      <c r="Y383" s="39"/>
      <c r="AD383" s="39"/>
      <c r="AI383" s="39"/>
      <c r="AN383" s="39"/>
      <c r="AS383" s="39"/>
    </row>
    <row r="384">
      <c r="E384" s="39"/>
      <c r="J384" s="39"/>
      <c r="O384" s="39"/>
      <c r="T384" s="39"/>
      <c r="Y384" s="39"/>
      <c r="AD384" s="39"/>
      <c r="AI384" s="39"/>
      <c r="AN384" s="39"/>
      <c r="AS384" s="39"/>
    </row>
    <row r="385">
      <c r="E385" s="39"/>
      <c r="J385" s="39"/>
      <c r="O385" s="39"/>
      <c r="T385" s="39"/>
      <c r="Y385" s="39"/>
      <c r="AD385" s="39"/>
      <c r="AI385" s="39"/>
      <c r="AN385" s="39"/>
      <c r="AS385" s="39"/>
    </row>
    <row r="386">
      <c r="E386" s="39"/>
      <c r="J386" s="39"/>
      <c r="O386" s="39"/>
      <c r="T386" s="39"/>
      <c r="Y386" s="39"/>
      <c r="AD386" s="39"/>
      <c r="AI386" s="39"/>
      <c r="AN386" s="39"/>
      <c r="AS386" s="39"/>
    </row>
    <row r="387">
      <c r="E387" s="39"/>
      <c r="J387" s="39"/>
      <c r="O387" s="39"/>
      <c r="T387" s="39"/>
      <c r="Y387" s="39"/>
      <c r="AD387" s="39"/>
      <c r="AI387" s="39"/>
      <c r="AN387" s="39"/>
      <c r="AS387" s="39"/>
    </row>
    <row r="388">
      <c r="E388" s="39"/>
      <c r="J388" s="39"/>
      <c r="O388" s="39"/>
      <c r="T388" s="39"/>
      <c r="Y388" s="39"/>
      <c r="AD388" s="39"/>
      <c r="AI388" s="39"/>
      <c r="AN388" s="39"/>
      <c r="AS388" s="39"/>
    </row>
    <row r="389">
      <c r="E389" s="39"/>
      <c r="J389" s="39"/>
      <c r="O389" s="39"/>
      <c r="T389" s="39"/>
      <c r="Y389" s="39"/>
      <c r="AD389" s="39"/>
      <c r="AI389" s="39"/>
      <c r="AN389" s="39"/>
      <c r="AS389" s="39"/>
    </row>
    <row r="390">
      <c r="E390" s="39"/>
      <c r="J390" s="39"/>
      <c r="O390" s="39"/>
      <c r="T390" s="39"/>
      <c r="Y390" s="39"/>
      <c r="AD390" s="39"/>
      <c r="AI390" s="39"/>
      <c r="AN390" s="39"/>
      <c r="AS390" s="39"/>
    </row>
    <row r="391">
      <c r="E391" s="39"/>
      <c r="J391" s="39"/>
      <c r="O391" s="39"/>
      <c r="T391" s="39"/>
      <c r="Y391" s="39"/>
      <c r="AD391" s="39"/>
      <c r="AI391" s="39"/>
      <c r="AN391" s="39"/>
      <c r="AS391" s="39"/>
    </row>
    <row r="392">
      <c r="E392" s="39"/>
      <c r="J392" s="39"/>
      <c r="O392" s="39"/>
      <c r="T392" s="39"/>
      <c r="Y392" s="39"/>
      <c r="AD392" s="39"/>
      <c r="AI392" s="39"/>
      <c r="AN392" s="39"/>
      <c r="AS392" s="39"/>
    </row>
    <row r="393">
      <c r="E393" s="39"/>
      <c r="J393" s="39"/>
      <c r="O393" s="39"/>
      <c r="T393" s="39"/>
      <c r="Y393" s="39"/>
      <c r="AD393" s="39"/>
      <c r="AI393" s="39"/>
      <c r="AN393" s="39"/>
      <c r="AS393" s="39"/>
    </row>
    <row r="394">
      <c r="E394" s="39"/>
      <c r="J394" s="39"/>
      <c r="O394" s="39"/>
      <c r="T394" s="39"/>
      <c r="Y394" s="39"/>
      <c r="AD394" s="39"/>
      <c r="AI394" s="39"/>
      <c r="AN394" s="39"/>
      <c r="AS394" s="39"/>
    </row>
    <row r="395">
      <c r="E395" s="39"/>
      <c r="J395" s="39"/>
      <c r="O395" s="39"/>
      <c r="T395" s="39"/>
      <c r="Y395" s="39"/>
      <c r="AD395" s="39"/>
      <c r="AI395" s="39"/>
      <c r="AN395" s="39"/>
      <c r="AS395" s="39"/>
    </row>
    <row r="396">
      <c r="E396" s="39"/>
      <c r="J396" s="39"/>
      <c r="O396" s="39"/>
      <c r="T396" s="39"/>
      <c r="Y396" s="39"/>
      <c r="AD396" s="39"/>
      <c r="AI396" s="39"/>
      <c r="AN396" s="39"/>
      <c r="AS396" s="39"/>
    </row>
    <row r="397">
      <c r="E397" s="39"/>
      <c r="J397" s="39"/>
      <c r="O397" s="39"/>
      <c r="T397" s="39"/>
      <c r="Y397" s="39"/>
      <c r="AD397" s="39"/>
      <c r="AI397" s="39"/>
      <c r="AN397" s="39"/>
      <c r="AS397" s="39"/>
    </row>
    <row r="398">
      <c r="E398" s="39"/>
      <c r="J398" s="39"/>
      <c r="O398" s="39"/>
      <c r="T398" s="39"/>
      <c r="Y398" s="39"/>
      <c r="AD398" s="39"/>
      <c r="AI398" s="39"/>
      <c r="AN398" s="39"/>
      <c r="AS398" s="39"/>
    </row>
    <row r="399">
      <c r="E399" s="39"/>
      <c r="J399" s="39"/>
      <c r="O399" s="39"/>
      <c r="T399" s="39"/>
      <c r="Y399" s="39"/>
      <c r="AD399" s="39"/>
      <c r="AI399" s="39"/>
      <c r="AN399" s="39"/>
      <c r="AS399" s="39"/>
    </row>
    <row r="400">
      <c r="E400" s="39"/>
      <c r="J400" s="39"/>
      <c r="O400" s="39"/>
      <c r="T400" s="39"/>
      <c r="Y400" s="39"/>
      <c r="AD400" s="39"/>
      <c r="AI400" s="39"/>
      <c r="AN400" s="39"/>
      <c r="AS400" s="39"/>
    </row>
    <row r="401">
      <c r="E401" s="39"/>
      <c r="J401" s="39"/>
      <c r="O401" s="39"/>
      <c r="T401" s="39"/>
      <c r="Y401" s="39"/>
      <c r="AD401" s="39"/>
      <c r="AI401" s="39"/>
      <c r="AN401" s="39"/>
      <c r="AS401" s="39"/>
    </row>
    <row r="402">
      <c r="E402" s="39"/>
      <c r="J402" s="39"/>
      <c r="O402" s="39"/>
      <c r="T402" s="39"/>
      <c r="Y402" s="39"/>
      <c r="AD402" s="39"/>
      <c r="AI402" s="39"/>
      <c r="AN402" s="39"/>
      <c r="AS402" s="39"/>
    </row>
    <row r="403">
      <c r="E403" s="39"/>
      <c r="J403" s="39"/>
      <c r="O403" s="39"/>
      <c r="T403" s="39"/>
      <c r="Y403" s="39"/>
      <c r="AD403" s="39"/>
      <c r="AI403" s="39"/>
      <c r="AN403" s="39"/>
      <c r="AS403" s="39"/>
    </row>
    <row r="404">
      <c r="E404" s="39"/>
      <c r="J404" s="39"/>
      <c r="O404" s="39"/>
      <c r="T404" s="39"/>
      <c r="Y404" s="39"/>
      <c r="AD404" s="39"/>
      <c r="AI404" s="39"/>
      <c r="AN404" s="39"/>
      <c r="AS404" s="39"/>
    </row>
    <row r="405">
      <c r="E405" s="39"/>
      <c r="J405" s="39"/>
      <c r="O405" s="39"/>
      <c r="T405" s="39"/>
      <c r="Y405" s="39"/>
      <c r="AD405" s="39"/>
      <c r="AI405" s="39"/>
      <c r="AN405" s="39"/>
      <c r="AS405" s="39"/>
    </row>
    <row r="406">
      <c r="E406" s="39"/>
      <c r="J406" s="39"/>
      <c r="O406" s="39"/>
      <c r="T406" s="39"/>
      <c r="Y406" s="39"/>
      <c r="AD406" s="39"/>
      <c r="AI406" s="39"/>
      <c r="AN406" s="39"/>
      <c r="AS406" s="39"/>
    </row>
    <row r="407">
      <c r="E407" s="39"/>
      <c r="J407" s="39"/>
      <c r="O407" s="39"/>
      <c r="T407" s="39"/>
      <c r="Y407" s="39"/>
      <c r="AD407" s="39"/>
      <c r="AI407" s="39"/>
      <c r="AN407" s="39"/>
      <c r="AS407" s="39"/>
    </row>
    <row r="408">
      <c r="E408" s="39"/>
      <c r="J408" s="39"/>
      <c r="O408" s="39"/>
      <c r="T408" s="39"/>
      <c r="Y408" s="39"/>
      <c r="AD408" s="39"/>
      <c r="AI408" s="39"/>
      <c r="AN408" s="39"/>
      <c r="AS408" s="39"/>
    </row>
    <row r="409">
      <c r="E409" s="39"/>
      <c r="J409" s="39"/>
      <c r="O409" s="39"/>
      <c r="T409" s="39"/>
      <c r="Y409" s="39"/>
      <c r="AD409" s="39"/>
      <c r="AI409" s="39"/>
      <c r="AN409" s="39"/>
      <c r="AS409" s="39"/>
    </row>
    <row r="410">
      <c r="E410" s="39"/>
      <c r="J410" s="39"/>
      <c r="O410" s="39"/>
      <c r="T410" s="39"/>
      <c r="Y410" s="39"/>
      <c r="AD410" s="39"/>
      <c r="AI410" s="39"/>
      <c r="AN410" s="39"/>
      <c r="AS410" s="39"/>
    </row>
    <row r="411">
      <c r="E411" s="39"/>
      <c r="J411" s="39"/>
      <c r="O411" s="39"/>
      <c r="T411" s="39"/>
      <c r="Y411" s="39"/>
      <c r="AD411" s="39"/>
      <c r="AI411" s="39"/>
      <c r="AN411" s="39"/>
      <c r="AS411" s="39"/>
    </row>
    <row r="412">
      <c r="E412" s="39"/>
      <c r="J412" s="39"/>
      <c r="O412" s="39"/>
      <c r="T412" s="39"/>
      <c r="Y412" s="39"/>
      <c r="AD412" s="39"/>
      <c r="AI412" s="39"/>
      <c r="AN412" s="39"/>
      <c r="AS412" s="39"/>
    </row>
    <row r="413">
      <c r="E413" s="39"/>
      <c r="J413" s="39"/>
      <c r="O413" s="39"/>
      <c r="T413" s="39"/>
      <c r="Y413" s="39"/>
      <c r="AD413" s="39"/>
      <c r="AI413" s="39"/>
      <c r="AN413" s="39"/>
      <c r="AS413" s="39"/>
    </row>
    <row r="414">
      <c r="E414" s="39"/>
      <c r="J414" s="39"/>
      <c r="O414" s="39"/>
      <c r="T414" s="39"/>
      <c r="Y414" s="39"/>
      <c r="AD414" s="39"/>
      <c r="AI414" s="39"/>
      <c r="AN414" s="39"/>
      <c r="AS414" s="39"/>
    </row>
    <row r="415">
      <c r="E415" s="39"/>
      <c r="J415" s="39"/>
      <c r="O415" s="39"/>
      <c r="T415" s="39"/>
      <c r="Y415" s="39"/>
      <c r="AD415" s="39"/>
      <c r="AI415" s="39"/>
      <c r="AN415" s="39"/>
      <c r="AS415" s="39"/>
    </row>
    <row r="416">
      <c r="E416" s="39"/>
      <c r="J416" s="39"/>
      <c r="O416" s="39"/>
      <c r="T416" s="39"/>
      <c r="Y416" s="39"/>
      <c r="AD416" s="39"/>
      <c r="AI416" s="39"/>
      <c r="AN416" s="39"/>
      <c r="AS416" s="39"/>
    </row>
    <row r="417">
      <c r="E417" s="39"/>
      <c r="J417" s="39"/>
      <c r="O417" s="39"/>
      <c r="T417" s="39"/>
      <c r="Y417" s="39"/>
      <c r="AD417" s="39"/>
      <c r="AI417" s="39"/>
      <c r="AN417" s="39"/>
      <c r="AS417" s="39"/>
    </row>
    <row r="418">
      <c r="E418" s="39"/>
      <c r="J418" s="39"/>
      <c r="O418" s="39"/>
      <c r="T418" s="39"/>
      <c r="Y418" s="39"/>
      <c r="AD418" s="39"/>
      <c r="AI418" s="39"/>
      <c r="AN418" s="39"/>
      <c r="AS418" s="39"/>
    </row>
    <row r="419">
      <c r="E419" s="39"/>
      <c r="J419" s="39"/>
      <c r="O419" s="39"/>
      <c r="T419" s="39"/>
      <c r="Y419" s="39"/>
      <c r="AD419" s="39"/>
      <c r="AI419" s="39"/>
      <c r="AN419" s="39"/>
      <c r="AS419" s="39"/>
    </row>
    <row r="420">
      <c r="E420" s="39"/>
      <c r="J420" s="39"/>
      <c r="O420" s="39"/>
      <c r="T420" s="39"/>
      <c r="Y420" s="39"/>
      <c r="AD420" s="39"/>
      <c r="AI420" s="39"/>
      <c r="AN420" s="39"/>
      <c r="AS420" s="39"/>
    </row>
    <row r="421">
      <c r="E421" s="39"/>
      <c r="J421" s="39"/>
      <c r="O421" s="39"/>
      <c r="T421" s="39"/>
      <c r="Y421" s="39"/>
      <c r="AD421" s="39"/>
      <c r="AI421" s="39"/>
      <c r="AN421" s="39"/>
      <c r="AS421" s="39"/>
    </row>
    <row r="422">
      <c r="E422" s="39"/>
      <c r="J422" s="39"/>
      <c r="O422" s="39"/>
      <c r="T422" s="39"/>
      <c r="Y422" s="39"/>
      <c r="AD422" s="39"/>
      <c r="AI422" s="39"/>
      <c r="AN422" s="39"/>
      <c r="AS422" s="39"/>
    </row>
    <row r="423">
      <c r="E423" s="39"/>
      <c r="J423" s="39"/>
      <c r="O423" s="39"/>
      <c r="T423" s="39"/>
      <c r="Y423" s="39"/>
      <c r="AD423" s="39"/>
      <c r="AI423" s="39"/>
      <c r="AN423" s="39"/>
      <c r="AS423" s="39"/>
    </row>
    <row r="424">
      <c r="E424" s="39"/>
      <c r="J424" s="39"/>
      <c r="O424" s="39"/>
      <c r="T424" s="39"/>
      <c r="Y424" s="39"/>
      <c r="AD424" s="39"/>
      <c r="AI424" s="39"/>
      <c r="AN424" s="39"/>
      <c r="AS424" s="39"/>
    </row>
    <row r="425">
      <c r="E425" s="39"/>
      <c r="J425" s="39"/>
      <c r="O425" s="39"/>
      <c r="T425" s="39"/>
      <c r="Y425" s="39"/>
      <c r="AD425" s="39"/>
      <c r="AI425" s="39"/>
      <c r="AN425" s="39"/>
      <c r="AS425" s="39"/>
    </row>
    <row r="426">
      <c r="E426" s="39"/>
      <c r="J426" s="39"/>
      <c r="O426" s="39"/>
      <c r="T426" s="39"/>
      <c r="Y426" s="39"/>
      <c r="AD426" s="39"/>
      <c r="AI426" s="39"/>
      <c r="AN426" s="39"/>
      <c r="AS426" s="39"/>
    </row>
    <row r="427">
      <c r="E427" s="39"/>
      <c r="J427" s="39"/>
      <c r="O427" s="39"/>
      <c r="T427" s="39"/>
      <c r="Y427" s="39"/>
      <c r="AD427" s="39"/>
      <c r="AI427" s="39"/>
      <c r="AN427" s="39"/>
      <c r="AS427" s="39"/>
    </row>
    <row r="428">
      <c r="E428" s="39"/>
      <c r="J428" s="39"/>
      <c r="O428" s="39"/>
      <c r="T428" s="39"/>
      <c r="Y428" s="39"/>
      <c r="AD428" s="39"/>
      <c r="AI428" s="39"/>
      <c r="AN428" s="39"/>
      <c r="AS428" s="39"/>
    </row>
    <row r="429">
      <c r="E429" s="39"/>
      <c r="J429" s="39"/>
      <c r="O429" s="39"/>
      <c r="T429" s="39"/>
      <c r="Y429" s="39"/>
      <c r="AD429" s="39"/>
      <c r="AI429" s="39"/>
      <c r="AN429" s="39"/>
      <c r="AS429" s="39"/>
    </row>
    <row r="430">
      <c r="E430" s="39"/>
      <c r="J430" s="39"/>
      <c r="O430" s="39"/>
      <c r="T430" s="39"/>
      <c r="Y430" s="39"/>
      <c r="AD430" s="39"/>
      <c r="AI430" s="39"/>
      <c r="AN430" s="39"/>
      <c r="AS430" s="39"/>
    </row>
    <row r="431">
      <c r="E431" s="39"/>
      <c r="J431" s="39"/>
      <c r="O431" s="39"/>
      <c r="T431" s="39"/>
      <c r="Y431" s="39"/>
      <c r="AD431" s="39"/>
      <c r="AI431" s="39"/>
      <c r="AN431" s="39"/>
      <c r="AS431" s="39"/>
    </row>
    <row r="432">
      <c r="E432" s="39"/>
      <c r="J432" s="39"/>
      <c r="O432" s="39"/>
      <c r="T432" s="39"/>
      <c r="Y432" s="39"/>
      <c r="AD432" s="39"/>
      <c r="AI432" s="39"/>
      <c r="AN432" s="39"/>
      <c r="AS432" s="39"/>
    </row>
    <row r="433">
      <c r="E433" s="39"/>
      <c r="J433" s="39"/>
      <c r="O433" s="39"/>
      <c r="T433" s="39"/>
      <c r="Y433" s="39"/>
      <c r="AD433" s="39"/>
      <c r="AI433" s="39"/>
      <c r="AN433" s="39"/>
      <c r="AS433" s="39"/>
    </row>
    <row r="434">
      <c r="E434" s="39"/>
      <c r="J434" s="39"/>
      <c r="O434" s="39"/>
      <c r="T434" s="39"/>
      <c r="Y434" s="39"/>
      <c r="AD434" s="39"/>
      <c r="AI434" s="39"/>
      <c r="AN434" s="39"/>
      <c r="AS434" s="39"/>
    </row>
    <row r="435">
      <c r="E435" s="39"/>
      <c r="J435" s="39"/>
      <c r="O435" s="39"/>
      <c r="T435" s="39"/>
      <c r="Y435" s="39"/>
      <c r="AD435" s="39"/>
      <c r="AI435" s="39"/>
      <c r="AN435" s="39"/>
      <c r="AS435" s="39"/>
    </row>
    <row r="436">
      <c r="E436" s="39"/>
      <c r="J436" s="39"/>
      <c r="O436" s="39"/>
      <c r="T436" s="39"/>
      <c r="Y436" s="39"/>
      <c r="AD436" s="39"/>
      <c r="AI436" s="39"/>
      <c r="AN436" s="39"/>
      <c r="AS436" s="39"/>
    </row>
    <row r="437">
      <c r="E437" s="39"/>
      <c r="J437" s="39"/>
      <c r="O437" s="39"/>
      <c r="T437" s="39"/>
      <c r="Y437" s="39"/>
      <c r="AD437" s="39"/>
      <c r="AI437" s="39"/>
      <c r="AN437" s="39"/>
      <c r="AS437" s="39"/>
    </row>
    <row r="438">
      <c r="E438" s="39"/>
      <c r="J438" s="39"/>
      <c r="O438" s="39"/>
      <c r="T438" s="39"/>
      <c r="Y438" s="39"/>
      <c r="AD438" s="39"/>
      <c r="AI438" s="39"/>
      <c r="AN438" s="39"/>
      <c r="AS438" s="39"/>
    </row>
    <row r="439">
      <c r="E439" s="39"/>
      <c r="J439" s="39"/>
      <c r="O439" s="39"/>
      <c r="T439" s="39"/>
      <c r="Y439" s="39"/>
      <c r="AD439" s="39"/>
      <c r="AI439" s="39"/>
      <c r="AN439" s="39"/>
      <c r="AS439" s="39"/>
    </row>
    <row r="440">
      <c r="E440" s="39"/>
      <c r="J440" s="39"/>
      <c r="O440" s="39"/>
      <c r="T440" s="39"/>
      <c r="Y440" s="39"/>
      <c r="AD440" s="39"/>
      <c r="AI440" s="39"/>
      <c r="AN440" s="39"/>
      <c r="AS440" s="39"/>
    </row>
    <row r="441">
      <c r="E441" s="39"/>
      <c r="J441" s="39"/>
      <c r="O441" s="39"/>
      <c r="T441" s="39"/>
      <c r="Y441" s="39"/>
      <c r="AD441" s="39"/>
      <c r="AI441" s="39"/>
      <c r="AN441" s="39"/>
      <c r="AS441" s="39"/>
    </row>
    <row r="442">
      <c r="E442" s="39"/>
      <c r="J442" s="39"/>
      <c r="O442" s="39"/>
      <c r="T442" s="39"/>
      <c r="Y442" s="39"/>
      <c r="AD442" s="39"/>
      <c r="AI442" s="39"/>
      <c r="AN442" s="39"/>
      <c r="AS442" s="39"/>
    </row>
    <row r="443">
      <c r="E443" s="39"/>
      <c r="J443" s="39"/>
      <c r="O443" s="39"/>
      <c r="T443" s="39"/>
      <c r="Y443" s="39"/>
      <c r="AD443" s="39"/>
      <c r="AI443" s="39"/>
      <c r="AN443" s="39"/>
      <c r="AS443" s="39"/>
    </row>
    <row r="444">
      <c r="E444" s="39"/>
      <c r="J444" s="39"/>
      <c r="O444" s="39"/>
      <c r="T444" s="39"/>
      <c r="Y444" s="39"/>
      <c r="AD444" s="39"/>
      <c r="AI444" s="39"/>
      <c r="AN444" s="39"/>
      <c r="AS444" s="39"/>
    </row>
    <row r="445">
      <c r="E445" s="39"/>
      <c r="J445" s="39"/>
      <c r="O445" s="39"/>
      <c r="T445" s="39"/>
      <c r="Y445" s="39"/>
      <c r="AD445" s="39"/>
      <c r="AI445" s="39"/>
      <c r="AN445" s="39"/>
      <c r="AS445" s="39"/>
    </row>
    <row r="446">
      <c r="E446" s="39"/>
      <c r="J446" s="39"/>
      <c r="O446" s="39"/>
      <c r="T446" s="39"/>
      <c r="Y446" s="39"/>
      <c r="AD446" s="39"/>
      <c r="AI446" s="39"/>
      <c r="AN446" s="39"/>
      <c r="AS446" s="39"/>
    </row>
    <row r="447">
      <c r="E447" s="39"/>
      <c r="J447" s="39"/>
      <c r="O447" s="39"/>
      <c r="T447" s="39"/>
      <c r="Y447" s="39"/>
      <c r="AD447" s="39"/>
      <c r="AI447" s="39"/>
      <c r="AN447" s="39"/>
      <c r="AS447" s="39"/>
    </row>
    <row r="448">
      <c r="E448" s="39"/>
      <c r="J448" s="39"/>
      <c r="O448" s="39"/>
      <c r="T448" s="39"/>
      <c r="Y448" s="39"/>
      <c r="AD448" s="39"/>
      <c r="AI448" s="39"/>
      <c r="AN448" s="39"/>
      <c r="AS448" s="39"/>
    </row>
    <row r="449">
      <c r="E449" s="39"/>
      <c r="J449" s="39"/>
      <c r="O449" s="39"/>
      <c r="T449" s="39"/>
      <c r="Y449" s="39"/>
      <c r="AD449" s="39"/>
      <c r="AI449" s="39"/>
      <c r="AN449" s="39"/>
      <c r="AS449" s="39"/>
    </row>
    <row r="450">
      <c r="E450" s="39"/>
      <c r="J450" s="39"/>
      <c r="O450" s="39"/>
      <c r="T450" s="39"/>
      <c r="Y450" s="39"/>
      <c r="AD450" s="39"/>
      <c r="AI450" s="39"/>
      <c r="AN450" s="39"/>
      <c r="AS450" s="39"/>
    </row>
    <row r="451">
      <c r="E451" s="39"/>
      <c r="J451" s="39"/>
      <c r="O451" s="39"/>
      <c r="T451" s="39"/>
      <c r="Y451" s="39"/>
      <c r="AD451" s="39"/>
      <c r="AI451" s="39"/>
      <c r="AN451" s="39"/>
      <c r="AS451" s="39"/>
    </row>
    <row r="452">
      <c r="E452" s="39"/>
      <c r="J452" s="39"/>
      <c r="O452" s="39"/>
      <c r="T452" s="39"/>
      <c r="Y452" s="39"/>
      <c r="AD452" s="39"/>
      <c r="AI452" s="39"/>
      <c r="AN452" s="39"/>
      <c r="AS452" s="39"/>
    </row>
    <row r="453">
      <c r="E453" s="39"/>
      <c r="J453" s="39"/>
      <c r="O453" s="39"/>
      <c r="T453" s="39"/>
      <c r="Y453" s="39"/>
      <c r="AD453" s="39"/>
      <c r="AI453" s="39"/>
      <c r="AN453" s="39"/>
      <c r="AS453" s="39"/>
    </row>
    <row r="454">
      <c r="E454" s="39"/>
      <c r="J454" s="39"/>
      <c r="O454" s="39"/>
      <c r="T454" s="39"/>
      <c r="Y454" s="39"/>
      <c r="AD454" s="39"/>
      <c r="AI454" s="39"/>
      <c r="AN454" s="39"/>
      <c r="AS454" s="39"/>
    </row>
    <row r="455">
      <c r="E455" s="39"/>
      <c r="J455" s="39"/>
      <c r="O455" s="39"/>
      <c r="T455" s="39"/>
      <c r="Y455" s="39"/>
      <c r="AD455" s="39"/>
      <c r="AI455" s="39"/>
      <c r="AN455" s="39"/>
      <c r="AS455" s="39"/>
    </row>
    <row r="456">
      <c r="E456" s="39"/>
      <c r="J456" s="39"/>
      <c r="O456" s="39"/>
      <c r="T456" s="39"/>
      <c r="Y456" s="39"/>
      <c r="AD456" s="39"/>
      <c r="AI456" s="39"/>
      <c r="AN456" s="39"/>
      <c r="AS456" s="39"/>
    </row>
    <row r="457">
      <c r="E457" s="39"/>
      <c r="J457" s="39"/>
      <c r="O457" s="39"/>
      <c r="T457" s="39"/>
      <c r="Y457" s="39"/>
      <c r="AD457" s="39"/>
      <c r="AI457" s="39"/>
      <c r="AN457" s="39"/>
      <c r="AS457" s="39"/>
    </row>
    <row r="458">
      <c r="E458" s="39"/>
      <c r="J458" s="39"/>
      <c r="O458" s="39"/>
      <c r="T458" s="39"/>
      <c r="Y458" s="39"/>
      <c r="AD458" s="39"/>
      <c r="AI458" s="39"/>
      <c r="AN458" s="39"/>
      <c r="AS458" s="39"/>
    </row>
    <row r="459">
      <c r="E459" s="39"/>
      <c r="J459" s="39"/>
      <c r="O459" s="39"/>
      <c r="T459" s="39"/>
      <c r="Y459" s="39"/>
      <c r="AD459" s="39"/>
      <c r="AI459" s="39"/>
      <c r="AN459" s="39"/>
      <c r="AS459" s="39"/>
    </row>
    <row r="460">
      <c r="E460" s="39"/>
      <c r="J460" s="39"/>
      <c r="O460" s="39"/>
      <c r="T460" s="39"/>
      <c r="Y460" s="39"/>
      <c r="AD460" s="39"/>
      <c r="AI460" s="39"/>
      <c r="AN460" s="39"/>
      <c r="AS460" s="39"/>
    </row>
    <row r="461">
      <c r="E461" s="39"/>
      <c r="J461" s="39"/>
      <c r="O461" s="39"/>
      <c r="T461" s="39"/>
      <c r="Y461" s="39"/>
      <c r="AD461" s="39"/>
      <c r="AI461" s="39"/>
      <c r="AN461" s="39"/>
      <c r="AS461" s="39"/>
    </row>
    <row r="462">
      <c r="E462" s="39"/>
      <c r="J462" s="39"/>
      <c r="O462" s="39"/>
      <c r="T462" s="39"/>
      <c r="Y462" s="39"/>
      <c r="AD462" s="39"/>
      <c r="AI462" s="39"/>
      <c r="AN462" s="39"/>
      <c r="AS462" s="39"/>
    </row>
    <row r="463">
      <c r="E463" s="39"/>
      <c r="J463" s="39"/>
      <c r="O463" s="39"/>
      <c r="T463" s="39"/>
      <c r="Y463" s="39"/>
      <c r="AD463" s="39"/>
      <c r="AI463" s="39"/>
      <c r="AN463" s="39"/>
      <c r="AS463" s="39"/>
    </row>
    <row r="464">
      <c r="E464" s="39"/>
      <c r="J464" s="39"/>
      <c r="O464" s="39"/>
      <c r="T464" s="39"/>
      <c r="Y464" s="39"/>
      <c r="AD464" s="39"/>
      <c r="AI464" s="39"/>
      <c r="AN464" s="39"/>
      <c r="AS464" s="39"/>
    </row>
    <row r="465">
      <c r="E465" s="39"/>
      <c r="J465" s="39"/>
      <c r="O465" s="39"/>
      <c r="T465" s="39"/>
      <c r="Y465" s="39"/>
      <c r="AD465" s="39"/>
      <c r="AI465" s="39"/>
      <c r="AN465" s="39"/>
      <c r="AS465" s="39"/>
    </row>
    <row r="466">
      <c r="E466" s="39"/>
      <c r="J466" s="39"/>
      <c r="O466" s="39"/>
      <c r="T466" s="39"/>
      <c r="Y466" s="39"/>
      <c r="AD466" s="39"/>
      <c r="AI466" s="39"/>
      <c r="AN466" s="39"/>
      <c r="AS466" s="39"/>
    </row>
    <row r="467">
      <c r="E467" s="39"/>
      <c r="J467" s="39"/>
      <c r="O467" s="39"/>
      <c r="T467" s="39"/>
      <c r="Y467" s="39"/>
      <c r="AD467" s="39"/>
      <c r="AI467" s="39"/>
      <c r="AN467" s="39"/>
      <c r="AS467" s="39"/>
    </row>
    <row r="468">
      <c r="E468" s="39"/>
      <c r="J468" s="39"/>
      <c r="O468" s="39"/>
      <c r="T468" s="39"/>
      <c r="Y468" s="39"/>
      <c r="AD468" s="39"/>
      <c r="AI468" s="39"/>
      <c r="AN468" s="39"/>
      <c r="AS468" s="39"/>
    </row>
    <row r="469">
      <c r="E469" s="39"/>
      <c r="J469" s="39"/>
      <c r="O469" s="39"/>
      <c r="T469" s="39"/>
      <c r="Y469" s="39"/>
      <c r="AD469" s="39"/>
      <c r="AI469" s="39"/>
      <c r="AN469" s="39"/>
      <c r="AS469" s="39"/>
    </row>
    <row r="470">
      <c r="E470" s="39"/>
      <c r="J470" s="39"/>
      <c r="O470" s="39"/>
      <c r="T470" s="39"/>
      <c r="Y470" s="39"/>
      <c r="AD470" s="39"/>
      <c r="AI470" s="39"/>
      <c r="AN470" s="39"/>
      <c r="AS470" s="39"/>
    </row>
    <row r="471">
      <c r="E471" s="39"/>
      <c r="J471" s="39"/>
      <c r="O471" s="39"/>
      <c r="T471" s="39"/>
      <c r="Y471" s="39"/>
      <c r="AD471" s="39"/>
      <c r="AI471" s="39"/>
      <c r="AN471" s="39"/>
      <c r="AS471" s="39"/>
    </row>
    <row r="472">
      <c r="E472" s="39"/>
      <c r="J472" s="39"/>
      <c r="O472" s="39"/>
      <c r="T472" s="39"/>
      <c r="Y472" s="39"/>
      <c r="AD472" s="39"/>
      <c r="AI472" s="39"/>
      <c r="AN472" s="39"/>
      <c r="AS472" s="39"/>
    </row>
    <row r="473">
      <c r="E473" s="39"/>
      <c r="J473" s="39"/>
      <c r="O473" s="39"/>
      <c r="T473" s="39"/>
      <c r="Y473" s="39"/>
      <c r="AD473" s="39"/>
      <c r="AI473" s="39"/>
      <c r="AN473" s="39"/>
      <c r="AS473" s="39"/>
    </row>
    <row r="474">
      <c r="E474" s="39"/>
      <c r="J474" s="39"/>
      <c r="O474" s="39"/>
      <c r="T474" s="39"/>
      <c r="Y474" s="39"/>
      <c r="AD474" s="39"/>
      <c r="AI474" s="39"/>
      <c r="AN474" s="39"/>
      <c r="AS474" s="39"/>
    </row>
    <row r="475">
      <c r="E475" s="39"/>
      <c r="J475" s="39"/>
      <c r="O475" s="39"/>
      <c r="T475" s="39"/>
      <c r="Y475" s="39"/>
      <c r="AD475" s="39"/>
      <c r="AI475" s="39"/>
      <c r="AN475" s="39"/>
      <c r="AS475" s="39"/>
    </row>
    <row r="476">
      <c r="E476" s="39"/>
      <c r="J476" s="39"/>
      <c r="O476" s="39"/>
      <c r="T476" s="39"/>
      <c r="Y476" s="39"/>
      <c r="AD476" s="39"/>
      <c r="AI476" s="39"/>
      <c r="AN476" s="39"/>
      <c r="AS476" s="39"/>
    </row>
    <row r="477">
      <c r="E477" s="39"/>
      <c r="J477" s="39"/>
      <c r="O477" s="39"/>
      <c r="T477" s="39"/>
      <c r="Y477" s="39"/>
      <c r="AD477" s="39"/>
      <c r="AI477" s="39"/>
      <c r="AN477" s="39"/>
      <c r="AS477" s="39"/>
    </row>
    <row r="478">
      <c r="E478" s="39"/>
      <c r="J478" s="39"/>
      <c r="O478" s="39"/>
      <c r="T478" s="39"/>
      <c r="Y478" s="39"/>
      <c r="AD478" s="39"/>
      <c r="AI478" s="39"/>
      <c r="AN478" s="39"/>
      <c r="AS478" s="39"/>
    </row>
    <row r="479">
      <c r="E479" s="39"/>
      <c r="J479" s="39"/>
      <c r="O479" s="39"/>
      <c r="T479" s="39"/>
      <c r="Y479" s="39"/>
      <c r="AD479" s="39"/>
      <c r="AI479" s="39"/>
      <c r="AN479" s="39"/>
      <c r="AS479" s="39"/>
    </row>
    <row r="480">
      <c r="E480" s="39"/>
      <c r="J480" s="39"/>
      <c r="O480" s="39"/>
      <c r="T480" s="39"/>
      <c r="Y480" s="39"/>
      <c r="AD480" s="39"/>
      <c r="AI480" s="39"/>
      <c r="AN480" s="39"/>
      <c r="AS480" s="39"/>
    </row>
    <row r="481">
      <c r="E481" s="39"/>
      <c r="J481" s="39"/>
      <c r="O481" s="39"/>
      <c r="T481" s="39"/>
      <c r="Y481" s="39"/>
      <c r="AD481" s="39"/>
      <c r="AI481" s="39"/>
      <c r="AN481" s="39"/>
      <c r="AS481" s="39"/>
    </row>
    <row r="482">
      <c r="E482" s="39"/>
      <c r="J482" s="39"/>
      <c r="O482" s="39"/>
      <c r="T482" s="39"/>
      <c r="Y482" s="39"/>
      <c r="AD482" s="39"/>
      <c r="AI482" s="39"/>
      <c r="AN482" s="39"/>
      <c r="AS482" s="39"/>
    </row>
    <row r="483">
      <c r="E483" s="39"/>
      <c r="J483" s="39"/>
      <c r="O483" s="39"/>
      <c r="T483" s="39"/>
      <c r="Y483" s="39"/>
      <c r="AD483" s="39"/>
      <c r="AI483" s="39"/>
      <c r="AN483" s="39"/>
      <c r="AS483" s="39"/>
    </row>
    <row r="484">
      <c r="E484" s="39"/>
      <c r="J484" s="39"/>
      <c r="O484" s="39"/>
      <c r="T484" s="39"/>
      <c r="Y484" s="39"/>
      <c r="AD484" s="39"/>
      <c r="AI484" s="39"/>
      <c r="AN484" s="39"/>
      <c r="AS484" s="39"/>
    </row>
    <row r="485">
      <c r="E485" s="39"/>
      <c r="J485" s="39"/>
      <c r="O485" s="39"/>
      <c r="T485" s="39"/>
      <c r="Y485" s="39"/>
      <c r="AD485" s="39"/>
      <c r="AI485" s="39"/>
      <c r="AN485" s="39"/>
      <c r="AS485" s="39"/>
    </row>
    <row r="486">
      <c r="E486" s="39"/>
      <c r="J486" s="39"/>
      <c r="O486" s="39"/>
      <c r="T486" s="39"/>
      <c r="Y486" s="39"/>
      <c r="AD486" s="39"/>
      <c r="AI486" s="39"/>
      <c r="AN486" s="39"/>
      <c r="AS486" s="39"/>
    </row>
    <row r="487">
      <c r="E487" s="39"/>
      <c r="J487" s="39"/>
      <c r="O487" s="39"/>
      <c r="T487" s="39"/>
      <c r="Y487" s="39"/>
      <c r="AD487" s="39"/>
      <c r="AI487" s="39"/>
      <c r="AN487" s="39"/>
      <c r="AS487" s="39"/>
    </row>
    <row r="488">
      <c r="E488" s="39"/>
      <c r="J488" s="39"/>
      <c r="O488" s="39"/>
      <c r="T488" s="39"/>
      <c r="Y488" s="39"/>
      <c r="AD488" s="39"/>
      <c r="AI488" s="39"/>
      <c r="AN488" s="39"/>
      <c r="AS488" s="39"/>
    </row>
    <row r="489">
      <c r="E489" s="39"/>
      <c r="J489" s="39"/>
      <c r="O489" s="39"/>
      <c r="T489" s="39"/>
      <c r="Y489" s="39"/>
      <c r="AD489" s="39"/>
      <c r="AI489" s="39"/>
      <c r="AN489" s="39"/>
      <c r="AS489" s="39"/>
    </row>
    <row r="490">
      <c r="E490" s="39"/>
      <c r="J490" s="39"/>
      <c r="O490" s="39"/>
      <c r="T490" s="39"/>
      <c r="Y490" s="39"/>
      <c r="AD490" s="39"/>
      <c r="AI490" s="39"/>
      <c r="AN490" s="39"/>
      <c r="AS490" s="39"/>
    </row>
    <row r="491">
      <c r="E491" s="39"/>
      <c r="J491" s="39"/>
      <c r="O491" s="39"/>
      <c r="T491" s="39"/>
      <c r="Y491" s="39"/>
      <c r="AD491" s="39"/>
      <c r="AI491" s="39"/>
      <c r="AN491" s="39"/>
      <c r="AS491" s="39"/>
    </row>
    <row r="492">
      <c r="E492" s="39"/>
      <c r="J492" s="39"/>
      <c r="O492" s="39"/>
      <c r="T492" s="39"/>
      <c r="Y492" s="39"/>
      <c r="AD492" s="39"/>
      <c r="AI492" s="39"/>
      <c r="AN492" s="39"/>
      <c r="AS492" s="39"/>
    </row>
    <row r="493">
      <c r="E493" s="39"/>
      <c r="J493" s="39"/>
      <c r="O493" s="39"/>
      <c r="T493" s="39"/>
      <c r="Y493" s="39"/>
      <c r="AD493" s="39"/>
      <c r="AI493" s="39"/>
      <c r="AN493" s="39"/>
      <c r="AS493" s="39"/>
    </row>
    <row r="494">
      <c r="E494" s="39"/>
      <c r="J494" s="39"/>
      <c r="O494" s="39"/>
      <c r="T494" s="39"/>
      <c r="Y494" s="39"/>
      <c r="AD494" s="39"/>
      <c r="AI494" s="39"/>
      <c r="AN494" s="39"/>
      <c r="AS494" s="39"/>
    </row>
    <row r="495">
      <c r="E495" s="39"/>
      <c r="J495" s="39"/>
      <c r="O495" s="39"/>
      <c r="T495" s="39"/>
      <c r="Y495" s="39"/>
      <c r="AD495" s="39"/>
      <c r="AI495" s="39"/>
      <c r="AN495" s="39"/>
      <c r="AS495" s="39"/>
    </row>
    <row r="496">
      <c r="E496" s="39"/>
      <c r="J496" s="39"/>
      <c r="O496" s="39"/>
      <c r="T496" s="39"/>
      <c r="Y496" s="39"/>
      <c r="AD496" s="39"/>
      <c r="AI496" s="39"/>
      <c r="AN496" s="39"/>
      <c r="AS496" s="39"/>
    </row>
    <row r="497">
      <c r="E497" s="39"/>
      <c r="J497" s="39"/>
      <c r="O497" s="39"/>
      <c r="T497" s="39"/>
      <c r="Y497" s="39"/>
      <c r="AD497" s="39"/>
      <c r="AI497" s="39"/>
      <c r="AN497" s="39"/>
      <c r="AS497" s="39"/>
    </row>
    <row r="498">
      <c r="E498" s="39"/>
      <c r="J498" s="39"/>
      <c r="O498" s="39"/>
      <c r="T498" s="39"/>
      <c r="Y498" s="39"/>
      <c r="AD498" s="39"/>
      <c r="AI498" s="39"/>
      <c r="AN498" s="39"/>
      <c r="AS498" s="39"/>
    </row>
    <row r="499">
      <c r="E499" s="39"/>
      <c r="J499" s="39"/>
      <c r="O499" s="39"/>
      <c r="T499" s="39"/>
      <c r="Y499" s="39"/>
      <c r="AD499" s="39"/>
      <c r="AI499" s="39"/>
      <c r="AN499" s="39"/>
      <c r="AS499" s="39"/>
    </row>
    <row r="500">
      <c r="E500" s="39"/>
      <c r="J500" s="39"/>
      <c r="O500" s="39"/>
      <c r="T500" s="39"/>
      <c r="Y500" s="39"/>
      <c r="AD500" s="39"/>
      <c r="AI500" s="39"/>
      <c r="AN500" s="39"/>
      <c r="AS500" s="39"/>
    </row>
    <row r="501">
      <c r="E501" s="39"/>
      <c r="J501" s="39"/>
      <c r="O501" s="39"/>
      <c r="T501" s="39"/>
      <c r="Y501" s="39"/>
      <c r="AD501" s="39"/>
      <c r="AI501" s="39"/>
      <c r="AN501" s="39"/>
      <c r="AS501" s="39"/>
    </row>
    <row r="502">
      <c r="E502" s="39"/>
      <c r="J502" s="39"/>
      <c r="O502" s="39"/>
      <c r="T502" s="39"/>
      <c r="Y502" s="39"/>
      <c r="AD502" s="39"/>
      <c r="AI502" s="39"/>
      <c r="AN502" s="39"/>
      <c r="AS502" s="39"/>
    </row>
    <row r="503">
      <c r="E503" s="39"/>
      <c r="J503" s="39"/>
      <c r="O503" s="39"/>
      <c r="T503" s="39"/>
      <c r="Y503" s="39"/>
      <c r="AD503" s="39"/>
      <c r="AI503" s="39"/>
      <c r="AN503" s="39"/>
      <c r="AS503" s="39"/>
    </row>
    <row r="504">
      <c r="E504" s="39"/>
      <c r="J504" s="39"/>
      <c r="O504" s="39"/>
      <c r="T504" s="39"/>
      <c r="Y504" s="39"/>
      <c r="AD504" s="39"/>
      <c r="AI504" s="39"/>
      <c r="AN504" s="39"/>
      <c r="AS504" s="39"/>
    </row>
    <row r="505">
      <c r="E505" s="39"/>
      <c r="J505" s="39"/>
      <c r="O505" s="39"/>
      <c r="T505" s="39"/>
      <c r="Y505" s="39"/>
      <c r="AD505" s="39"/>
      <c r="AI505" s="39"/>
      <c r="AN505" s="39"/>
      <c r="AS505" s="39"/>
    </row>
    <row r="506">
      <c r="E506" s="39"/>
      <c r="J506" s="39"/>
      <c r="O506" s="39"/>
      <c r="T506" s="39"/>
      <c r="Y506" s="39"/>
      <c r="AD506" s="39"/>
      <c r="AI506" s="39"/>
      <c r="AN506" s="39"/>
      <c r="AS506" s="39"/>
    </row>
    <row r="507">
      <c r="E507" s="39"/>
      <c r="J507" s="39"/>
      <c r="O507" s="39"/>
      <c r="T507" s="39"/>
      <c r="Y507" s="39"/>
      <c r="AD507" s="39"/>
      <c r="AI507" s="39"/>
      <c r="AN507" s="39"/>
      <c r="AS507" s="39"/>
    </row>
    <row r="508">
      <c r="E508" s="39"/>
      <c r="J508" s="39"/>
      <c r="O508" s="39"/>
      <c r="T508" s="39"/>
      <c r="Y508" s="39"/>
      <c r="AD508" s="39"/>
      <c r="AI508" s="39"/>
      <c r="AN508" s="39"/>
      <c r="AS508" s="39"/>
    </row>
    <row r="509">
      <c r="E509" s="39"/>
      <c r="J509" s="39"/>
      <c r="O509" s="39"/>
      <c r="T509" s="39"/>
      <c r="Y509" s="39"/>
      <c r="AD509" s="39"/>
      <c r="AI509" s="39"/>
      <c r="AN509" s="39"/>
      <c r="AS509" s="39"/>
    </row>
    <row r="510">
      <c r="E510" s="39"/>
      <c r="J510" s="39"/>
      <c r="O510" s="39"/>
      <c r="T510" s="39"/>
      <c r="Y510" s="39"/>
      <c r="AD510" s="39"/>
      <c r="AI510" s="39"/>
      <c r="AN510" s="39"/>
      <c r="AS510" s="39"/>
    </row>
    <row r="511">
      <c r="E511" s="39"/>
      <c r="J511" s="39"/>
      <c r="O511" s="39"/>
      <c r="T511" s="39"/>
      <c r="Y511" s="39"/>
      <c r="AD511" s="39"/>
      <c r="AI511" s="39"/>
      <c r="AN511" s="39"/>
      <c r="AS511" s="39"/>
    </row>
    <row r="512">
      <c r="E512" s="39"/>
      <c r="J512" s="39"/>
      <c r="O512" s="39"/>
      <c r="T512" s="39"/>
      <c r="Y512" s="39"/>
      <c r="AD512" s="39"/>
      <c r="AI512" s="39"/>
      <c r="AN512" s="39"/>
      <c r="AS512" s="39"/>
    </row>
    <row r="513">
      <c r="E513" s="39"/>
      <c r="J513" s="39"/>
      <c r="O513" s="39"/>
      <c r="T513" s="39"/>
      <c r="Y513" s="39"/>
      <c r="AD513" s="39"/>
      <c r="AI513" s="39"/>
      <c r="AN513" s="39"/>
      <c r="AS513" s="39"/>
    </row>
    <row r="514">
      <c r="E514" s="39"/>
      <c r="J514" s="39"/>
      <c r="O514" s="39"/>
      <c r="T514" s="39"/>
      <c r="Y514" s="39"/>
      <c r="AD514" s="39"/>
      <c r="AI514" s="39"/>
      <c r="AN514" s="39"/>
      <c r="AS514" s="39"/>
    </row>
    <row r="515">
      <c r="E515" s="39"/>
      <c r="J515" s="39"/>
      <c r="O515" s="39"/>
      <c r="T515" s="39"/>
      <c r="Y515" s="39"/>
      <c r="AD515" s="39"/>
      <c r="AI515" s="39"/>
      <c r="AN515" s="39"/>
      <c r="AS515" s="39"/>
    </row>
    <row r="516">
      <c r="E516" s="39"/>
      <c r="J516" s="39"/>
      <c r="O516" s="39"/>
      <c r="T516" s="39"/>
      <c r="Y516" s="39"/>
      <c r="AD516" s="39"/>
      <c r="AI516" s="39"/>
      <c r="AN516" s="39"/>
      <c r="AS516" s="39"/>
    </row>
    <row r="517">
      <c r="E517" s="39"/>
      <c r="J517" s="39"/>
      <c r="O517" s="39"/>
      <c r="T517" s="39"/>
      <c r="Y517" s="39"/>
      <c r="AD517" s="39"/>
      <c r="AI517" s="39"/>
      <c r="AN517" s="39"/>
      <c r="AS517" s="39"/>
    </row>
    <row r="518">
      <c r="E518" s="39"/>
      <c r="J518" s="39"/>
      <c r="O518" s="39"/>
      <c r="T518" s="39"/>
      <c r="Y518" s="39"/>
      <c r="AD518" s="39"/>
      <c r="AI518" s="39"/>
      <c r="AN518" s="39"/>
      <c r="AS518" s="39"/>
    </row>
    <row r="519">
      <c r="E519" s="39"/>
      <c r="J519" s="39"/>
      <c r="O519" s="39"/>
      <c r="T519" s="39"/>
      <c r="Y519" s="39"/>
      <c r="AD519" s="39"/>
      <c r="AI519" s="39"/>
      <c r="AN519" s="39"/>
      <c r="AS519" s="39"/>
    </row>
    <row r="520">
      <c r="E520" s="39"/>
      <c r="J520" s="39"/>
      <c r="O520" s="39"/>
      <c r="T520" s="39"/>
      <c r="Y520" s="39"/>
      <c r="AD520" s="39"/>
      <c r="AI520" s="39"/>
      <c r="AN520" s="39"/>
      <c r="AS520" s="39"/>
    </row>
    <row r="521">
      <c r="E521" s="39"/>
      <c r="J521" s="39"/>
      <c r="O521" s="39"/>
      <c r="T521" s="39"/>
      <c r="Y521" s="39"/>
      <c r="AD521" s="39"/>
      <c r="AI521" s="39"/>
      <c r="AN521" s="39"/>
      <c r="AS521" s="39"/>
    </row>
    <row r="522">
      <c r="E522" s="39"/>
      <c r="J522" s="39"/>
      <c r="O522" s="39"/>
      <c r="T522" s="39"/>
      <c r="Y522" s="39"/>
      <c r="AD522" s="39"/>
      <c r="AI522" s="39"/>
      <c r="AN522" s="39"/>
      <c r="AS522" s="39"/>
    </row>
    <row r="523">
      <c r="E523" s="39"/>
      <c r="J523" s="39"/>
      <c r="O523" s="39"/>
      <c r="T523" s="39"/>
      <c r="Y523" s="39"/>
      <c r="AD523" s="39"/>
      <c r="AI523" s="39"/>
      <c r="AN523" s="39"/>
      <c r="AS523" s="39"/>
    </row>
    <row r="524">
      <c r="E524" s="39"/>
      <c r="J524" s="39"/>
      <c r="O524" s="39"/>
      <c r="T524" s="39"/>
      <c r="Y524" s="39"/>
      <c r="AD524" s="39"/>
      <c r="AI524" s="39"/>
      <c r="AN524" s="39"/>
      <c r="AS524" s="39"/>
    </row>
    <row r="525">
      <c r="E525" s="39"/>
      <c r="J525" s="39"/>
      <c r="O525" s="39"/>
      <c r="T525" s="39"/>
      <c r="Y525" s="39"/>
      <c r="AD525" s="39"/>
      <c r="AI525" s="39"/>
      <c r="AN525" s="39"/>
      <c r="AS525" s="39"/>
    </row>
    <row r="526">
      <c r="E526" s="39"/>
      <c r="J526" s="39"/>
      <c r="O526" s="39"/>
      <c r="T526" s="39"/>
      <c r="Y526" s="39"/>
      <c r="AD526" s="39"/>
      <c r="AI526" s="39"/>
      <c r="AN526" s="39"/>
      <c r="AS526" s="39"/>
    </row>
    <row r="527">
      <c r="E527" s="39"/>
      <c r="J527" s="39"/>
      <c r="O527" s="39"/>
      <c r="T527" s="39"/>
      <c r="Y527" s="39"/>
      <c r="AD527" s="39"/>
      <c r="AI527" s="39"/>
      <c r="AN527" s="39"/>
      <c r="AS527" s="39"/>
    </row>
    <row r="528">
      <c r="E528" s="39"/>
      <c r="J528" s="39"/>
      <c r="O528" s="39"/>
      <c r="T528" s="39"/>
      <c r="Y528" s="39"/>
      <c r="AD528" s="39"/>
      <c r="AI528" s="39"/>
      <c r="AN528" s="39"/>
      <c r="AS528" s="39"/>
    </row>
    <row r="529">
      <c r="E529" s="39"/>
      <c r="J529" s="39"/>
      <c r="O529" s="39"/>
      <c r="T529" s="39"/>
      <c r="Y529" s="39"/>
      <c r="AD529" s="39"/>
      <c r="AI529" s="39"/>
      <c r="AN529" s="39"/>
      <c r="AS529" s="39"/>
    </row>
    <row r="530">
      <c r="E530" s="39"/>
      <c r="J530" s="39"/>
      <c r="O530" s="39"/>
      <c r="T530" s="39"/>
      <c r="Y530" s="39"/>
      <c r="AD530" s="39"/>
      <c r="AI530" s="39"/>
      <c r="AN530" s="39"/>
      <c r="AS530" s="39"/>
    </row>
    <row r="531">
      <c r="E531" s="39"/>
      <c r="J531" s="39"/>
      <c r="O531" s="39"/>
      <c r="T531" s="39"/>
      <c r="Y531" s="39"/>
      <c r="AD531" s="39"/>
      <c r="AI531" s="39"/>
      <c r="AN531" s="39"/>
      <c r="AS531" s="39"/>
    </row>
    <row r="532">
      <c r="E532" s="39"/>
      <c r="J532" s="39"/>
      <c r="O532" s="39"/>
      <c r="T532" s="39"/>
      <c r="Y532" s="39"/>
      <c r="AD532" s="39"/>
      <c r="AI532" s="39"/>
      <c r="AN532" s="39"/>
      <c r="AS532" s="39"/>
    </row>
    <row r="533">
      <c r="E533" s="39"/>
      <c r="J533" s="39"/>
      <c r="O533" s="39"/>
      <c r="T533" s="39"/>
      <c r="Y533" s="39"/>
      <c r="AD533" s="39"/>
      <c r="AI533" s="39"/>
      <c r="AN533" s="39"/>
      <c r="AS533" s="39"/>
    </row>
    <row r="534">
      <c r="E534" s="39"/>
      <c r="J534" s="39"/>
      <c r="O534" s="39"/>
      <c r="T534" s="39"/>
      <c r="Y534" s="39"/>
      <c r="AD534" s="39"/>
      <c r="AI534" s="39"/>
      <c r="AN534" s="39"/>
      <c r="AS534" s="39"/>
    </row>
    <row r="535">
      <c r="E535" s="39"/>
      <c r="J535" s="39"/>
      <c r="O535" s="39"/>
      <c r="T535" s="39"/>
      <c r="Y535" s="39"/>
      <c r="AD535" s="39"/>
      <c r="AI535" s="39"/>
      <c r="AN535" s="39"/>
      <c r="AS535" s="39"/>
    </row>
    <row r="536">
      <c r="E536" s="39"/>
      <c r="J536" s="39"/>
      <c r="O536" s="39"/>
      <c r="T536" s="39"/>
      <c r="Y536" s="39"/>
      <c r="AD536" s="39"/>
      <c r="AI536" s="39"/>
      <c r="AN536" s="39"/>
      <c r="AS536" s="39"/>
    </row>
    <row r="537">
      <c r="E537" s="39"/>
      <c r="J537" s="39"/>
      <c r="O537" s="39"/>
      <c r="T537" s="39"/>
      <c r="Y537" s="39"/>
      <c r="AD537" s="39"/>
      <c r="AI537" s="39"/>
      <c r="AN537" s="39"/>
      <c r="AS537" s="39"/>
    </row>
    <row r="538">
      <c r="E538" s="39"/>
      <c r="J538" s="39"/>
      <c r="O538" s="39"/>
      <c r="T538" s="39"/>
      <c r="Y538" s="39"/>
      <c r="AD538" s="39"/>
      <c r="AI538" s="39"/>
      <c r="AN538" s="39"/>
      <c r="AS538" s="39"/>
    </row>
    <row r="539">
      <c r="E539" s="39"/>
      <c r="J539" s="39"/>
      <c r="O539" s="39"/>
      <c r="T539" s="39"/>
      <c r="Y539" s="39"/>
      <c r="AD539" s="39"/>
      <c r="AI539" s="39"/>
      <c r="AN539" s="39"/>
      <c r="AS539" s="39"/>
    </row>
    <row r="540">
      <c r="E540" s="39"/>
      <c r="J540" s="39"/>
      <c r="O540" s="39"/>
      <c r="T540" s="39"/>
      <c r="Y540" s="39"/>
      <c r="AD540" s="39"/>
      <c r="AI540" s="39"/>
      <c r="AN540" s="39"/>
      <c r="AS540" s="39"/>
    </row>
    <row r="541">
      <c r="E541" s="39"/>
      <c r="J541" s="39"/>
      <c r="O541" s="39"/>
      <c r="T541" s="39"/>
      <c r="Y541" s="39"/>
      <c r="AD541" s="39"/>
      <c r="AI541" s="39"/>
      <c r="AN541" s="39"/>
      <c r="AS541" s="39"/>
    </row>
    <row r="542">
      <c r="E542" s="39"/>
      <c r="J542" s="39"/>
      <c r="O542" s="39"/>
      <c r="T542" s="39"/>
      <c r="Y542" s="39"/>
      <c r="AD542" s="39"/>
      <c r="AI542" s="39"/>
      <c r="AN542" s="39"/>
      <c r="AS542" s="39"/>
    </row>
    <row r="543">
      <c r="E543" s="39"/>
      <c r="J543" s="39"/>
      <c r="O543" s="39"/>
      <c r="T543" s="39"/>
      <c r="Y543" s="39"/>
      <c r="AD543" s="39"/>
      <c r="AI543" s="39"/>
      <c r="AN543" s="39"/>
      <c r="AS543" s="39"/>
    </row>
    <row r="544">
      <c r="E544" s="39"/>
      <c r="J544" s="39"/>
      <c r="O544" s="39"/>
      <c r="T544" s="39"/>
      <c r="Y544" s="39"/>
      <c r="AD544" s="39"/>
      <c r="AI544" s="39"/>
      <c r="AN544" s="39"/>
      <c r="AS544" s="39"/>
    </row>
    <row r="545">
      <c r="E545" s="39"/>
      <c r="J545" s="39"/>
      <c r="O545" s="39"/>
      <c r="T545" s="39"/>
      <c r="Y545" s="39"/>
      <c r="AD545" s="39"/>
      <c r="AI545" s="39"/>
      <c r="AN545" s="39"/>
      <c r="AS545" s="39"/>
    </row>
    <row r="546">
      <c r="E546" s="39"/>
      <c r="J546" s="39"/>
      <c r="O546" s="39"/>
      <c r="T546" s="39"/>
      <c r="Y546" s="39"/>
      <c r="AD546" s="39"/>
      <c r="AI546" s="39"/>
      <c r="AN546" s="39"/>
      <c r="AS546" s="39"/>
    </row>
    <row r="547">
      <c r="E547" s="39"/>
      <c r="J547" s="39"/>
      <c r="O547" s="39"/>
      <c r="T547" s="39"/>
      <c r="Y547" s="39"/>
      <c r="AD547" s="39"/>
      <c r="AI547" s="39"/>
      <c r="AN547" s="39"/>
      <c r="AS547" s="39"/>
    </row>
    <row r="548">
      <c r="E548" s="39"/>
      <c r="J548" s="39"/>
      <c r="O548" s="39"/>
      <c r="T548" s="39"/>
      <c r="Y548" s="39"/>
      <c r="AD548" s="39"/>
      <c r="AI548" s="39"/>
      <c r="AN548" s="39"/>
      <c r="AS548" s="39"/>
    </row>
    <row r="549">
      <c r="E549" s="39"/>
      <c r="J549" s="39"/>
      <c r="O549" s="39"/>
      <c r="T549" s="39"/>
      <c r="Y549" s="39"/>
      <c r="AD549" s="39"/>
      <c r="AI549" s="39"/>
      <c r="AN549" s="39"/>
      <c r="AS549" s="39"/>
    </row>
    <row r="550">
      <c r="E550" s="39"/>
      <c r="J550" s="39"/>
      <c r="O550" s="39"/>
      <c r="T550" s="39"/>
      <c r="Y550" s="39"/>
      <c r="AD550" s="39"/>
      <c r="AI550" s="39"/>
      <c r="AN550" s="39"/>
      <c r="AS550" s="39"/>
    </row>
    <row r="551">
      <c r="E551" s="39"/>
      <c r="J551" s="39"/>
      <c r="O551" s="39"/>
      <c r="T551" s="39"/>
      <c r="Y551" s="39"/>
      <c r="AD551" s="39"/>
      <c r="AI551" s="39"/>
      <c r="AN551" s="39"/>
      <c r="AS551" s="39"/>
    </row>
    <row r="552">
      <c r="E552" s="39"/>
      <c r="J552" s="39"/>
      <c r="O552" s="39"/>
      <c r="T552" s="39"/>
      <c r="Y552" s="39"/>
      <c r="AD552" s="39"/>
      <c r="AI552" s="39"/>
      <c r="AN552" s="39"/>
      <c r="AS552" s="39"/>
    </row>
    <row r="553">
      <c r="E553" s="39"/>
      <c r="J553" s="39"/>
      <c r="O553" s="39"/>
      <c r="T553" s="39"/>
      <c r="Y553" s="39"/>
      <c r="AD553" s="39"/>
      <c r="AI553" s="39"/>
      <c r="AN553" s="39"/>
      <c r="AS553" s="39"/>
    </row>
    <row r="554">
      <c r="E554" s="39"/>
      <c r="J554" s="39"/>
      <c r="O554" s="39"/>
      <c r="T554" s="39"/>
      <c r="Y554" s="39"/>
      <c r="AD554" s="39"/>
      <c r="AI554" s="39"/>
      <c r="AN554" s="39"/>
      <c r="AS554" s="39"/>
    </row>
    <row r="555">
      <c r="E555" s="39"/>
      <c r="J555" s="39"/>
      <c r="O555" s="39"/>
      <c r="T555" s="39"/>
      <c r="Y555" s="39"/>
      <c r="AD555" s="39"/>
      <c r="AI555" s="39"/>
      <c r="AN555" s="39"/>
      <c r="AS555" s="39"/>
    </row>
    <row r="556">
      <c r="E556" s="39"/>
      <c r="J556" s="39"/>
      <c r="O556" s="39"/>
      <c r="T556" s="39"/>
      <c r="Y556" s="39"/>
      <c r="AD556" s="39"/>
      <c r="AI556" s="39"/>
      <c r="AN556" s="39"/>
      <c r="AS556" s="39"/>
    </row>
    <row r="557">
      <c r="E557" s="39"/>
      <c r="J557" s="39"/>
      <c r="O557" s="39"/>
      <c r="T557" s="39"/>
      <c r="Y557" s="39"/>
      <c r="AD557" s="39"/>
      <c r="AI557" s="39"/>
      <c r="AN557" s="39"/>
      <c r="AS557" s="39"/>
    </row>
    <row r="558">
      <c r="E558" s="39"/>
      <c r="J558" s="39"/>
      <c r="O558" s="39"/>
      <c r="T558" s="39"/>
      <c r="Y558" s="39"/>
      <c r="AD558" s="39"/>
      <c r="AI558" s="39"/>
      <c r="AN558" s="39"/>
      <c r="AS558" s="39"/>
    </row>
    <row r="559">
      <c r="E559" s="39"/>
      <c r="J559" s="39"/>
      <c r="O559" s="39"/>
      <c r="T559" s="39"/>
      <c r="Y559" s="39"/>
      <c r="AD559" s="39"/>
      <c r="AI559" s="39"/>
      <c r="AN559" s="39"/>
      <c r="AS559" s="39"/>
    </row>
    <row r="560">
      <c r="E560" s="39"/>
      <c r="J560" s="39"/>
      <c r="O560" s="39"/>
      <c r="T560" s="39"/>
      <c r="Y560" s="39"/>
      <c r="AD560" s="39"/>
      <c r="AI560" s="39"/>
      <c r="AN560" s="39"/>
      <c r="AS560" s="39"/>
    </row>
    <row r="561">
      <c r="E561" s="39"/>
      <c r="J561" s="39"/>
      <c r="O561" s="39"/>
      <c r="T561" s="39"/>
      <c r="Y561" s="39"/>
      <c r="AD561" s="39"/>
      <c r="AI561" s="39"/>
      <c r="AN561" s="39"/>
      <c r="AS561" s="39"/>
    </row>
    <row r="562">
      <c r="E562" s="39"/>
      <c r="J562" s="39"/>
      <c r="O562" s="39"/>
      <c r="T562" s="39"/>
      <c r="Y562" s="39"/>
      <c r="AD562" s="39"/>
      <c r="AI562" s="39"/>
      <c r="AN562" s="39"/>
      <c r="AS562" s="39"/>
    </row>
    <row r="563">
      <c r="E563" s="39"/>
      <c r="J563" s="39"/>
      <c r="O563" s="39"/>
      <c r="T563" s="39"/>
      <c r="Y563" s="39"/>
      <c r="AD563" s="39"/>
      <c r="AI563" s="39"/>
      <c r="AN563" s="39"/>
      <c r="AS563" s="39"/>
    </row>
    <row r="564">
      <c r="E564" s="39"/>
      <c r="J564" s="39"/>
      <c r="O564" s="39"/>
      <c r="T564" s="39"/>
      <c r="Y564" s="39"/>
      <c r="AD564" s="39"/>
      <c r="AI564" s="39"/>
      <c r="AN564" s="39"/>
      <c r="AS564" s="39"/>
    </row>
    <row r="565">
      <c r="E565" s="39"/>
      <c r="J565" s="39"/>
      <c r="O565" s="39"/>
      <c r="T565" s="39"/>
      <c r="Y565" s="39"/>
      <c r="AD565" s="39"/>
      <c r="AI565" s="39"/>
      <c r="AN565" s="39"/>
      <c r="AS565" s="39"/>
    </row>
    <row r="566">
      <c r="E566" s="39"/>
      <c r="J566" s="39"/>
      <c r="O566" s="39"/>
      <c r="T566" s="39"/>
      <c r="Y566" s="39"/>
      <c r="AD566" s="39"/>
      <c r="AI566" s="39"/>
      <c r="AN566" s="39"/>
      <c r="AS566" s="39"/>
    </row>
    <row r="567">
      <c r="E567" s="39"/>
      <c r="J567" s="39"/>
      <c r="O567" s="39"/>
      <c r="T567" s="39"/>
      <c r="Y567" s="39"/>
      <c r="AD567" s="39"/>
      <c r="AI567" s="39"/>
      <c r="AN567" s="39"/>
      <c r="AS567" s="39"/>
    </row>
    <row r="568">
      <c r="E568" s="39"/>
      <c r="J568" s="39"/>
      <c r="O568" s="39"/>
      <c r="T568" s="39"/>
      <c r="Y568" s="39"/>
      <c r="AD568" s="39"/>
      <c r="AI568" s="39"/>
      <c r="AN568" s="39"/>
      <c r="AS568" s="39"/>
    </row>
    <row r="569">
      <c r="E569" s="39"/>
      <c r="J569" s="39"/>
      <c r="O569" s="39"/>
      <c r="T569" s="39"/>
      <c r="Y569" s="39"/>
      <c r="AD569" s="39"/>
      <c r="AI569" s="39"/>
      <c r="AN569" s="39"/>
      <c r="AS569" s="39"/>
    </row>
    <row r="570">
      <c r="E570" s="39"/>
      <c r="J570" s="39"/>
      <c r="O570" s="39"/>
      <c r="T570" s="39"/>
      <c r="Y570" s="39"/>
      <c r="AD570" s="39"/>
      <c r="AI570" s="39"/>
      <c r="AN570" s="39"/>
      <c r="AS570" s="39"/>
    </row>
    <row r="571">
      <c r="E571" s="39"/>
      <c r="J571" s="39"/>
      <c r="O571" s="39"/>
      <c r="T571" s="39"/>
      <c r="Y571" s="39"/>
      <c r="AD571" s="39"/>
      <c r="AI571" s="39"/>
      <c r="AN571" s="39"/>
      <c r="AS571" s="39"/>
    </row>
    <row r="572">
      <c r="E572" s="39"/>
      <c r="J572" s="39"/>
      <c r="O572" s="39"/>
      <c r="T572" s="39"/>
      <c r="Y572" s="39"/>
      <c r="AD572" s="39"/>
      <c r="AI572" s="39"/>
      <c r="AN572" s="39"/>
      <c r="AS572" s="39"/>
    </row>
    <row r="573">
      <c r="E573" s="39"/>
      <c r="J573" s="39"/>
      <c r="O573" s="39"/>
      <c r="T573" s="39"/>
      <c r="Y573" s="39"/>
      <c r="AD573" s="39"/>
      <c r="AI573" s="39"/>
      <c r="AN573" s="39"/>
      <c r="AS573" s="39"/>
    </row>
    <row r="574">
      <c r="E574" s="39"/>
      <c r="J574" s="39"/>
      <c r="O574" s="39"/>
      <c r="T574" s="39"/>
      <c r="Y574" s="39"/>
      <c r="AD574" s="39"/>
      <c r="AI574" s="39"/>
      <c r="AN574" s="39"/>
      <c r="AS574" s="39"/>
    </row>
    <row r="575">
      <c r="E575" s="39"/>
      <c r="J575" s="39"/>
      <c r="O575" s="39"/>
      <c r="T575" s="39"/>
      <c r="Y575" s="39"/>
      <c r="AD575" s="39"/>
      <c r="AI575" s="39"/>
      <c r="AN575" s="39"/>
      <c r="AS575" s="39"/>
    </row>
    <row r="576">
      <c r="E576" s="39"/>
      <c r="J576" s="39"/>
      <c r="O576" s="39"/>
      <c r="T576" s="39"/>
      <c r="Y576" s="39"/>
      <c r="AD576" s="39"/>
      <c r="AI576" s="39"/>
      <c r="AN576" s="39"/>
      <c r="AS576" s="39"/>
    </row>
    <row r="577">
      <c r="E577" s="39"/>
      <c r="J577" s="39"/>
      <c r="O577" s="39"/>
      <c r="T577" s="39"/>
      <c r="Y577" s="39"/>
      <c r="AD577" s="39"/>
      <c r="AI577" s="39"/>
      <c r="AN577" s="39"/>
      <c r="AS577" s="39"/>
    </row>
    <row r="578">
      <c r="E578" s="39"/>
      <c r="J578" s="39"/>
      <c r="O578" s="39"/>
      <c r="T578" s="39"/>
      <c r="Y578" s="39"/>
      <c r="AD578" s="39"/>
      <c r="AI578" s="39"/>
      <c r="AN578" s="39"/>
      <c r="AS578" s="39"/>
    </row>
    <row r="579">
      <c r="E579" s="39"/>
      <c r="J579" s="39"/>
      <c r="O579" s="39"/>
      <c r="T579" s="39"/>
      <c r="Y579" s="39"/>
      <c r="AD579" s="39"/>
      <c r="AI579" s="39"/>
      <c r="AN579" s="39"/>
      <c r="AS579" s="39"/>
    </row>
    <row r="580">
      <c r="E580" s="39"/>
      <c r="J580" s="39"/>
      <c r="O580" s="39"/>
      <c r="T580" s="39"/>
      <c r="Y580" s="39"/>
      <c r="AD580" s="39"/>
      <c r="AI580" s="39"/>
      <c r="AN580" s="39"/>
      <c r="AS580" s="39"/>
    </row>
    <row r="581">
      <c r="E581" s="39"/>
      <c r="J581" s="39"/>
      <c r="O581" s="39"/>
      <c r="T581" s="39"/>
      <c r="Y581" s="39"/>
      <c r="AD581" s="39"/>
      <c r="AI581" s="39"/>
      <c r="AN581" s="39"/>
      <c r="AS581" s="39"/>
    </row>
    <row r="582">
      <c r="E582" s="39"/>
      <c r="J582" s="39"/>
      <c r="O582" s="39"/>
      <c r="T582" s="39"/>
      <c r="Y582" s="39"/>
      <c r="AD582" s="39"/>
      <c r="AI582" s="39"/>
      <c r="AN582" s="39"/>
      <c r="AS582" s="39"/>
    </row>
    <row r="583">
      <c r="E583" s="39"/>
      <c r="J583" s="39"/>
      <c r="O583" s="39"/>
      <c r="T583" s="39"/>
      <c r="Y583" s="39"/>
      <c r="AD583" s="39"/>
      <c r="AI583" s="39"/>
      <c r="AN583" s="39"/>
      <c r="AS583" s="39"/>
    </row>
    <row r="584">
      <c r="E584" s="39"/>
      <c r="J584" s="39"/>
      <c r="O584" s="39"/>
      <c r="T584" s="39"/>
      <c r="Y584" s="39"/>
      <c r="AD584" s="39"/>
      <c r="AI584" s="39"/>
      <c r="AN584" s="39"/>
      <c r="AS584" s="39"/>
    </row>
    <row r="585">
      <c r="E585" s="39"/>
      <c r="J585" s="39"/>
      <c r="O585" s="39"/>
      <c r="T585" s="39"/>
      <c r="Y585" s="39"/>
      <c r="AD585" s="39"/>
      <c r="AI585" s="39"/>
      <c r="AN585" s="39"/>
      <c r="AS585" s="39"/>
    </row>
    <row r="586">
      <c r="E586" s="39"/>
      <c r="J586" s="39"/>
      <c r="O586" s="39"/>
      <c r="T586" s="39"/>
      <c r="Y586" s="39"/>
      <c r="AD586" s="39"/>
      <c r="AI586" s="39"/>
      <c r="AN586" s="39"/>
      <c r="AS586" s="39"/>
    </row>
    <row r="587">
      <c r="E587" s="39"/>
      <c r="J587" s="39"/>
      <c r="O587" s="39"/>
      <c r="T587" s="39"/>
      <c r="Y587" s="39"/>
      <c r="AD587" s="39"/>
      <c r="AI587" s="39"/>
      <c r="AN587" s="39"/>
      <c r="AS587" s="39"/>
    </row>
    <row r="588">
      <c r="E588" s="39"/>
      <c r="J588" s="39"/>
      <c r="O588" s="39"/>
      <c r="T588" s="39"/>
      <c r="Y588" s="39"/>
      <c r="AD588" s="39"/>
      <c r="AI588" s="39"/>
      <c r="AN588" s="39"/>
      <c r="AS588" s="39"/>
    </row>
    <row r="589">
      <c r="E589" s="39"/>
      <c r="J589" s="39"/>
      <c r="O589" s="39"/>
      <c r="T589" s="39"/>
      <c r="Y589" s="39"/>
      <c r="AD589" s="39"/>
      <c r="AI589" s="39"/>
      <c r="AN589" s="39"/>
      <c r="AS589" s="39"/>
    </row>
    <row r="590">
      <c r="E590" s="39"/>
      <c r="J590" s="39"/>
      <c r="O590" s="39"/>
      <c r="T590" s="39"/>
      <c r="Y590" s="39"/>
      <c r="AD590" s="39"/>
      <c r="AI590" s="39"/>
      <c r="AN590" s="39"/>
      <c r="AS590" s="39"/>
    </row>
    <row r="591">
      <c r="E591" s="39"/>
      <c r="J591" s="39"/>
      <c r="O591" s="39"/>
      <c r="T591" s="39"/>
      <c r="Y591" s="39"/>
      <c r="AD591" s="39"/>
      <c r="AI591" s="39"/>
      <c r="AN591" s="39"/>
      <c r="AS591" s="39"/>
    </row>
    <row r="592">
      <c r="E592" s="39"/>
      <c r="J592" s="39"/>
      <c r="O592" s="39"/>
      <c r="T592" s="39"/>
      <c r="Y592" s="39"/>
      <c r="AD592" s="39"/>
      <c r="AI592" s="39"/>
      <c r="AN592" s="39"/>
      <c r="AS592" s="39"/>
    </row>
    <row r="593">
      <c r="E593" s="39"/>
      <c r="J593" s="39"/>
      <c r="O593" s="39"/>
      <c r="T593" s="39"/>
      <c r="Y593" s="39"/>
      <c r="AD593" s="39"/>
      <c r="AI593" s="39"/>
      <c r="AN593" s="39"/>
      <c r="AS593" s="39"/>
    </row>
    <row r="594">
      <c r="E594" s="39"/>
      <c r="J594" s="39"/>
      <c r="O594" s="39"/>
      <c r="T594" s="39"/>
      <c r="Y594" s="39"/>
      <c r="AD594" s="39"/>
      <c r="AI594" s="39"/>
      <c r="AN594" s="39"/>
      <c r="AS594" s="39"/>
    </row>
    <row r="595">
      <c r="E595" s="39"/>
      <c r="J595" s="39"/>
      <c r="O595" s="39"/>
      <c r="T595" s="39"/>
      <c r="Y595" s="39"/>
      <c r="AD595" s="39"/>
      <c r="AI595" s="39"/>
      <c r="AN595" s="39"/>
      <c r="AS595" s="39"/>
    </row>
    <row r="596">
      <c r="E596" s="39"/>
      <c r="J596" s="39"/>
      <c r="O596" s="39"/>
      <c r="T596" s="39"/>
      <c r="Y596" s="39"/>
      <c r="AD596" s="39"/>
      <c r="AI596" s="39"/>
      <c r="AN596" s="39"/>
      <c r="AS596" s="39"/>
    </row>
    <row r="597">
      <c r="E597" s="39"/>
      <c r="J597" s="39"/>
      <c r="O597" s="39"/>
      <c r="T597" s="39"/>
      <c r="Y597" s="39"/>
      <c r="AD597" s="39"/>
      <c r="AI597" s="39"/>
      <c r="AN597" s="39"/>
      <c r="AS597" s="39"/>
    </row>
    <row r="598">
      <c r="E598" s="39"/>
      <c r="J598" s="39"/>
      <c r="O598" s="39"/>
      <c r="T598" s="39"/>
      <c r="Y598" s="39"/>
      <c r="AD598" s="39"/>
      <c r="AI598" s="39"/>
      <c r="AN598" s="39"/>
      <c r="AS598" s="39"/>
    </row>
    <row r="599">
      <c r="E599" s="39"/>
      <c r="J599" s="39"/>
      <c r="O599" s="39"/>
      <c r="T599" s="39"/>
      <c r="Y599" s="39"/>
      <c r="AD599" s="39"/>
      <c r="AI599" s="39"/>
      <c r="AN599" s="39"/>
      <c r="AS599" s="39"/>
    </row>
    <row r="600">
      <c r="E600" s="39"/>
      <c r="J600" s="39"/>
      <c r="O600" s="39"/>
      <c r="T600" s="39"/>
      <c r="Y600" s="39"/>
      <c r="AD600" s="39"/>
      <c r="AI600" s="39"/>
      <c r="AN600" s="39"/>
      <c r="AS600" s="39"/>
    </row>
    <row r="601">
      <c r="E601" s="39"/>
      <c r="J601" s="39"/>
      <c r="O601" s="39"/>
      <c r="T601" s="39"/>
      <c r="Y601" s="39"/>
      <c r="AD601" s="39"/>
      <c r="AI601" s="39"/>
      <c r="AN601" s="39"/>
      <c r="AS601" s="39"/>
    </row>
    <row r="602">
      <c r="E602" s="39"/>
      <c r="J602" s="39"/>
      <c r="O602" s="39"/>
      <c r="T602" s="39"/>
      <c r="Y602" s="39"/>
      <c r="AD602" s="39"/>
      <c r="AI602" s="39"/>
      <c r="AN602" s="39"/>
      <c r="AS602" s="39"/>
    </row>
    <row r="603">
      <c r="E603" s="39"/>
      <c r="J603" s="39"/>
      <c r="O603" s="39"/>
      <c r="T603" s="39"/>
      <c r="Y603" s="39"/>
      <c r="AD603" s="39"/>
      <c r="AI603" s="39"/>
      <c r="AN603" s="39"/>
      <c r="AS603" s="39"/>
    </row>
    <row r="604">
      <c r="E604" s="39"/>
      <c r="J604" s="39"/>
      <c r="O604" s="39"/>
      <c r="T604" s="39"/>
      <c r="Y604" s="39"/>
      <c r="AD604" s="39"/>
      <c r="AI604" s="39"/>
      <c r="AN604" s="39"/>
      <c r="AS604" s="39"/>
    </row>
    <row r="605">
      <c r="E605" s="39"/>
      <c r="J605" s="39"/>
      <c r="O605" s="39"/>
      <c r="T605" s="39"/>
      <c r="Y605" s="39"/>
      <c r="AD605" s="39"/>
      <c r="AI605" s="39"/>
      <c r="AN605" s="39"/>
      <c r="AS605" s="39"/>
    </row>
    <row r="606">
      <c r="E606" s="39"/>
      <c r="J606" s="39"/>
      <c r="O606" s="39"/>
      <c r="T606" s="39"/>
      <c r="Y606" s="39"/>
      <c r="AD606" s="39"/>
      <c r="AI606" s="39"/>
      <c r="AN606" s="39"/>
      <c r="AS606" s="39"/>
    </row>
    <row r="607">
      <c r="E607" s="39"/>
      <c r="J607" s="39"/>
      <c r="O607" s="39"/>
      <c r="T607" s="39"/>
      <c r="Y607" s="39"/>
      <c r="AD607" s="39"/>
      <c r="AI607" s="39"/>
      <c r="AN607" s="39"/>
      <c r="AS607" s="39"/>
    </row>
    <row r="608">
      <c r="E608" s="39"/>
      <c r="J608" s="39"/>
      <c r="O608" s="39"/>
      <c r="T608" s="39"/>
      <c r="Y608" s="39"/>
      <c r="AD608" s="39"/>
      <c r="AI608" s="39"/>
      <c r="AN608" s="39"/>
      <c r="AS608" s="39"/>
    </row>
    <row r="609">
      <c r="E609" s="39"/>
      <c r="J609" s="39"/>
      <c r="O609" s="39"/>
      <c r="T609" s="39"/>
      <c r="Y609" s="39"/>
      <c r="AD609" s="39"/>
      <c r="AI609" s="39"/>
      <c r="AN609" s="39"/>
      <c r="AS609" s="39"/>
    </row>
    <row r="610">
      <c r="E610" s="39"/>
      <c r="J610" s="39"/>
      <c r="O610" s="39"/>
      <c r="T610" s="39"/>
      <c r="Y610" s="39"/>
      <c r="AD610" s="39"/>
      <c r="AI610" s="39"/>
      <c r="AN610" s="39"/>
      <c r="AS610" s="39"/>
    </row>
    <row r="611">
      <c r="E611" s="39"/>
      <c r="J611" s="39"/>
      <c r="O611" s="39"/>
      <c r="T611" s="39"/>
      <c r="Y611" s="39"/>
      <c r="AD611" s="39"/>
      <c r="AI611" s="39"/>
      <c r="AN611" s="39"/>
      <c r="AS611" s="39"/>
    </row>
    <row r="612">
      <c r="E612" s="39"/>
      <c r="J612" s="39"/>
      <c r="O612" s="39"/>
      <c r="T612" s="39"/>
      <c r="Y612" s="39"/>
      <c r="AD612" s="39"/>
      <c r="AI612" s="39"/>
      <c r="AN612" s="39"/>
      <c r="AS612" s="39"/>
    </row>
    <row r="613">
      <c r="E613" s="39"/>
      <c r="J613" s="39"/>
      <c r="O613" s="39"/>
      <c r="T613" s="39"/>
      <c r="Y613" s="39"/>
      <c r="AD613" s="39"/>
      <c r="AI613" s="39"/>
      <c r="AN613" s="39"/>
      <c r="AS613" s="39"/>
    </row>
    <row r="614">
      <c r="E614" s="39"/>
      <c r="J614" s="39"/>
      <c r="O614" s="39"/>
      <c r="T614" s="39"/>
      <c r="Y614" s="39"/>
      <c r="AD614" s="39"/>
      <c r="AI614" s="39"/>
      <c r="AN614" s="39"/>
      <c r="AS614" s="39"/>
    </row>
    <row r="615">
      <c r="E615" s="39"/>
      <c r="J615" s="39"/>
      <c r="O615" s="39"/>
      <c r="T615" s="39"/>
      <c r="Y615" s="39"/>
      <c r="AD615" s="39"/>
      <c r="AI615" s="39"/>
      <c r="AN615" s="39"/>
      <c r="AS615" s="39"/>
    </row>
    <row r="616">
      <c r="E616" s="39"/>
      <c r="J616" s="39"/>
      <c r="O616" s="39"/>
      <c r="T616" s="39"/>
      <c r="Y616" s="39"/>
      <c r="AD616" s="39"/>
      <c r="AI616" s="39"/>
      <c r="AN616" s="39"/>
      <c r="AS616" s="39"/>
    </row>
    <row r="617">
      <c r="E617" s="39"/>
      <c r="J617" s="39"/>
      <c r="O617" s="39"/>
      <c r="T617" s="39"/>
      <c r="Y617" s="39"/>
      <c r="AD617" s="39"/>
      <c r="AI617" s="39"/>
      <c r="AN617" s="39"/>
      <c r="AS617" s="39"/>
    </row>
    <row r="618">
      <c r="E618" s="39"/>
      <c r="J618" s="39"/>
      <c r="O618" s="39"/>
      <c r="T618" s="39"/>
      <c r="Y618" s="39"/>
      <c r="AD618" s="39"/>
      <c r="AI618" s="39"/>
      <c r="AN618" s="39"/>
      <c r="AS618" s="39"/>
    </row>
    <row r="619">
      <c r="E619" s="39"/>
      <c r="J619" s="39"/>
      <c r="O619" s="39"/>
      <c r="T619" s="39"/>
      <c r="Y619" s="39"/>
      <c r="AD619" s="39"/>
      <c r="AI619" s="39"/>
      <c r="AN619" s="39"/>
      <c r="AS619" s="39"/>
    </row>
    <row r="620">
      <c r="E620" s="39"/>
      <c r="J620" s="39"/>
      <c r="O620" s="39"/>
      <c r="T620" s="39"/>
      <c r="Y620" s="39"/>
      <c r="AD620" s="39"/>
      <c r="AI620" s="39"/>
      <c r="AN620" s="39"/>
      <c r="AS620" s="39"/>
    </row>
    <row r="621">
      <c r="E621" s="39"/>
      <c r="J621" s="39"/>
      <c r="O621" s="39"/>
      <c r="T621" s="39"/>
      <c r="Y621" s="39"/>
      <c r="AD621" s="39"/>
      <c r="AI621" s="39"/>
      <c r="AN621" s="39"/>
      <c r="AS621" s="39"/>
    </row>
    <row r="622">
      <c r="E622" s="39"/>
      <c r="J622" s="39"/>
      <c r="O622" s="39"/>
      <c r="T622" s="39"/>
      <c r="Y622" s="39"/>
      <c r="AD622" s="39"/>
      <c r="AI622" s="39"/>
      <c r="AN622" s="39"/>
      <c r="AS622" s="39"/>
    </row>
    <row r="623">
      <c r="E623" s="39"/>
      <c r="J623" s="39"/>
      <c r="O623" s="39"/>
      <c r="T623" s="39"/>
      <c r="Y623" s="39"/>
      <c r="AD623" s="39"/>
      <c r="AI623" s="39"/>
      <c r="AN623" s="39"/>
      <c r="AS623" s="39"/>
    </row>
    <row r="624">
      <c r="E624" s="39"/>
      <c r="J624" s="39"/>
      <c r="O624" s="39"/>
      <c r="T624" s="39"/>
      <c r="Y624" s="39"/>
      <c r="AD624" s="39"/>
      <c r="AI624" s="39"/>
      <c r="AN624" s="39"/>
      <c r="AS624" s="39"/>
    </row>
    <row r="625">
      <c r="E625" s="39"/>
      <c r="J625" s="39"/>
      <c r="O625" s="39"/>
      <c r="T625" s="39"/>
      <c r="Y625" s="39"/>
      <c r="AD625" s="39"/>
      <c r="AI625" s="39"/>
      <c r="AN625" s="39"/>
      <c r="AS625" s="39"/>
    </row>
    <row r="626">
      <c r="E626" s="39"/>
      <c r="J626" s="39"/>
      <c r="O626" s="39"/>
      <c r="T626" s="39"/>
      <c r="Y626" s="39"/>
      <c r="AD626" s="39"/>
      <c r="AI626" s="39"/>
      <c r="AN626" s="39"/>
      <c r="AS626" s="39"/>
    </row>
    <row r="627">
      <c r="E627" s="39"/>
      <c r="J627" s="39"/>
      <c r="O627" s="39"/>
      <c r="T627" s="39"/>
      <c r="Y627" s="39"/>
      <c r="AD627" s="39"/>
      <c r="AI627" s="39"/>
      <c r="AN627" s="39"/>
      <c r="AS627" s="39"/>
    </row>
    <row r="628">
      <c r="E628" s="39"/>
      <c r="J628" s="39"/>
      <c r="O628" s="39"/>
      <c r="T628" s="39"/>
      <c r="Y628" s="39"/>
      <c r="AD628" s="39"/>
      <c r="AI628" s="39"/>
      <c r="AN628" s="39"/>
      <c r="AS628" s="39"/>
    </row>
    <row r="629">
      <c r="E629" s="39"/>
      <c r="J629" s="39"/>
      <c r="O629" s="39"/>
      <c r="T629" s="39"/>
      <c r="Y629" s="39"/>
      <c r="AD629" s="39"/>
      <c r="AI629" s="39"/>
      <c r="AN629" s="39"/>
      <c r="AS629" s="39"/>
    </row>
    <row r="630">
      <c r="E630" s="39"/>
      <c r="J630" s="39"/>
      <c r="O630" s="39"/>
      <c r="T630" s="39"/>
      <c r="Y630" s="39"/>
      <c r="AD630" s="39"/>
      <c r="AI630" s="39"/>
      <c r="AN630" s="39"/>
      <c r="AS630" s="39"/>
    </row>
    <row r="631">
      <c r="E631" s="39"/>
      <c r="J631" s="39"/>
      <c r="O631" s="39"/>
      <c r="T631" s="39"/>
      <c r="Y631" s="39"/>
      <c r="AD631" s="39"/>
      <c r="AI631" s="39"/>
      <c r="AN631" s="39"/>
      <c r="AS631" s="39"/>
    </row>
    <row r="632">
      <c r="E632" s="39"/>
      <c r="J632" s="39"/>
      <c r="O632" s="39"/>
      <c r="T632" s="39"/>
      <c r="Y632" s="39"/>
      <c r="AD632" s="39"/>
      <c r="AI632" s="39"/>
      <c r="AN632" s="39"/>
      <c r="AS632" s="39"/>
    </row>
    <row r="633">
      <c r="E633" s="39"/>
      <c r="J633" s="39"/>
      <c r="O633" s="39"/>
      <c r="T633" s="39"/>
      <c r="Y633" s="39"/>
      <c r="AD633" s="39"/>
      <c r="AI633" s="39"/>
      <c r="AN633" s="39"/>
      <c r="AS633" s="39"/>
    </row>
    <row r="634">
      <c r="E634" s="39"/>
      <c r="J634" s="39"/>
      <c r="O634" s="39"/>
      <c r="T634" s="39"/>
      <c r="Y634" s="39"/>
      <c r="AD634" s="39"/>
      <c r="AI634" s="39"/>
      <c r="AN634" s="39"/>
      <c r="AS634" s="39"/>
    </row>
    <row r="635">
      <c r="E635" s="39"/>
      <c r="J635" s="39"/>
      <c r="O635" s="39"/>
      <c r="T635" s="39"/>
      <c r="Y635" s="39"/>
      <c r="AD635" s="39"/>
      <c r="AI635" s="39"/>
      <c r="AN635" s="39"/>
      <c r="AS635" s="39"/>
    </row>
    <row r="636">
      <c r="E636" s="39"/>
      <c r="J636" s="39"/>
      <c r="O636" s="39"/>
      <c r="T636" s="39"/>
      <c r="Y636" s="39"/>
      <c r="AD636" s="39"/>
      <c r="AI636" s="39"/>
      <c r="AN636" s="39"/>
      <c r="AS636" s="39"/>
    </row>
    <row r="637">
      <c r="E637" s="39"/>
      <c r="J637" s="39"/>
      <c r="O637" s="39"/>
      <c r="T637" s="39"/>
      <c r="Y637" s="39"/>
      <c r="AD637" s="39"/>
      <c r="AI637" s="39"/>
      <c r="AN637" s="39"/>
      <c r="AS637" s="39"/>
    </row>
    <row r="638">
      <c r="E638" s="39"/>
      <c r="J638" s="39"/>
      <c r="O638" s="39"/>
      <c r="T638" s="39"/>
      <c r="Y638" s="39"/>
      <c r="AD638" s="39"/>
      <c r="AI638" s="39"/>
      <c r="AN638" s="39"/>
      <c r="AS638" s="39"/>
    </row>
    <row r="639">
      <c r="E639" s="39"/>
      <c r="J639" s="39"/>
      <c r="O639" s="39"/>
      <c r="T639" s="39"/>
      <c r="Y639" s="39"/>
      <c r="AD639" s="39"/>
      <c r="AI639" s="39"/>
      <c r="AN639" s="39"/>
      <c r="AS639" s="39"/>
    </row>
    <row r="640">
      <c r="E640" s="39"/>
      <c r="J640" s="39"/>
      <c r="O640" s="39"/>
      <c r="T640" s="39"/>
      <c r="Y640" s="39"/>
      <c r="AD640" s="39"/>
      <c r="AI640" s="39"/>
      <c r="AN640" s="39"/>
      <c r="AS640" s="39"/>
    </row>
    <row r="641">
      <c r="E641" s="39"/>
      <c r="J641" s="39"/>
      <c r="O641" s="39"/>
      <c r="T641" s="39"/>
      <c r="Y641" s="39"/>
      <c r="AD641" s="39"/>
      <c r="AI641" s="39"/>
      <c r="AN641" s="39"/>
      <c r="AS641" s="39"/>
    </row>
    <row r="642">
      <c r="E642" s="39"/>
      <c r="J642" s="39"/>
      <c r="O642" s="39"/>
      <c r="T642" s="39"/>
      <c r="Y642" s="39"/>
      <c r="AD642" s="39"/>
      <c r="AI642" s="39"/>
      <c r="AN642" s="39"/>
      <c r="AS642" s="39"/>
    </row>
    <row r="643">
      <c r="E643" s="39"/>
      <c r="J643" s="39"/>
      <c r="O643" s="39"/>
      <c r="T643" s="39"/>
      <c r="Y643" s="39"/>
      <c r="AD643" s="39"/>
      <c r="AI643" s="39"/>
      <c r="AN643" s="39"/>
      <c r="AS643" s="39"/>
    </row>
    <row r="644">
      <c r="E644" s="39"/>
      <c r="J644" s="39"/>
      <c r="O644" s="39"/>
      <c r="T644" s="39"/>
      <c r="Y644" s="39"/>
      <c r="AD644" s="39"/>
      <c r="AI644" s="39"/>
      <c r="AN644" s="39"/>
      <c r="AS644" s="39"/>
    </row>
    <row r="645">
      <c r="E645" s="39"/>
      <c r="J645" s="39"/>
      <c r="O645" s="39"/>
      <c r="T645" s="39"/>
      <c r="Y645" s="39"/>
      <c r="AD645" s="39"/>
      <c r="AI645" s="39"/>
      <c r="AN645" s="39"/>
      <c r="AS645" s="39"/>
    </row>
    <row r="646">
      <c r="E646" s="39"/>
      <c r="J646" s="39"/>
      <c r="O646" s="39"/>
      <c r="T646" s="39"/>
      <c r="Y646" s="39"/>
      <c r="AD646" s="39"/>
      <c r="AI646" s="39"/>
      <c r="AN646" s="39"/>
      <c r="AS646" s="39"/>
    </row>
    <row r="647">
      <c r="E647" s="39"/>
      <c r="J647" s="39"/>
      <c r="O647" s="39"/>
      <c r="T647" s="39"/>
      <c r="Y647" s="39"/>
      <c r="AD647" s="39"/>
      <c r="AI647" s="39"/>
      <c r="AN647" s="39"/>
      <c r="AS647" s="39"/>
    </row>
    <row r="648">
      <c r="E648" s="39"/>
      <c r="J648" s="39"/>
      <c r="O648" s="39"/>
      <c r="T648" s="39"/>
      <c r="Y648" s="39"/>
      <c r="AD648" s="39"/>
      <c r="AI648" s="39"/>
      <c r="AN648" s="39"/>
      <c r="AS648" s="39"/>
    </row>
    <row r="649">
      <c r="E649" s="39"/>
      <c r="J649" s="39"/>
      <c r="O649" s="39"/>
      <c r="T649" s="39"/>
      <c r="Y649" s="39"/>
      <c r="AD649" s="39"/>
      <c r="AI649" s="39"/>
      <c r="AN649" s="39"/>
      <c r="AS649" s="39"/>
    </row>
    <row r="650">
      <c r="E650" s="39"/>
      <c r="J650" s="39"/>
      <c r="O650" s="39"/>
      <c r="T650" s="39"/>
      <c r="Y650" s="39"/>
      <c r="AD650" s="39"/>
      <c r="AI650" s="39"/>
      <c r="AN650" s="39"/>
      <c r="AS650" s="39"/>
    </row>
    <row r="651">
      <c r="E651" s="39"/>
      <c r="J651" s="39"/>
      <c r="O651" s="39"/>
      <c r="T651" s="39"/>
      <c r="Y651" s="39"/>
      <c r="AD651" s="39"/>
      <c r="AI651" s="39"/>
      <c r="AN651" s="39"/>
      <c r="AS651" s="39"/>
    </row>
    <row r="652">
      <c r="E652" s="39"/>
      <c r="J652" s="39"/>
      <c r="O652" s="39"/>
      <c r="T652" s="39"/>
      <c r="Y652" s="39"/>
      <c r="AD652" s="39"/>
      <c r="AI652" s="39"/>
      <c r="AN652" s="39"/>
      <c r="AS652" s="39"/>
    </row>
    <row r="653">
      <c r="E653" s="39"/>
      <c r="J653" s="39"/>
      <c r="O653" s="39"/>
      <c r="T653" s="39"/>
      <c r="Y653" s="39"/>
      <c r="AD653" s="39"/>
      <c r="AI653" s="39"/>
      <c r="AN653" s="39"/>
      <c r="AS653" s="39"/>
    </row>
    <row r="654">
      <c r="E654" s="39"/>
      <c r="J654" s="39"/>
      <c r="O654" s="39"/>
      <c r="T654" s="39"/>
      <c r="Y654" s="39"/>
      <c r="AD654" s="39"/>
      <c r="AI654" s="39"/>
      <c r="AN654" s="39"/>
      <c r="AS654" s="39"/>
    </row>
    <row r="655">
      <c r="E655" s="39"/>
      <c r="J655" s="39"/>
      <c r="O655" s="39"/>
      <c r="T655" s="39"/>
      <c r="Y655" s="39"/>
      <c r="AD655" s="39"/>
      <c r="AI655" s="39"/>
      <c r="AN655" s="39"/>
      <c r="AS655" s="39"/>
    </row>
    <row r="656">
      <c r="E656" s="39"/>
      <c r="J656" s="39"/>
      <c r="O656" s="39"/>
      <c r="T656" s="39"/>
      <c r="Y656" s="39"/>
      <c r="AD656" s="39"/>
      <c r="AI656" s="39"/>
      <c r="AN656" s="39"/>
      <c r="AS656" s="39"/>
    </row>
    <row r="657">
      <c r="E657" s="39"/>
      <c r="J657" s="39"/>
      <c r="O657" s="39"/>
      <c r="T657" s="39"/>
      <c r="Y657" s="39"/>
      <c r="AD657" s="39"/>
      <c r="AI657" s="39"/>
      <c r="AN657" s="39"/>
      <c r="AS657" s="39"/>
    </row>
    <row r="658">
      <c r="E658" s="39"/>
      <c r="J658" s="39"/>
      <c r="O658" s="39"/>
      <c r="T658" s="39"/>
      <c r="Y658" s="39"/>
      <c r="AD658" s="39"/>
      <c r="AI658" s="39"/>
      <c r="AN658" s="39"/>
      <c r="AS658" s="39"/>
    </row>
    <row r="659">
      <c r="E659" s="39"/>
      <c r="J659" s="39"/>
      <c r="O659" s="39"/>
      <c r="T659" s="39"/>
      <c r="Y659" s="39"/>
      <c r="AD659" s="39"/>
      <c r="AI659" s="39"/>
      <c r="AN659" s="39"/>
      <c r="AS659" s="39"/>
    </row>
    <row r="660">
      <c r="E660" s="39"/>
      <c r="J660" s="39"/>
      <c r="O660" s="39"/>
      <c r="T660" s="39"/>
      <c r="Y660" s="39"/>
      <c r="AD660" s="39"/>
      <c r="AI660" s="39"/>
      <c r="AN660" s="39"/>
      <c r="AS660" s="39"/>
    </row>
    <row r="661">
      <c r="E661" s="39"/>
      <c r="J661" s="39"/>
      <c r="O661" s="39"/>
      <c r="T661" s="39"/>
      <c r="Y661" s="39"/>
      <c r="AD661" s="39"/>
      <c r="AI661" s="39"/>
      <c r="AN661" s="39"/>
      <c r="AS661" s="39"/>
    </row>
    <row r="662">
      <c r="E662" s="39"/>
      <c r="J662" s="39"/>
      <c r="O662" s="39"/>
      <c r="T662" s="39"/>
      <c r="Y662" s="39"/>
      <c r="AD662" s="39"/>
      <c r="AI662" s="39"/>
      <c r="AN662" s="39"/>
      <c r="AS662" s="39"/>
    </row>
    <row r="663">
      <c r="E663" s="39"/>
      <c r="J663" s="39"/>
      <c r="O663" s="39"/>
      <c r="T663" s="39"/>
      <c r="Y663" s="39"/>
      <c r="AD663" s="39"/>
      <c r="AI663" s="39"/>
      <c r="AN663" s="39"/>
      <c r="AS663" s="39"/>
    </row>
    <row r="664">
      <c r="E664" s="39"/>
      <c r="J664" s="39"/>
      <c r="O664" s="39"/>
      <c r="T664" s="39"/>
      <c r="Y664" s="39"/>
      <c r="AD664" s="39"/>
      <c r="AI664" s="39"/>
      <c r="AN664" s="39"/>
      <c r="AS664" s="39"/>
    </row>
    <row r="665">
      <c r="E665" s="39"/>
      <c r="J665" s="39"/>
      <c r="O665" s="39"/>
      <c r="T665" s="39"/>
      <c r="Y665" s="39"/>
      <c r="AD665" s="39"/>
      <c r="AI665" s="39"/>
      <c r="AN665" s="39"/>
      <c r="AS665" s="39"/>
    </row>
    <row r="666">
      <c r="E666" s="39"/>
      <c r="J666" s="39"/>
      <c r="O666" s="39"/>
      <c r="T666" s="39"/>
      <c r="Y666" s="39"/>
      <c r="AD666" s="39"/>
      <c r="AI666" s="39"/>
      <c r="AN666" s="39"/>
      <c r="AS666" s="39"/>
    </row>
    <row r="667">
      <c r="E667" s="39"/>
      <c r="J667" s="39"/>
      <c r="O667" s="39"/>
      <c r="T667" s="39"/>
      <c r="Y667" s="39"/>
      <c r="AD667" s="39"/>
      <c r="AI667" s="39"/>
      <c r="AN667" s="39"/>
      <c r="AS667" s="39"/>
    </row>
    <row r="668">
      <c r="E668" s="39"/>
      <c r="J668" s="39"/>
      <c r="O668" s="39"/>
      <c r="T668" s="39"/>
      <c r="Y668" s="39"/>
      <c r="AD668" s="39"/>
      <c r="AI668" s="39"/>
      <c r="AN668" s="39"/>
      <c r="AS668" s="39"/>
    </row>
    <row r="669">
      <c r="E669" s="39"/>
      <c r="J669" s="39"/>
      <c r="O669" s="39"/>
      <c r="T669" s="39"/>
      <c r="Y669" s="39"/>
      <c r="AD669" s="39"/>
      <c r="AI669" s="39"/>
      <c r="AN669" s="39"/>
      <c r="AS669" s="39"/>
    </row>
    <row r="670">
      <c r="E670" s="39"/>
      <c r="J670" s="39"/>
      <c r="O670" s="39"/>
      <c r="T670" s="39"/>
      <c r="Y670" s="39"/>
      <c r="AD670" s="39"/>
      <c r="AI670" s="39"/>
      <c r="AN670" s="39"/>
      <c r="AS670" s="39"/>
    </row>
    <row r="671">
      <c r="E671" s="39"/>
      <c r="J671" s="39"/>
      <c r="O671" s="39"/>
      <c r="T671" s="39"/>
      <c r="Y671" s="39"/>
      <c r="AD671" s="39"/>
      <c r="AI671" s="39"/>
      <c r="AN671" s="39"/>
      <c r="AS671" s="39"/>
    </row>
    <row r="672">
      <c r="E672" s="39"/>
      <c r="J672" s="39"/>
      <c r="O672" s="39"/>
      <c r="T672" s="39"/>
      <c r="Y672" s="39"/>
      <c r="AD672" s="39"/>
      <c r="AI672" s="39"/>
      <c r="AN672" s="39"/>
      <c r="AS672" s="39"/>
    </row>
    <row r="673">
      <c r="E673" s="39"/>
      <c r="J673" s="39"/>
      <c r="O673" s="39"/>
      <c r="T673" s="39"/>
      <c r="Y673" s="39"/>
      <c r="AD673" s="39"/>
      <c r="AI673" s="39"/>
      <c r="AN673" s="39"/>
      <c r="AS673" s="39"/>
    </row>
    <row r="674">
      <c r="E674" s="39"/>
      <c r="J674" s="39"/>
      <c r="O674" s="39"/>
      <c r="T674" s="39"/>
      <c r="Y674" s="39"/>
      <c r="AD674" s="39"/>
      <c r="AI674" s="39"/>
      <c r="AN674" s="39"/>
      <c r="AS674" s="39"/>
    </row>
    <row r="675">
      <c r="E675" s="39"/>
      <c r="J675" s="39"/>
      <c r="O675" s="39"/>
      <c r="T675" s="39"/>
      <c r="Y675" s="39"/>
      <c r="AD675" s="39"/>
      <c r="AI675" s="39"/>
      <c r="AN675" s="39"/>
      <c r="AS675" s="39"/>
    </row>
    <row r="676">
      <c r="E676" s="39"/>
      <c r="J676" s="39"/>
      <c r="O676" s="39"/>
      <c r="T676" s="39"/>
      <c r="Y676" s="39"/>
      <c r="AD676" s="39"/>
      <c r="AI676" s="39"/>
      <c r="AN676" s="39"/>
      <c r="AS676" s="39"/>
    </row>
    <row r="677">
      <c r="E677" s="39"/>
      <c r="J677" s="39"/>
      <c r="O677" s="39"/>
      <c r="T677" s="39"/>
      <c r="Y677" s="39"/>
      <c r="AD677" s="39"/>
      <c r="AI677" s="39"/>
      <c r="AN677" s="39"/>
      <c r="AS677" s="39"/>
    </row>
    <row r="678">
      <c r="E678" s="39"/>
      <c r="J678" s="39"/>
      <c r="O678" s="39"/>
      <c r="T678" s="39"/>
      <c r="Y678" s="39"/>
      <c r="AD678" s="39"/>
      <c r="AI678" s="39"/>
      <c r="AN678" s="39"/>
      <c r="AS678" s="39"/>
    </row>
    <row r="679">
      <c r="E679" s="39"/>
      <c r="J679" s="39"/>
      <c r="O679" s="39"/>
      <c r="T679" s="39"/>
      <c r="Y679" s="39"/>
      <c r="AD679" s="39"/>
      <c r="AI679" s="39"/>
      <c r="AN679" s="39"/>
      <c r="AS679" s="39"/>
    </row>
    <row r="680">
      <c r="E680" s="39"/>
      <c r="J680" s="39"/>
      <c r="O680" s="39"/>
      <c r="T680" s="39"/>
      <c r="Y680" s="39"/>
      <c r="AD680" s="39"/>
      <c r="AI680" s="39"/>
      <c r="AN680" s="39"/>
      <c r="AS680" s="39"/>
    </row>
    <row r="681">
      <c r="E681" s="39"/>
      <c r="J681" s="39"/>
      <c r="O681" s="39"/>
      <c r="T681" s="39"/>
      <c r="Y681" s="39"/>
      <c r="AD681" s="39"/>
      <c r="AI681" s="39"/>
      <c r="AN681" s="39"/>
      <c r="AS681" s="39"/>
    </row>
    <row r="682">
      <c r="E682" s="39"/>
      <c r="J682" s="39"/>
      <c r="O682" s="39"/>
      <c r="T682" s="39"/>
      <c r="Y682" s="39"/>
      <c r="AD682" s="39"/>
      <c r="AI682" s="39"/>
      <c r="AN682" s="39"/>
      <c r="AS682" s="39"/>
    </row>
    <row r="683">
      <c r="E683" s="39"/>
      <c r="J683" s="39"/>
      <c r="O683" s="39"/>
      <c r="T683" s="39"/>
      <c r="Y683" s="39"/>
      <c r="AD683" s="39"/>
      <c r="AI683" s="39"/>
      <c r="AN683" s="39"/>
      <c r="AS683" s="39"/>
    </row>
    <row r="684">
      <c r="E684" s="39"/>
      <c r="J684" s="39"/>
      <c r="O684" s="39"/>
      <c r="T684" s="39"/>
      <c r="Y684" s="39"/>
      <c r="AD684" s="39"/>
      <c r="AI684" s="39"/>
      <c r="AN684" s="39"/>
      <c r="AS684" s="39"/>
    </row>
    <row r="685">
      <c r="E685" s="39"/>
      <c r="J685" s="39"/>
      <c r="O685" s="39"/>
      <c r="T685" s="39"/>
      <c r="Y685" s="39"/>
      <c r="AD685" s="39"/>
      <c r="AI685" s="39"/>
      <c r="AN685" s="39"/>
      <c r="AS685" s="39"/>
    </row>
    <row r="686">
      <c r="E686" s="39"/>
      <c r="J686" s="39"/>
      <c r="O686" s="39"/>
      <c r="T686" s="39"/>
      <c r="Y686" s="39"/>
      <c r="AD686" s="39"/>
      <c r="AI686" s="39"/>
      <c r="AN686" s="39"/>
      <c r="AS686" s="39"/>
    </row>
    <row r="687">
      <c r="E687" s="39"/>
      <c r="J687" s="39"/>
      <c r="O687" s="39"/>
      <c r="T687" s="39"/>
      <c r="Y687" s="39"/>
      <c r="AD687" s="39"/>
      <c r="AI687" s="39"/>
      <c r="AN687" s="39"/>
      <c r="AS687" s="39"/>
    </row>
    <row r="688">
      <c r="E688" s="39"/>
      <c r="J688" s="39"/>
      <c r="O688" s="39"/>
      <c r="T688" s="39"/>
      <c r="Y688" s="39"/>
      <c r="AD688" s="39"/>
      <c r="AI688" s="39"/>
      <c r="AN688" s="39"/>
      <c r="AS688" s="39"/>
    </row>
    <row r="689">
      <c r="E689" s="39"/>
      <c r="J689" s="39"/>
      <c r="O689" s="39"/>
      <c r="T689" s="39"/>
      <c r="Y689" s="39"/>
      <c r="AD689" s="39"/>
      <c r="AI689" s="39"/>
      <c r="AN689" s="39"/>
      <c r="AS689" s="39"/>
    </row>
    <row r="690">
      <c r="E690" s="39"/>
      <c r="J690" s="39"/>
      <c r="O690" s="39"/>
      <c r="T690" s="39"/>
      <c r="Y690" s="39"/>
      <c r="AD690" s="39"/>
      <c r="AI690" s="39"/>
      <c r="AN690" s="39"/>
      <c r="AS690" s="39"/>
    </row>
    <row r="691">
      <c r="E691" s="39"/>
      <c r="J691" s="39"/>
      <c r="O691" s="39"/>
      <c r="T691" s="39"/>
      <c r="Y691" s="39"/>
      <c r="AD691" s="39"/>
      <c r="AI691" s="39"/>
      <c r="AN691" s="39"/>
      <c r="AS691" s="39"/>
    </row>
    <row r="692">
      <c r="E692" s="39"/>
      <c r="J692" s="39"/>
      <c r="O692" s="39"/>
      <c r="T692" s="39"/>
      <c r="Y692" s="39"/>
      <c r="AD692" s="39"/>
      <c r="AI692" s="39"/>
      <c r="AN692" s="39"/>
      <c r="AS692" s="39"/>
    </row>
    <row r="693">
      <c r="E693" s="39"/>
      <c r="J693" s="39"/>
      <c r="O693" s="39"/>
      <c r="T693" s="39"/>
      <c r="Y693" s="39"/>
      <c r="AD693" s="39"/>
      <c r="AI693" s="39"/>
      <c r="AN693" s="39"/>
      <c r="AS693" s="39"/>
    </row>
    <row r="694">
      <c r="E694" s="39"/>
      <c r="J694" s="39"/>
      <c r="O694" s="39"/>
      <c r="T694" s="39"/>
      <c r="Y694" s="39"/>
      <c r="AD694" s="39"/>
      <c r="AI694" s="39"/>
      <c r="AN694" s="39"/>
      <c r="AS694" s="39"/>
    </row>
    <row r="695">
      <c r="E695" s="39"/>
      <c r="J695" s="39"/>
      <c r="O695" s="39"/>
      <c r="T695" s="39"/>
      <c r="Y695" s="39"/>
      <c r="AD695" s="39"/>
      <c r="AI695" s="39"/>
      <c r="AN695" s="39"/>
      <c r="AS695" s="39"/>
    </row>
    <row r="696">
      <c r="E696" s="39"/>
      <c r="J696" s="39"/>
      <c r="O696" s="39"/>
      <c r="T696" s="39"/>
      <c r="Y696" s="39"/>
      <c r="AD696" s="39"/>
      <c r="AI696" s="39"/>
      <c r="AN696" s="39"/>
      <c r="AS696" s="39"/>
    </row>
    <row r="697">
      <c r="E697" s="39"/>
      <c r="J697" s="39"/>
      <c r="O697" s="39"/>
      <c r="T697" s="39"/>
      <c r="Y697" s="39"/>
      <c r="AD697" s="39"/>
      <c r="AI697" s="39"/>
      <c r="AN697" s="39"/>
      <c r="AS697" s="39"/>
    </row>
    <row r="698">
      <c r="E698" s="39"/>
      <c r="J698" s="39"/>
      <c r="O698" s="39"/>
      <c r="T698" s="39"/>
      <c r="Y698" s="39"/>
      <c r="AD698" s="39"/>
      <c r="AI698" s="39"/>
      <c r="AN698" s="39"/>
      <c r="AS698" s="39"/>
    </row>
    <row r="699">
      <c r="E699" s="39"/>
      <c r="J699" s="39"/>
      <c r="O699" s="39"/>
      <c r="T699" s="39"/>
      <c r="Y699" s="39"/>
      <c r="AD699" s="39"/>
      <c r="AI699" s="39"/>
      <c r="AN699" s="39"/>
      <c r="AS699" s="39"/>
    </row>
    <row r="700">
      <c r="E700" s="39"/>
      <c r="J700" s="39"/>
      <c r="O700" s="39"/>
      <c r="T700" s="39"/>
      <c r="Y700" s="39"/>
      <c r="AD700" s="39"/>
      <c r="AI700" s="39"/>
      <c r="AN700" s="39"/>
      <c r="AS700" s="39"/>
    </row>
    <row r="701">
      <c r="E701" s="39"/>
      <c r="J701" s="39"/>
      <c r="O701" s="39"/>
      <c r="T701" s="39"/>
      <c r="Y701" s="39"/>
      <c r="AD701" s="39"/>
      <c r="AI701" s="39"/>
      <c r="AN701" s="39"/>
      <c r="AS701" s="39"/>
    </row>
    <row r="702">
      <c r="E702" s="39"/>
      <c r="J702" s="39"/>
      <c r="O702" s="39"/>
      <c r="T702" s="39"/>
      <c r="Y702" s="39"/>
      <c r="AD702" s="39"/>
      <c r="AI702" s="39"/>
      <c r="AN702" s="39"/>
      <c r="AS702" s="39"/>
    </row>
    <row r="703">
      <c r="E703" s="39"/>
      <c r="J703" s="39"/>
      <c r="O703" s="39"/>
      <c r="T703" s="39"/>
      <c r="Y703" s="39"/>
      <c r="AD703" s="39"/>
      <c r="AI703" s="39"/>
      <c r="AN703" s="39"/>
      <c r="AS703" s="39"/>
    </row>
    <row r="704">
      <c r="E704" s="39"/>
      <c r="J704" s="39"/>
      <c r="O704" s="39"/>
      <c r="T704" s="39"/>
      <c r="Y704" s="39"/>
      <c r="AD704" s="39"/>
      <c r="AI704" s="39"/>
      <c r="AN704" s="39"/>
      <c r="AS704" s="39"/>
    </row>
    <row r="705">
      <c r="E705" s="39"/>
      <c r="J705" s="39"/>
      <c r="O705" s="39"/>
      <c r="T705" s="39"/>
      <c r="Y705" s="39"/>
      <c r="AD705" s="39"/>
      <c r="AI705" s="39"/>
      <c r="AN705" s="39"/>
      <c r="AS705" s="39"/>
    </row>
    <row r="706">
      <c r="E706" s="39"/>
      <c r="J706" s="39"/>
      <c r="O706" s="39"/>
      <c r="T706" s="39"/>
      <c r="Y706" s="39"/>
      <c r="AD706" s="39"/>
      <c r="AI706" s="39"/>
      <c r="AN706" s="39"/>
      <c r="AS706" s="39"/>
    </row>
    <row r="707">
      <c r="E707" s="39"/>
      <c r="J707" s="39"/>
      <c r="O707" s="39"/>
      <c r="T707" s="39"/>
      <c r="Y707" s="39"/>
      <c r="AD707" s="39"/>
      <c r="AI707" s="39"/>
      <c r="AN707" s="39"/>
      <c r="AS707" s="39"/>
    </row>
    <row r="708">
      <c r="E708" s="39"/>
      <c r="J708" s="39"/>
      <c r="O708" s="39"/>
      <c r="T708" s="39"/>
      <c r="Y708" s="39"/>
      <c r="AD708" s="39"/>
      <c r="AI708" s="39"/>
      <c r="AN708" s="39"/>
      <c r="AS708" s="39"/>
    </row>
    <row r="709">
      <c r="E709" s="39"/>
      <c r="J709" s="39"/>
      <c r="O709" s="39"/>
      <c r="T709" s="39"/>
      <c r="Y709" s="39"/>
      <c r="AD709" s="39"/>
      <c r="AI709" s="39"/>
      <c r="AN709" s="39"/>
      <c r="AS709" s="39"/>
    </row>
    <row r="710">
      <c r="E710" s="39"/>
      <c r="J710" s="39"/>
      <c r="O710" s="39"/>
      <c r="T710" s="39"/>
      <c r="Y710" s="39"/>
      <c r="AD710" s="39"/>
      <c r="AI710" s="39"/>
      <c r="AN710" s="39"/>
      <c r="AS710" s="39"/>
    </row>
    <row r="711">
      <c r="E711" s="39"/>
      <c r="J711" s="39"/>
      <c r="O711" s="39"/>
      <c r="T711" s="39"/>
      <c r="Y711" s="39"/>
      <c r="AD711" s="39"/>
      <c r="AI711" s="39"/>
      <c r="AN711" s="39"/>
      <c r="AS711" s="39"/>
    </row>
    <row r="712">
      <c r="E712" s="39"/>
      <c r="J712" s="39"/>
      <c r="O712" s="39"/>
      <c r="T712" s="39"/>
      <c r="Y712" s="39"/>
      <c r="AD712" s="39"/>
      <c r="AI712" s="39"/>
      <c r="AN712" s="39"/>
      <c r="AS712" s="39"/>
    </row>
    <row r="713">
      <c r="E713" s="39"/>
      <c r="J713" s="39"/>
      <c r="O713" s="39"/>
      <c r="T713" s="39"/>
      <c r="Y713" s="39"/>
      <c r="AD713" s="39"/>
      <c r="AI713" s="39"/>
      <c r="AN713" s="39"/>
      <c r="AS713" s="39"/>
    </row>
    <row r="714">
      <c r="E714" s="39"/>
      <c r="J714" s="39"/>
      <c r="O714" s="39"/>
      <c r="T714" s="39"/>
      <c r="Y714" s="39"/>
      <c r="AD714" s="39"/>
      <c r="AI714" s="39"/>
      <c r="AN714" s="39"/>
      <c r="AS714" s="39"/>
    </row>
    <row r="715">
      <c r="E715" s="39"/>
      <c r="J715" s="39"/>
      <c r="O715" s="39"/>
      <c r="T715" s="39"/>
      <c r="Y715" s="39"/>
      <c r="AD715" s="39"/>
      <c r="AI715" s="39"/>
      <c r="AN715" s="39"/>
      <c r="AS715" s="39"/>
    </row>
    <row r="716">
      <c r="E716" s="39"/>
      <c r="J716" s="39"/>
      <c r="O716" s="39"/>
      <c r="T716" s="39"/>
      <c r="Y716" s="39"/>
      <c r="AD716" s="39"/>
      <c r="AI716" s="39"/>
      <c r="AN716" s="39"/>
      <c r="AS716" s="39"/>
    </row>
    <row r="717">
      <c r="E717" s="39"/>
      <c r="J717" s="39"/>
      <c r="O717" s="39"/>
      <c r="T717" s="39"/>
      <c r="Y717" s="39"/>
      <c r="AD717" s="39"/>
      <c r="AI717" s="39"/>
      <c r="AN717" s="39"/>
      <c r="AS717" s="39"/>
    </row>
    <row r="718">
      <c r="E718" s="39"/>
      <c r="J718" s="39"/>
      <c r="O718" s="39"/>
      <c r="T718" s="39"/>
      <c r="Y718" s="39"/>
      <c r="AD718" s="39"/>
      <c r="AI718" s="39"/>
      <c r="AN718" s="39"/>
      <c r="AS718" s="39"/>
    </row>
    <row r="719">
      <c r="E719" s="39"/>
      <c r="J719" s="39"/>
      <c r="O719" s="39"/>
      <c r="T719" s="39"/>
      <c r="Y719" s="39"/>
      <c r="AD719" s="39"/>
      <c r="AI719" s="39"/>
      <c r="AN719" s="39"/>
      <c r="AS719" s="39"/>
    </row>
    <row r="720">
      <c r="E720" s="39"/>
      <c r="J720" s="39"/>
      <c r="O720" s="39"/>
      <c r="T720" s="39"/>
      <c r="Y720" s="39"/>
      <c r="AD720" s="39"/>
      <c r="AI720" s="39"/>
      <c r="AN720" s="39"/>
      <c r="AS720" s="39"/>
    </row>
    <row r="721">
      <c r="E721" s="39"/>
      <c r="J721" s="39"/>
      <c r="O721" s="39"/>
      <c r="T721" s="39"/>
      <c r="Y721" s="39"/>
      <c r="AD721" s="39"/>
      <c r="AI721" s="39"/>
      <c r="AN721" s="39"/>
      <c r="AS721" s="39"/>
    </row>
    <row r="722">
      <c r="E722" s="39"/>
      <c r="J722" s="39"/>
      <c r="O722" s="39"/>
      <c r="T722" s="39"/>
      <c r="Y722" s="39"/>
      <c r="AD722" s="39"/>
      <c r="AI722" s="39"/>
      <c r="AN722" s="39"/>
      <c r="AS722" s="39"/>
    </row>
    <row r="723">
      <c r="E723" s="39"/>
      <c r="J723" s="39"/>
      <c r="O723" s="39"/>
      <c r="T723" s="39"/>
      <c r="Y723" s="39"/>
      <c r="AD723" s="39"/>
      <c r="AI723" s="39"/>
      <c r="AN723" s="39"/>
      <c r="AS723" s="39"/>
    </row>
    <row r="724">
      <c r="E724" s="39"/>
      <c r="J724" s="39"/>
      <c r="O724" s="39"/>
      <c r="T724" s="39"/>
      <c r="Y724" s="39"/>
      <c r="AD724" s="39"/>
      <c r="AI724" s="39"/>
      <c r="AN724" s="39"/>
      <c r="AS724" s="39"/>
    </row>
    <row r="725">
      <c r="E725" s="39"/>
      <c r="J725" s="39"/>
      <c r="O725" s="39"/>
      <c r="T725" s="39"/>
      <c r="Y725" s="39"/>
      <c r="AD725" s="39"/>
      <c r="AI725" s="39"/>
      <c r="AN725" s="39"/>
      <c r="AS725" s="39"/>
    </row>
    <row r="726">
      <c r="E726" s="39"/>
      <c r="J726" s="39"/>
      <c r="O726" s="39"/>
      <c r="T726" s="39"/>
      <c r="Y726" s="39"/>
      <c r="AD726" s="39"/>
      <c r="AI726" s="39"/>
      <c r="AN726" s="39"/>
      <c r="AS726" s="39"/>
    </row>
    <row r="727">
      <c r="E727" s="39"/>
      <c r="J727" s="39"/>
      <c r="O727" s="39"/>
      <c r="T727" s="39"/>
      <c r="Y727" s="39"/>
      <c r="AD727" s="39"/>
      <c r="AI727" s="39"/>
      <c r="AN727" s="39"/>
      <c r="AS727" s="39"/>
    </row>
    <row r="728">
      <c r="E728" s="39"/>
      <c r="J728" s="39"/>
      <c r="O728" s="39"/>
      <c r="T728" s="39"/>
      <c r="Y728" s="39"/>
      <c r="AD728" s="39"/>
      <c r="AI728" s="39"/>
      <c r="AN728" s="39"/>
      <c r="AS728" s="39"/>
    </row>
    <row r="729">
      <c r="E729" s="39"/>
      <c r="J729" s="39"/>
      <c r="O729" s="39"/>
      <c r="T729" s="39"/>
      <c r="Y729" s="39"/>
      <c r="AD729" s="39"/>
      <c r="AI729" s="39"/>
      <c r="AN729" s="39"/>
      <c r="AS729" s="39"/>
    </row>
    <row r="730">
      <c r="E730" s="39"/>
      <c r="J730" s="39"/>
      <c r="O730" s="39"/>
      <c r="T730" s="39"/>
      <c r="Y730" s="39"/>
      <c r="AD730" s="39"/>
      <c r="AI730" s="39"/>
      <c r="AN730" s="39"/>
      <c r="AS730" s="39"/>
    </row>
    <row r="731">
      <c r="E731" s="39"/>
      <c r="J731" s="39"/>
      <c r="O731" s="39"/>
      <c r="T731" s="39"/>
      <c r="Y731" s="39"/>
      <c r="AD731" s="39"/>
      <c r="AI731" s="39"/>
      <c r="AN731" s="39"/>
      <c r="AS731" s="39"/>
    </row>
    <row r="732">
      <c r="E732" s="39"/>
      <c r="J732" s="39"/>
      <c r="O732" s="39"/>
      <c r="T732" s="39"/>
      <c r="Y732" s="39"/>
      <c r="AD732" s="39"/>
      <c r="AI732" s="39"/>
      <c r="AN732" s="39"/>
      <c r="AS732" s="39"/>
    </row>
    <row r="733">
      <c r="E733" s="39"/>
      <c r="J733" s="39"/>
      <c r="O733" s="39"/>
      <c r="T733" s="39"/>
      <c r="Y733" s="39"/>
      <c r="AD733" s="39"/>
      <c r="AI733" s="39"/>
      <c r="AN733" s="39"/>
      <c r="AS733" s="39"/>
    </row>
    <row r="734">
      <c r="E734" s="39"/>
      <c r="J734" s="39"/>
      <c r="O734" s="39"/>
      <c r="T734" s="39"/>
      <c r="Y734" s="39"/>
      <c r="AD734" s="39"/>
      <c r="AI734" s="39"/>
      <c r="AN734" s="39"/>
      <c r="AS734" s="39"/>
    </row>
    <row r="735">
      <c r="E735" s="39"/>
      <c r="J735" s="39"/>
      <c r="O735" s="39"/>
      <c r="T735" s="39"/>
      <c r="Y735" s="39"/>
      <c r="AD735" s="39"/>
      <c r="AI735" s="39"/>
      <c r="AN735" s="39"/>
      <c r="AS735" s="39"/>
    </row>
    <row r="736">
      <c r="E736" s="39"/>
      <c r="J736" s="39"/>
      <c r="O736" s="39"/>
      <c r="T736" s="39"/>
      <c r="Y736" s="39"/>
      <c r="AD736" s="39"/>
      <c r="AI736" s="39"/>
      <c r="AN736" s="39"/>
      <c r="AS736" s="39"/>
    </row>
    <row r="737">
      <c r="E737" s="39"/>
      <c r="J737" s="39"/>
      <c r="O737" s="39"/>
      <c r="T737" s="39"/>
      <c r="Y737" s="39"/>
      <c r="AD737" s="39"/>
      <c r="AI737" s="39"/>
      <c r="AN737" s="39"/>
      <c r="AS737" s="39"/>
    </row>
    <row r="738">
      <c r="E738" s="39"/>
      <c r="J738" s="39"/>
      <c r="O738" s="39"/>
      <c r="T738" s="39"/>
      <c r="Y738" s="39"/>
      <c r="AD738" s="39"/>
      <c r="AI738" s="39"/>
      <c r="AN738" s="39"/>
      <c r="AS738" s="39"/>
    </row>
    <row r="739">
      <c r="E739" s="39"/>
      <c r="J739" s="39"/>
      <c r="O739" s="39"/>
      <c r="T739" s="39"/>
      <c r="Y739" s="39"/>
      <c r="AD739" s="39"/>
      <c r="AI739" s="39"/>
      <c r="AN739" s="39"/>
      <c r="AS739" s="39"/>
    </row>
    <row r="740">
      <c r="E740" s="39"/>
      <c r="J740" s="39"/>
      <c r="O740" s="39"/>
      <c r="T740" s="39"/>
      <c r="Y740" s="39"/>
      <c r="AD740" s="39"/>
      <c r="AI740" s="39"/>
      <c r="AN740" s="39"/>
      <c r="AS740" s="39"/>
    </row>
    <row r="741">
      <c r="E741" s="39"/>
      <c r="J741" s="39"/>
      <c r="O741" s="39"/>
      <c r="T741" s="39"/>
      <c r="Y741" s="39"/>
      <c r="AD741" s="39"/>
      <c r="AI741" s="39"/>
      <c r="AN741" s="39"/>
      <c r="AS741" s="39"/>
    </row>
    <row r="742">
      <c r="E742" s="39"/>
      <c r="J742" s="39"/>
      <c r="O742" s="39"/>
      <c r="T742" s="39"/>
      <c r="Y742" s="39"/>
      <c r="AD742" s="39"/>
      <c r="AI742" s="39"/>
      <c r="AN742" s="39"/>
      <c r="AS742" s="39"/>
    </row>
    <row r="743">
      <c r="E743" s="39"/>
      <c r="J743" s="39"/>
      <c r="O743" s="39"/>
      <c r="T743" s="39"/>
      <c r="Y743" s="39"/>
      <c r="AD743" s="39"/>
      <c r="AI743" s="39"/>
      <c r="AN743" s="39"/>
      <c r="AS743" s="39"/>
    </row>
    <row r="744">
      <c r="E744" s="39"/>
      <c r="J744" s="39"/>
      <c r="O744" s="39"/>
      <c r="T744" s="39"/>
      <c r="Y744" s="39"/>
      <c r="AD744" s="39"/>
      <c r="AI744" s="39"/>
      <c r="AN744" s="39"/>
      <c r="AS744" s="39"/>
    </row>
    <row r="745">
      <c r="E745" s="39"/>
      <c r="J745" s="39"/>
      <c r="O745" s="39"/>
      <c r="T745" s="39"/>
      <c r="Y745" s="39"/>
      <c r="AD745" s="39"/>
      <c r="AI745" s="39"/>
      <c r="AN745" s="39"/>
      <c r="AS745" s="39"/>
    </row>
    <row r="746">
      <c r="E746" s="39"/>
      <c r="J746" s="39"/>
      <c r="O746" s="39"/>
      <c r="T746" s="39"/>
      <c r="Y746" s="39"/>
      <c r="AD746" s="39"/>
      <c r="AI746" s="39"/>
      <c r="AN746" s="39"/>
      <c r="AS746" s="39"/>
    </row>
    <row r="747">
      <c r="E747" s="39"/>
      <c r="J747" s="39"/>
      <c r="O747" s="39"/>
      <c r="T747" s="39"/>
      <c r="Y747" s="39"/>
      <c r="AD747" s="39"/>
      <c r="AI747" s="39"/>
      <c r="AN747" s="39"/>
      <c r="AS747" s="39"/>
    </row>
    <row r="748">
      <c r="E748" s="39"/>
      <c r="J748" s="39"/>
      <c r="O748" s="39"/>
      <c r="T748" s="39"/>
      <c r="Y748" s="39"/>
      <c r="AD748" s="39"/>
      <c r="AI748" s="39"/>
      <c r="AN748" s="39"/>
      <c r="AS748" s="39"/>
    </row>
    <row r="749">
      <c r="E749" s="39"/>
      <c r="J749" s="39"/>
      <c r="O749" s="39"/>
      <c r="T749" s="39"/>
      <c r="Y749" s="39"/>
      <c r="AD749" s="39"/>
      <c r="AI749" s="39"/>
      <c r="AN749" s="39"/>
      <c r="AS749" s="39"/>
    </row>
    <row r="750">
      <c r="E750" s="39"/>
      <c r="J750" s="39"/>
      <c r="O750" s="39"/>
      <c r="T750" s="39"/>
      <c r="Y750" s="39"/>
      <c r="AD750" s="39"/>
      <c r="AI750" s="39"/>
      <c r="AN750" s="39"/>
      <c r="AS750" s="39"/>
    </row>
    <row r="751">
      <c r="E751" s="39"/>
      <c r="J751" s="39"/>
      <c r="O751" s="39"/>
      <c r="T751" s="39"/>
      <c r="Y751" s="39"/>
      <c r="AD751" s="39"/>
      <c r="AI751" s="39"/>
      <c r="AN751" s="39"/>
      <c r="AS751" s="39"/>
    </row>
    <row r="752">
      <c r="E752" s="39"/>
      <c r="J752" s="39"/>
      <c r="O752" s="39"/>
      <c r="T752" s="39"/>
      <c r="Y752" s="39"/>
      <c r="AD752" s="39"/>
      <c r="AI752" s="39"/>
      <c r="AN752" s="39"/>
      <c r="AS752" s="39"/>
    </row>
    <row r="753">
      <c r="E753" s="39"/>
      <c r="J753" s="39"/>
      <c r="O753" s="39"/>
      <c r="T753" s="39"/>
      <c r="Y753" s="39"/>
      <c r="AD753" s="39"/>
      <c r="AI753" s="39"/>
      <c r="AN753" s="39"/>
      <c r="AS753" s="39"/>
    </row>
    <row r="754">
      <c r="E754" s="39"/>
      <c r="J754" s="39"/>
      <c r="O754" s="39"/>
      <c r="T754" s="39"/>
      <c r="Y754" s="39"/>
      <c r="AD754" s="39"/>
      <c r="AI754" s="39"/>
      <c r="AN754" s="39"/>
      <c r="AS754" s="39"/>
    </row>
    <row r="755">
      <c r="E755" s="39"/>
      <c r="J755" s="39"/>
      <c r="O755" s="39"/>
      <c r="T755" s="39"/>
      <c r="Y755" s="39"/>
      <c r="AD755" s="39"/>
      <c r="AI755" s="39"/>
      <c r="AN755" s="39"/>
      <c r="AS755" s="39"/>
    </row>
    <row r="756">
      <c r="E756" s="39"/>
      <c r="J756" s="39"/>
      <c r="O756" s="39"/>
      <c r="T756" s="39"/>
      <c r="Y756" s="39"/>
      <c r="AD756" s="39"/>
      <c r="AI756" s="39"/>
      <c r="AN756" s="39"/>
      <c r="AS756" s="39"/>
    </row>
    <row r="757">
      <c r="E757" s="39"/>
      <c r="J757" s="39"/>
      <c r="O757" s="39"/>
      <c r="T757" s="39"/>
      <c r="Y757" s="39"/>
      <c r="AD757" s="39"/>
      <c r="AI757" s="39"/>
      <c r="AN757" s="39"/>
      <c r="AS757" s="39"/>
    </row>
    <row r="758">
      <c r="E758" s="39"/>
      <c r="J758" s="39"/>
      <c r="O758" s="39"/>
      <c r="T758" s="39"/>
      <c r="Y758" s="39"/>
      <c r="AD758" s="39"/>
      <c r="AI758" s="39"/>
      <c r="AN758" s="39"/>
      <c r="AS758" s="39"/>
    </row>
    <row r="759">
      <c r="E759" s="39"/>
      <c r="J759" s="39"/>
      <c r="O759" s="39"/>
      <c r="T759" s="39"/>
      <c r="Y759" s="39"/>
      <c r="AD759" s="39"/>
      <c r="AI759" s="39"/>
      <c r="AN759" s="39"/>
      <c r="AS759" s="39"/>
    </row>
    <row r="760">
      <c r="E760" s="39"/>
      <c r="J760" s="39"/>
      <c r="O760" s="39"/>
      <c r="T760" s="39"/>
      <c r="Y760" s="39"/>
      <c r="AD760" s="39"/>
      <c r="AI760" s="39"/>
      <c r="AN760" s="39"/>
      <c r="AS760" s="39"/>
    </row>
    <row r="761">
      <c r="E761" s="39"/>
      <c r="J761" s="39"/>
      <c r="O761" s="39"/>
      <c r="T761" s="39"/>
      <c r="Y761" s="39"/>
      <c r="AD761" s="39"/>
      <c r="AI761" s="39"/>
      <c r="AN761" s="39"/>
      <c r="AS761" s="39"/>
    </row>
    <row r="762">
      <c r="E762" s="39"/>
      <c r="J762" s="39"/>
      <c r="O762" s="39"/>
      <c r="T762" s="39"/>
      <c r="Y762" s="39"/>
      <c r="AD762" s="39"/>
      <c r="AI762" s="39"/>
      <c r="AN762" s="39"/>
      <c r="AS762" s="39"/>
    </row>
    <row r="763">
      <c r="E763" s="39"/>
      <c r="J763" s="39"/>
      <c r="O763" s="39"/>
      <c r="T763" s="39"/>
      <c r="Y763" s="39"/>
      <c r="AD763" s="39"/>
      <c r="AI763" s="39"/>
      <c r="AN763" s="39"/>
      <c r="AS763" s="39"/>
    </row>
    <row r="764">
      <c r="E764" s="39"/>
      <c r="J764" s="39"/>
      <c r="O764" s="39"/>
      <c r="T764" s="39"/>
      <c r="Y764" s="39"/>
      <c r="AD764" s="39"/>
      <c r="AI764" s="39"/>
      <c r="AN764" s="39"/>
      <c r="AS764" s="39"/>
    </row>
    <row r="765">
      <c r="E765" s="39"/>
      <c r="J765" s="39"/>
      <c r="O765" s="39"/>
      <c r="T765" s="39"/>
      <c r="Y765" s="39"/>
      <c r="AD765" s="39"/>
      <c r="AI765" s="39"/>
      <c r="AN765" s="39"/>
      <c r="AS765" s="39"/>
    </row>
    <row r="766">
      <c r="E766" s="39"/>
      <c r="J766" s="39"/>
      <c r="O766" s="39"/>
      <c r="T766" s="39"/>
      <c r="Y766" s="39"/>
      <c r="AD766" s="39"/>
      <c r="AI766" s="39"/>
      <c r="AN766" s="39"/>
      <c r="AS766" s="39"/>
    </row>
    <row r="767">
      <c r="E767" s="39"/>
      <c r="J767" s="39"/>
      <c r="O767" s="39"/>
      <c r="T767" s="39"/>
      <c r="Y767" s="39"/>
      <c r="AD767" s="39"/>
      <c r="AI767" s="39"/>
      <c r="AN767" s="39"/>
      <c r="AS767" s="39"/>
    </row>
    <row r="768">
      <c r="E768" s="39"/>
      <c r="J768" s="39"/>
      <c r="O768" s="39"/>
      <c r="T768" s="39"/>
      <c r="Y768" s="39"/>
      <c r="AD768" s="39"/>
      <c r="AI768" s="39"/>
      <c r="AN768" s="39"/>
      <c r="AS768" s="39"/>
    </row>
    <row r="769">
      <c r="E769" s="39"/>
      <c r="J769" s="39"/>
      <c r="O769" s="39"/>
      <c r="T769" s="39"/>
      <c r="Y769" s="39"/>
      <c r="AD769" s="39"/>
      <c r="AI769" s="39"/>
      <c r="AN769" s="39"/>
      <c r="AS769" s="39"/>
    </row>
    <row r="770">
      <c r="E770" s="39"/>
      <c r="J770" s="39"/>
      <c r="O770" s="39"/>
      <c r="T770" s="39"/>
      <c r="Y770" s="39"/>
      <c r="AD770" s="39"/>
      <c r="AI770" s="39"/>
      <c r="AN770" s="39"/>
      <c r="AS770" s="39"/>
    </row>
    <row r="771">
      <c r="E771" s="39"/>
      <c r="J771" s="39"/>
      <c r="O771" s="39"/>
      <c r="T771" s="39"/>
      <c r="Y771" s="39"/>
      <c r="AD771" s="39"/>
      <c r="AI771" s="39"/>
      <c r="AN771" s="39"/>
      <c r="AS771" s="39"/>
    </row>
    <row r="772">
      <c r="E772" s="39"/>
      <c r="J772" s="39"/>
      <c r="O772" s="39"/>
      <c r="T772" s="39"/>
      <c r="Y772" s="39"/>
      <c r="AD772" s="39"/>
      <c r="AI772" s="39"/>
      <c r="AN772" s="39"/>
      <c r="AS772" s="39"/>
    </row>
    <row r="773">
      <c r="E773" s="39"/>
      <c r="J773" s="39"/>
      <c r="O773" s="39"/>
      <c r="T773" s="39"/>
      <c r="Y773" s="39"/>
      <c r="AD773" s="39"/>
      <c r="AI773" s="39"/>
      <c r="AN773" s="39"/>
      <c r="AS773" s="39"/>
    </row>
    <row r="774">
      <c r="E774" s="39"/>
      <c r="J774" s="39"/>
      <c r="O774" s="39"/>
      <c r="T774" s="39"/>
      <c r="Y774" s="39"/>
      <c r="AD774" s="39"/>
      <c r="AI774" s="39"/>
      <c r="AN774" s="39"/>
      <c r="AS774" s="39"/>
    </row>
    <row r="775">
      <c r="E775" s="39"/>
      <c r="J775" s="39"/>
      <c r="O775" s="39"/>
      <c r="T775" s="39"/>
      <c r="Y775" s="39"/>
      <c r="AD775" s="39"/>
      <c r="AI775" s="39"/>
      <c r="AN775" s="39"/>
      <c r="AS775" s="39"/>
    </row>
    <row r="776">
      <c r="E776" s="39"/>
      <c r="J776" s="39"/>
      <c r="O776" s="39"/>
      <c r="T776" s="39"/>
      <c r="Y776" s="39"/>
      <c r="AD776" s="39"/>
      <c r="AI776" s="39"/>
      <c r="AN776" s="39"/>
      <c r="AS776" s="39"/>
    </row>
    <row r="777">
      <c r="E777" s="39"/>
      <c r="J777" s="39"/>
      <c r="O777" s="39"/>
      <c r="T777" s="39"/>
      <c r="Y777" s="39"/>
      <c r="AD777" s="39"/>
      <c r="AI777" s="39"/>
      <c r="AN777" s="39"/>
      <c r="AS777" s="39"/>
    </row>
    <row r="778">
      <c r="E778" s="39"/>
      <c r="J778" s="39"/>
      <c r="O778" s="39"/>
      <c r="T778" s="39"/>
      <c r="Y778" s="39"/>
      <c r="AD778" s="39"/>
      <c r="AI778" s="39"/>
      <c r="AN778" s="39"/>
      <c r="AS778" s="39"/>
    </row>
    <row r="779">
      <c r="E779" s="39"/>
      <c r="J779" s="39"/>
      <c r="O779" s="39"/>
      <c r="T779" s="39"/>
      <c r="Y779" s="39"/>
      <c r="AD779" s="39"/>
      <c r="AI779" s="39"/>
      <c r="AN779" s="39"/>
      <c r="AS779" s="39"/>
    </row>
    <row r="780">
      <c r="E780" s="39"/>
      <c r="J780" s="39"/>
      <c r="O780" s="39"/>
      <c r="T780" s="39"/>
      <c r="Y780" s="39"/>
      <c r="AD780" s="39"/>
      <c r="AI780" s="39"/>
      <c r="AN780" s="39"/>
      <c r="AS780" s="39"/>
    </row>
    <row r="781">
      <c r="E781" s="39"/>
      <c r="J781" s="39"/>
      <c r="O781" s="39"/>
      <c r="T781" s="39"/>
      <c r="Y781" s="39"/>
      <c r="AD781" s="39"/>
      <c r="AI781" s="39"/>
      <c r="AN781" s="39"/>
      <c r="AS781" s="39"/>
    </row>
    <row r="782">
      <c r="E782" s="39"/>
      <c r="J782" s="39"/>
      <c r="O782" s="39"/>
      <c r="T782" s="39"/>
      <c r="Y782" s="39"/>
      <c r="AD782" s="39"/>
      <c r="AI782" s="39"/>
      <c r="AN782" s="39"/>
      <c r="AS782" s="39"/>
    </row>
    <row r="783">
      <c r="E783" s="39"/>
      <c r="J783" s="39"/>
      <c r="O783" s="39"/>
      <c r="T783" s="39"/>
      <c r="Y783" s="39"/>
      <c r="AD783" s="39"/>
      <c r="AI783" s="39"/>
      <c r="AN783" s="39"/>
      <c r="AS783" s="39"/>
    </row>
    <row r="784">
      <c r="E784" s="39"/>
      <c r="J784" s="39"/>
      <c r="O784" s="39"/>
      <c r="T784" s="39"/>
      <c r="Y784" s="39"/>
      <c r="AD784" s="39"/>
      <c r="AI784" s="39"/>
      <c r="AN784" s="39"/>
      <c r="AS784" s="39"/>
    </row>
    <row r="785">
      <c r="E785" s="39"/>
      <c r="J785" s="39"/>
      <c r="O785" s="39"/>
      <c r="T785" s="39"/>
      <c r="Y785" s="39"/>
      <c r="AD785" s="39"/>
      <c r="AI785" s="39"/>
      <c r="AN785" s="39"/>
      <c r="AS785" s="39"/>
    </row>
    <row r="786">
      <c r="E786" s="39"/>
      <c r="J786" s="39"/>
      <c r="O786" s="39"/>
      <c r="T786" s="39"/>
      <c r="Y786" s="39"/>
      <c r="AD786" s="39"/>
      <c r="AI786" s="39"/>
      <c r="AN786" s="39"/>
      <c r="AS786" s="39"/>
    </row>
    <row r="787">
      <c r="E787" s="39"/>
      <c r="J787" s="39"/>
      <c r="O787" s="39"/>
      <c r="T787" s="39"/>
      <c r="Y787" s="39"/>
      <c r="AD787" s="39"/>
      <c r="AI787" s="39"/>
      <c r="AN787" s="39"/>
      <c r="AS787" s="39"/>
    </row>
    <row r="788">
      <c r="E788" s="39"/>
      <c r="J788" s="39"/>
      <c r="O788" s="39"/>
      <c r="T788" s="39"/>
      <c r="Y788" s="39"/>
      <c r="AD788" s="39"/>
      <c r="AI788" s="39"/>
      <c r="AN788" s="39"/>
      <c r="AS788" s="39"/>
    </row>
    <row r="789">
      <c r="E789" s="39"/>
      <c r="J789" s="39"/>
      <c r="O789" s="39"/>
      <c r="T789" s="39"/>
      <c r="Y789" s="39"/>
      <c r="AD789" s="39"/>
      <c r="AI789" s="39"/>
      <c r="AN789" s="39"/>
      <c r="AS789" s="39"/>
    </row>
    <row r="790">
      <c r="E790" s="39"/>
      <c r="J790" s="39"/>
      <c r="O790" s="39"/>
      <c r="T790" s="39"/>
      <c r="Y790" s="39"/>
      <c r="AD790" s="39"/>
      <c r="AI790" s="39"/>
      <c r="AN790" s="39"/>
      <c r="AS790" s="39"/>
    </row>
    <row r="791">
      <c r="E791" s="39"/>
      <c r="J791" s="39"/>
      <c r="O791" s="39"/>
      <c r="T791" s="39"/>
      <c r="Y791" s="39"/>
      <c r="AD791" s="39"/>
      <c r="AI791" s="39"/>
      <c r="AN791" s="39"/>
      <c r="AS791" s="39"/>
    </row>
    <row r="792">
      <c r="E792" s="39"/>
      <c r="J792" s="39"/>
      <c r="O792" s="39"/>
      <c r="T792" s="39"/>
      <c r="Y792" s="39"/>
      <c r="AD792" s="39"/>
      <c r="AI792" s="39"/>
      <c r="AN792" s="39"/>
      <c r="AS792" s="39"/>
    </row>
    <row r="793">
      <c r="E793" s="39"/>
      <c r="J793" s="39"/>
      <c r="O793" s="39"/>
      <c r="T793" s="39"/>
      <c r="Y793" s="39"/>
      <c r="AD793" s="39"/>
      <c r="AI793" s="39"/>
      <c r="AN793" s="39"/>
      <c r="AS793" s="39"/>
    </row>
    <row r="794">
      <c r="E794" s="39"/>
      <c r="J794" s="39"/>
      <c r="O794" s="39"/>
      <c r="T794" s="39"/>
      <c r="Y794" s="39"/>
      <c r="AD794" s="39"/>
      <c r="AI794" s="39"/>
      <c r="AN794" s="39"/>
      <c r="AS794" s="39"/>
    </row>
    <row r="795">
      <c r="E795" s="39"/>
      <c r="J795" s="39"/>
      <c r="O795" s="39"/>
      <c r="T795" s="39"/>
      <c r="Y795" s="39"/>
      <c r="AD795" s="39"/>
      <c r="AI795" s="39"/>
      <c r="AN795" s="39"/>
      <c r="AS795" s="39"/>
    </row>
    <row r="796">
      <c r="E796" s="39"/>
      <c r="J796" s="39"/>
      <c r="O796" s="39"/>
      <c r="T796" s="39"/>
      <c r="Y796" s="39"/>
      <c r="AD796" s="39"/>
      <c r="AI796" s="39"/>
      <c r="AN796" s="39"/>
      <c r="AS796" s="39"/>
    </row>
    <row r="797">
      <c r="E797" s="39"/>
      <c r="J797" s="39"/>
      <c r="O797" s="39"/>
      <c r="T797" s="39"/>
      <c r="Y797" s="39"/>
      <c r="AD797" s="39"/>
      <c r="AI797" s="39"/>
      <c r="AN797" s="39"/>
      <c r="AS797" s="39"/>
    </row>
    <row r="798">
      <c r="E798" s="39"/>
      <c r="J798" s="39"/>
      <c r="O798" s="39"/>
      <c r="T798" s="39"/>
      <c r="Y798" s="39"/>
      <c r="AD798" s="39"/>
      <c r="AI798" s="39"/>
      <c r="AN798" s="39"/>
      <c r="AS798" s="39"/>
    </row>
    <row r="799">
      <c r="E799" s="39"/>
      <c r="J799" s="39"/>
      <c r="O799" s="39"/>
      <c r="T799" s="39"/>
      <c r="Y799" s="39"/>
      <c r="AD799" s="39"/>
      <c r="AI799" s="39"/>
      <c r="AN799" s="39"/>
      <c r="AS799" s="39"/>
    </row>
    <row r="800">
      <c r="E800" s="39"/>
      <c r="J800" s="39"/>
      <c r="O800" s="39"/>
      <c r="T800" s="39"/>
      <c r="Y800" s="39"/>
      <c r="AD800" s="39"/>
      <c r="AI800" s="39"/>
      <c r="AN800" s="39"/>
      <c r="AS800" s="39"/>
    </row>
    <row r="801">
      <c r="E801" s="39"/>
      <c r="J801" s="39"/>
      <c r="O801" s="39"/>
      <c r="T801" s="39"/>
      <c r="Y801" s="39"/>
      <c r="AD801" s="39"/>
      <c r="AI801" s="39"/>
      <c r="AN801" s="39"/>
      <c r="AS801" s="39"/>
    </row>
    <row r="802">
      <c r="E802" s="39"/>
      <c r="J802" s="39"/>
      <c r="O802" s="39"/>
      <c r="T802" s="39"/>
      <c r="Y802" s="39"/>
      <c r="AD802" s="39"/>
      <c r="AI802" s="39"/>
      <c r="AN802" s="39"/>
      <c r="AS802" s="39"/>
    </row>
    <row r="803">
      <c r="E803" s="39"/>
      <c r="J803" s="39"/>
      <c r="O803" s="39"/>
      <c r="T803" s="39"/>
      <c r="Y803" s="39"/>
      <c r="AD803" s="39"/>
      <c r="AI803" s="39"/>
      <c r="AN803" s="39"/>
      <c r="AS803" s="39"/>
    </row>
    <row r="804">
      <c r="E804" s="39"/>
      <c r="J804" s="39"/>
      <c r="O804" s="39"/>
      <c r="T804" s="39"/>
      <c r="Y804" s="39"/>
      <c r="AD804" s="39"/>
      <c r="AI804" s="39"/>
      <c r="AN804" s="39"/>
      <c r="AS804" s="39"/>
    </row>
    <row r="805">
      <c r="E805" s="39"/>
      <c r="J805" s="39"/>
      <c r="O805" s="39"/>
      <c r="T805" s="39"/>
      <c r="Y805" s="39"/>
      <c r="AD805" s="39"/>
      <c r="AI805" s="39"/>
      <c r="AN805" s="39"/>
      <c r="AS805" s="39"/>
    </row>
    <row r="806">
      <c r="E806" s="39"/>
      <c r="J806" s="39"/>
      <c r="O806" s="39"/>
      <c r="T806" s="39"/>
      <c r="Y806" s="39"/>
      <c r="AD806" s="39"/>
      <c r="AI806" s="39"/>
      <c r="AN806" s="39"/>
      <c r="AS806" s="39"/>
    </row>
    <row r="807">
      <c r="E807" s="39"/>
      <c r="J807" s="39"/>
      <c r="O807" s="39"/>
      <c r="T807" s="39"/>
      <c r="Y807" s="39"/>
      <c r="AD807" s="39"/>
      <c r="AI807" s="39"/>
      <c r="AN807" s="39"/>
      <c r="AS807" s="39"/>
    </row>
    <row r="808">
      <c r="E808" s="39"/>
      <c r="J808" s="39"/>
      <c r="O808" s="39"/>
      <c r="T808" s="39"/>
      <c r="Y808" s="39"/>
      <c r="AD808" s="39"/>
      <c r="AI808" s="39"/>
      <c r="AN808" s="39"/>
      <c r="AS808" s="39"/>
    </row>
    <row r="809">
      <c r="E809" s="39"/>
      <c r="J809" s="39"/>
      <c r="O809" s="39"/>
      <c r="T809" s="39"/>
      <c r="Y809" s="39"/>
      <c r="AD809" s="39"/>
      <c r="AI809" s="39"/>
      <c r="AN809" s="39"/>
      <c r="AS809" s="39"/>
    </row>
    <row r="810">
      <c r="E810" s="39"/>
      <c r="J810" s="39"/>
      <c r="O810" s="39"/>
      <c r="T810" s="39"/>
      <c r="Y810" s="39"/>
      <c r="AD810" s="39"/>
      <c r="AI810" s="39"/>
      <c r="AN810" s="39"/>
      <c r="AS810" s="39"/>
    </row>
    <row r="811">
      <c r="E811" s="39"/>
      <c r="J811" s="39"/>
      <c r="O811" s="39"/>
      <c r="T811" s="39"/>
      <c r="Y811" s="39"/>
      <c r="AD811" s="39"/>
      <c r="AI811" s="39"/>
      <c r="AN811" s="39"/>
      <c r="AS811" s="39"/>
    </row>
    <row r="812">
      <c r="E812" s="39"/>
      <c r="J812" s="39"/>
      <c r="O812" s="39"/>
      <c r="T812" s="39"/>
      <c r="Y812" s="39"/>
      <c r="AD812" s="39"/>
      <c r="AI812" s="39"/>
      <c r="AN812" s="39"/>
      <c r="AS812" s="39"/>
    </row>
    <row r="813">
      <c r="E813" s="39"/>
      <c r="J813" s="39"/>
      <c r="O813" s="39"/>
      <c r="T813" s="39"/>
      <c r="Y813" s="39"/>
      <c r="AD813" s="39"/>
      <c r="AI813" s="39"/>
      <c r="AN813" s="39"/>
      <c r="AS813" s="39"/>
    </row>
    <row r="814">
      <c r="E814" s="39"/>
      <c r="J814" s="39"/>
      <c r="O814" s="39"/>
      <c r="T814" s="39"/>
      <c r="Y814" s="39"/>
      <c r="AD814" s="39"/>
      <c r="AI814" s="39"/>
      <c r="AN814" s="39"/>
      <c r="AS814" s="39"/>
    </row>
    <row r="815">
      <c r="E815" s="39"/>
      <c r="J815" s="39"/>
      <c r="O815" s="39"/>
      <c r="T815" s="39"/>
      <c r="Y815" s="39"/>
      <c r="AD815" s="39"/>
      <c r="AI815" s="39"/>
      <c r="AN815" s="39"/>
      <c r="AS815" s="39"/>
    </row>
    <row r="816">
      <c r="E816" s="39"/>
      <c r="J816" s="39"/>
      <c r="O816" s="39"/>
      <c r="T816" s="39"/>
      <c r="Y816" s="39"/>
      <c r="AD816" s="39"/>
      <c r="AI816" s="39"/>
      <c r="AN816" s="39"/>
      <c r="AS816" s="39"/>
    </row>
    <row r="817">
      <c r="E817" s="39"/>
      <c r="J817" s="39"/>
      <c r="O817" s="39"/>
      <c r="T817" s="39"/>
      <c r="Y817" s="39"/>
      <c r="AD817" s="39"/>
      <c r="AI817" s="39"/>
      <c r="AN817" s="39"/>
      <c r="AS817" s="39"/>
    </row>
    <row r="818">
      <c r="E818" s="39"/>
      <c r="J818" s="39"/>
      <c r="O818" s="39"/>
      <c r="T818" s="39"/>
      <c r="Y818" s="39"/>
      <c r="AD818" s="39"/>
      <c r="AI818" s="39"/>
      <c r="AN818" s="39"/>
      <c r="AS818" s="39"/>
    </row>
    <row r="819">
      <c r="E819" s="39"/>
      <c r="J819" s="39"/>
      <c r="O819" s="39"/>
      <c r="T819" s="39"/>
      <c r="Y819" s="39"/>
      <c r="AD819" s="39"/>
      <c r="AI819" s="39"/>
      <c r="AN819" s="39"/>
      <c r="AS819" s="39"/>
    </row>
    <row r="820">
      <c r="E820" s="39"/>
      <c r="J820" s="39"/>
      <c r="O820" s="39"/>
      <c r="T820" s="39"/>
      <c r="Y820" s="39"/>
      <c r="AD820" s="39"/>
      <c r="AI820" s="39"/>
      <c r="AN820" s="39"/>
      <c r="AS820" s="39"/>
    </row>
    <row r="821">
      <c r="E821" s="39"/>
      <c r="J821" s="39"/>
      <c r="O821" s="39"/>
      <c r="T821" s="39"/>
      <c r="Y821" s="39"/>
      <c r="AD821" s="39"/>
      <c r="AI821" s="39"/>
      <c r="AN821" s="39"/>
      <c r="AS821" s="39"/>
    </row>
    <row r="822">
      <c r="E822" s="39"/>
      <c r="J822" s="39"/>
      <c r="O822" s="39"/>
      <c r="T822" s="39"/>
      <c r="Y822" s="39"/>
      <c r="AD822" s="39"/>
      <c r="AI822" s="39"/>
      <c r="AN822" s="39"/>
      <c r="AS822" s="39"/>
    </row>
    <row r="823">
      <c r="E823" s="39"/>
      <c r="J823" s="39"/>
      <c r="O823" s="39"/>
      <c r="T823" s="39"/>
      <c r="Y823" s="39"/>
      <c r="AD823" s="39"/>
      <c r="AI823" s="39"/>
      <c r="AN823" s="39"/>
      <c r="AS823" s="39"/>
    </row>
    <row r="824">
      <c r="E824" s="39"/>
      <c r="J824" s="39"/>
      <c r="O824" s="39"/>
      <c r="T824" s="39"/>
      <c r="Y824" s="39"/>
      <c r="AD824" s="39"/>
      <c r="AI824" s="39"/>
      <c r="AN824" s="39"/>
      <c r="AS824" s="39"/>
    </row>
    <row r="825">
      <c r="E825" s="39"/>
      <c r="J825" s="39"/>
      <c r="O825" s="39"/>
      <c r="T825" s="39"/>
      <c r="Y825" s="39"/>
      <c r="AD825" s="39"/>
      <c r="AI825" s="39"/>
      <c r="AN825" s="39"/>
      <c r="AS825" s="39"/>
    </row>
    <row r="826">
      <c r="E826" s="39"/>
      <c r="J826" s="39"/>
      <c r="O826" s="39"/>
      <c r="T826" s="39"/>
      <c r="Y826" s="39"/>
      <c r="AD826" s="39"/>
      <c r="AI826" s="39"/>
      <c r="AN826" s="39"/>
      <c r="AS826" s="39"/>
    </row>
    <row r="827">
      <c r="E827" s="39"/>
      <c r="J827" s="39"/>
      <c r="O827" s="39"/>
      <c r="T827" s="39"/>
      <c r="Y827" s="39"/>
      <c r="AD827" s="39"/>
      <c r="AI827" s="39"/>
      <c r="AN827" s="39"/>
      <c r="AS827" s="39"/>
    </row>
    <row r="828">
      <c r="E828" s="39"/>
      <c r="J828" s="39"/>
      <c r="O828" s="39"/>
      <c r="T828" s="39"/>
      <c r="Y828" s="39"/>
      <c r="AD828" s="39"/>
      <c r="AI828" s="39"/>
      <c r="AN828" s="39"/>
      <c r="AS828" s="39"/>
    </row>
    <row r="829">
      <c r="E829" s="39"/>
      <c r="J829" s="39"/>
      <c r="O829" s="39"/>
      <c r="T829" s="39"/>
      <c r="Y829" s="39"/>
      <c r="AD829" s="39"/>
      <c r="AI829" s="39"/>
      <c r="AN829" s="39"/>
      <c r="AS829" s="39"/>
    </row>
    <row r="830">
      <c r="E830" s="39"/>
      <c r="J830" s="39"/>
      <c r="O830" s="39"/>
      <c r="T830" s="39"/>
      <c r="Y830" s="39"/>
      <c r="AD830" s="39"/>
      <c r="AI830" s="39"/>
      <c r="AN830" s="39"/>
      <c r="AS830" s="39"/>
    </row>
    <row r="831">
      <c r="E831" s="39"/>
      <c r="J831" s="39"/>
      <c r="O831" s="39"/>
      <c r="T831" s="39"/>
      <c r="Y831" s="39"/>
      <c r="AD831" s="39"/>
      <c r="AI831" s="39"/>
      <c r="AN831" s="39"/>
      <c r="AS831" s="39"/>
    </row>
    <row r="832">
      <c r="E832" s="39"/>
      <c r="J832" s="39"/>
      <c r="O832" s="39"/>
      <c r="T832" s="39"/>
      <c r="Y832" s="39"/>
      <c r="AD832" s="39"/>
      <c r="AI832" s="39"/>
      <c r="AN832" s="39"/>
      <c r="AS832" s="39"/>
    </row>
    <row r="833">
      <c r="E833" s="39"/>
      <c r="J833" s="39"/>
      <c r="O833" s="39"/>
      <c r="T833" s="39"/>
      <c r="Y833" s="39"/>
      <c r="AD833" s="39"/>
      <c r="AI833" s="39"/>
      <c r="AN833" s="39"/>
      <c r="AS833" s="39"/>
    </row>
    <row r="834">
      <c r="E834" s="39"/>
      <c r="J834" s="39"/>
      <c r="O834" s="39"/>
      <c r="T834" s="39"/>
      <c r="Y834" s="39"/>
      <c r="AD834" s="39"/>
      <c r="AI834" s="39"/>
      <c r="AN834" s="39"/>
      <c r="AS834" s="39"/>
    </row>
    <row r="835">
      <c r="E835" s="39"/>
      <c r="J835" s="39"/>
      <c r="O835" s="39"/>
      <c r="T835" s="39"/>
      <c r="Y835" s="39"/>
      <c r="AD835" s="39"/>
      <c r="AI835" s="39"/>
      <c r="AN835" s="39"/>
      <c r="AS835" s="39"/>
    </row>
    <row r="836">
      <c r="E836" s="39"/>
      <c r="J836" s="39"/>
      <c r="O836" s="39"/>
      <c r="T836" s="39"/>
      <c r="Y836" s="39"/>
      <c r="AD836" s="39"/>
      <c r="AI836" s="39"/>
      <c r="AN836" s="39"/>
      <c r="AS836" s="39"/>
    </row>
    <row r="837">
      <c r="E837" s="39"/>
      <c r="J837" s="39"/>
      <c r="O837" s="39"/>
      <c r="T837" s="39"/>
      <c r="Y837" s="39"/>
      <c r="AD837" s="39"/>
      <c r="AI837" s="39"/>
      <c r="AN837" s="39"/>
      <c r="AS837" s="39"/>
    </row>
    <row r="838">
      <c r="E838" s="39"/>
      <c r="J838" s="39"/>
      <c r="O838" s="39"/>
      <c r="T838" s="39"/>
      <c r="Y838" s="39"/>
      <c r="AD838" s="39"/>
      <c r="AI838" s="39"/>
      <c r="AN838" s="39"/>
      <c r="AS838" s="39"/>
    </row>
    <row r="839">
      <c r="E839" s="39"/>
      <c r="J839" s="39"/>
      <c r="O839" s="39"/>
      <c r="T839" s="39"/>
      <c r="Y839" s="39"/>
      <c r="AD839" s="39"/>
      <c r="AI839" s="39"/>
      <c r="AN839" s="39"/>
      <c r="AS839" s="39"/>
    </row>
    <row r="840">
      <c r="E840" s="39"/>
      <c r="J840" s="39"/>
      <c r="O840" s="39"/>
      <c r="T840" s="39"/>
      <c r="Y840" s="39"/>
      <c r="AD840" s="39"/>
      <c r="AI840" s="39"/>
      <c r="AN840" s="39"/>
      <c r="AS840" s="39"/>
    </row>
    <row r="841">
      <c r="E841" s="39"/>
      <c r="J841" s="39"/>
      <c r="O841" s="39"/>
      <c r="T841" s="39"/>
      <c r="Y841" s="39"/>
      <c r="AD841" s="39"/>
      <c r="AI841" s="39"/>
      <c r="AN841" s="39"/>
      <c r="AS841" s="39"/>
    </row>
    <row r="842">
      <c r="E842" s="39"/>
      <c r="J842" s="39"/>
      <c r="O842" s="39"/>
      <c r="T842" s="39"/>
      <c r="Y842" s="39"/>
      <c r="AD842" s="39"/>
      <c r="AI842" s="39"/>
      <c r="AN842" s="39"/>
      <c r="AS842" s="39"/>
    </row>
    <row r="843">
      <c r="E843" s="39"/>
      <c r="J843" s="39"/>
      <c r="O843" s="39"/>
      <c r="T843" s="39"/>
      <c r="Y843" s="39"/>
      <c r="AD843" s="39"/>
      <c r="AI843" s="39"/>
      <c r="AN843" s="39"/>
      <c r="AS843" s="39"/>
    </row>
    <row r="844">
      <c r="E844" s="39"/>
      <c r="J844" s="39"/>
      <c r="O844" s="39"/>
      <c r="T844" s="39"/>
      <c r="Y844" s="39"/>
      <c r="AD844" s="39"/>
      <c r="AI844" s="39"/>
      <c r="AN844" s="39"/>
      <c r="AS844" s="39"/>
    </row>
    <row r="845">
      <c r="E845" s="39"/>
      <c r="J845" s="39"/>
      <c r="O845" s="39"/>
      <c r="T845" s="39"/>
      <c r="Y845" s="39"/>
      <c r="AD845" s="39"/>
      <c r="AI845" s="39"/>
      <c r="AN845" s="39"/>
      <c r="AS845" s="39"/>
    </row>
    <row r="846">
      <c r="E846" s="39"/>
      <c r="J846" s="39"/>
      <c r="O846" s="39"/>
      <c r="T846" s="39"/>
      <c r="Y846" s="39"/>
      <c r="AD846" s="39"/>
      <c r="AI846" s="39"/>
      <c r="AN846" s="39"/>
      <c r="AS846" s="39"/>
    </row>
    <row r="847">
      <c r="E847" s="39"/>
      <c r="J847" s="39"/>
      <c r="O847" s="39"/>
      <c r="T847" s="39"/>
      <c r="Y847" s="39"/>
      <c r="AD847" s="39"/>
      <c r="AI847" s="39"/>
      <c r="AN847" s="39"/>
      <c r="AS847" s="39"/>
    </row>
    <row r="848">
      <c r="E848" s="39"/>
      <c r="J848" s="39"/>
      <c r="O848" s="39"/>
      <c r="T848" s="39"/>
      <c r="Y848" s="39"/>
      <c r="AD848" s="39"/>
      <c r="AI848" s="39"/>
      <c r="AN848" s="39"/>
      <c r="AS848" s="39"/>
    </row>
    <row r="849">
      <c r="E849" s="39"/>
      <c r="J849" s="39"/>
      <c r="O849" s="39"/>
      <c r="T849" s="39"/>
      <c r="Y849" s="39"/>
      <c r="AD849" s="39"/>
      <c r="AI849" s="39"/>
      <c r="AN849" s="39"/>
      <c r="AS849" s="39"/>
    </row>
    <row r="850">
      <c r="E850" s="39"/>
      <c r="J850" s="39"/>
      <c r="O850" s="39"/>
      <c r="T850" s="39"/>
      <c r="Y850" s="39"/>
      <c r="AD850" s="39"/>
      <c r="AI850" s="39"/>
      <c r="AN850" s="39"/>
      <c r="AS850" s="39"/>
    </row>
    <row r="851">
      <c r="E851" s="39"/>
      <c r="J851" s="39"/>
      <c r="O851" s="39"/>
      <c r="T851" s="39"/>
      <c r="Y851" s="39"/>
      <c r="AD851" s="39"/>
      <c r="AI851" s="39"/>
      <c r="AN851" s="39"/>
      <c r="AS851" s="39"/>
    </row>
    <row r="852">
      <c r="E852" s="39"/>
      <c r="J852" s="39"/>
      <c r="O852" s="39"/>
      <c r="T852" s="39"/>
      <c r="Y852" s="39"/>
      <c r="AD852" s="39"/>
      <c r="AI852" s="39"/>
      <c r="AN852" s="39"/>
      <c r="AS852" s="39"/>
    </row>
    <row r="853">
      <c r="E853" s="39"/>
      <c r="J853" s="39"/>
      <c r="O853" s="39"/>
      <c r="T853" s="39"/>
      <c r="Y853" s="39"/>
      <c r="AD853" s="39"/>
      <c r="AI853" s="39"/>
      <c r="AN853" s="39"/>
      <c r="AS853" s="39"/>
    </row>
    <row r="854">
      <c r="E854" s="39"/>
      <c r="J854" s="39"/>
      <c r="O854" s="39"/>
      <c r="T854" s="39"/>
      <c r="Y854" s="39"/>
      <c r="AD854" s="39"/>
      <c r="AI854" s="39"/>
      <c r="AN854" s="39"/>
      <c r="AS854" s="39"/>
    </row>
    <row r="855">
      <c r="E855" s="39"/>
      <c r="J855" s="39"/>
      <c r="O855" s="39"/>
      <c r="T855" s="39"/>
      <c r="Y855" s="39"/>
      <c r="AD855" s="39"/>
      <c r="AI855" s="39"/>
      <c r="AN855" s="39"/>
      <c r="AS855" s="39"/>
    </row>
    <row r="856">
      <c r="E856" s="39"/>
      <c r="J856" s="39"/>
      <c r="O856" s="39"/>
      <c r="T856" s="39"/>
      <c r="Y856" s="39"/>
      <c r="AD856" s="39"/>
      <c r="AI856" s="39"/>
      <c r="AN856" s="39"/>
      <c r="AS856" s="39"/>
    </row>
    <row r="857">
      <c r="E857" s="39"/>
      <c r="J857" s="39"/>
      <c r="O857" s="39"/>
      <c r="T857" s="39"/>
      <c r="Y857" s="39"/>
      <c r="AD857" s="39"/>
      <c r="AI857" s="39"/>
      <c r="AN857" s="39"/>
      <c r="AS857" s="39"/>
    </row>
    <row r="858">
      <c r="E858" s="39"/>
      <c r="J858" s="39"/>
      <c r="O858" s="39"/>
      <c r="T858" s="39"/>
      <c r="Y858" s="39"/>
      <c r="AD858" s="39"/>
      <c r="AI858" s="39"/>
      <c r="AN858" s="39"/>
      <c r="AS858" s="39"/>
    </row>
    <row r="859">
      <c r="E859" s="39"/>
      <c r="J859" s="39"/>
      <c r="O859" s="39"/>
      <c r="T859" s="39"/>
      <c r="Y859" s="39"/>
      <c r="AD859" s="39"/>
      <c r="AI859" s="39"/>
      <c r="AN859" s="39"/>
      <c r="AS859" s="39"/>
    </row>
    <row r="860">
      <c r="E860" s="39"/>
      <c r="J860" s="39"/>
      <c r="O860" s="39"/>
      <c r="T860" s="39"/>
      <c r="Y860" s="39"/>
      <c r="AD860" s="39"/>
      <c r="AI860" s="39"/>
      <c r="AN860" s="39"/>
      <c r="AS860" s="39"/>
    </row>
    <row r="861">
      <c r="E861" s="39"/>
      <c r="J861" s="39"/>
      <c r="O861" s="39"/>
      <c r="T861" s="39"/>
      <c r="Y861" s="39"/>
      <c r="AD861" s="39"/>
      <c r="AI861" s="39"/>
      <c r="AN861" s="39"/>
      <c r="AS861" s="39"/>
    </row>
    <row r="862">
      <c r="E862" s="39"/>
      <c r="J862" s="39"/>
      <c r="O862" s="39"/>
      <c r="T862" s="39"/>
      <c r="Y862" s="39"/>
      <c r="AD862" s="39"/>
      <c r="AI862" s="39"/>
      <c r="AN862" s="39"/>
      <c r="AS862" s="39"/>
    </row>
    <row r="863">
      <c r="E863" s="39"/>
      <c r="J863" s="39"/>
      <c r="O863" s="39"/>
      <c r="T863" s="39"/>
      <c r="Y863" s="39"/>
      <c r="AD863" s="39"/>
      <c r="AI863" s="39"/>
      <c r="AN863" s="39"/>
      <c r="AS863" s="39"/>
    </row>
    <row r="864">
      <c r="E864" s="39"/>
      <c r="J864" s="39"/>
      <c r="O864" s="39"/>
      <c r="T864" s="39"/>
      <c r="Y864" s="39"/>
      <c r="AD864" s="39"/>
      <c r="AI864" s="39"/>
      <c r="AN864" s="39"/>
      <c r="AS864" s="39"/>
    </row>
    <row r="865">
      <c r="E865" s="39"/>
      <c r="J865" s="39"/>
      <c r="O865" s="39"/>
      <c r="T865" s="39"/>
      <c r="Y865" s="39"/>
      <c r="AD865" s="39"/>
      <c r="AI865" s="39"/>
      <c r="AN865" s="39"/>
      <c r="AS865" s="39"/>
    </row>
    <row r="866">
      <c r="E866" s="39"/>
      <c r="J866" s="39"/>
      <c r="O866" s="39"/>
      <c r="T866" s="39"/>
      <c r="Y866" s="39"/>
      <c r="AD866" s="39"/>
      <c r="AI866" s="39"/>
      <c r="AN866" s="39"/>
      <c r="AS866" s="39"/>
    </row>
    <row r="867">
      <c r="E867" s="39"/>
      <c r="J867" s="39"/>
      <c r="O867" s="39"/>
      <c r="T867" s="39"/>
      <c r="Y867" s="39"/>
      <c r="AD867" s="39"/>
      <c r="AI867" s="39"/>
      <c r="AN867" s="39"/>
      <c r="AS867" s="39"/>
    </row>
    <row r="868">
      <c r="E868" s="39"/>
      <c r="J868" s="39"/>
      <c r="O868" s="39"/>
      <c r="T868" s="39"/>
      <c r="Y868" s="39"/>
      <c r="AD868" s="39"/>
      <c r="AI868" s="39"/>
      <c r="AN868" s="39"/>
      <c r="AS868" s="39"/>
    </row>
    <row r="869">
      <c r="E869" s="39"/>
      <c r="J869" s="39"/>
      <c r="O869" s="39"/>
      <c r="T869" s="39"/>
      <c r="Y869" s="39"/>
      <c r="AD869" s="39"/>
      <c r="AI869" s="39"/>
      <c r="AN869" s="39"/>
      <c r="AS869" s="39"/>
    </row>
    <row r="870">
      <c r="E870" s="39"/>
      <c r="J870" s="39"/>
      <c r="O870" s="39"/>
      <c r="T870" s="39"/>
      <c r="Y870" s="39"/>
      <c r="AD870" s="39"/>
      <c r="AI870" s="39"/>
      <c r="AN870" s="39"/>
      <c r="AS870" s="39"/>
    </row>
    <row r="871">
      <c r="E871" s="39"/>
      <c r="J871" s="39"/>
      <c r="O871" s="39"/>
      <c r="T871" s="39"/>
      <c r="Y871" s="39"/>
      <c r="AD871" s="39"/>
      <c r="AI871" s="39"/>
      <c r="AN871" s="39"/>
      <c r="AS871" s="39"/>
    </row>
    <row r="872">
      <c r="E872" s="39"/>
      <c r="J872" s="39"/>
      <c r="O872" s="39"/>
      <c r="T872" s="39"/>
      <c r="Y872" s="39"/>
      <c r="AD872" s="39"/>
      <c r="AI872" s="39"/>
      <c r="AN872" s="39"/>
      <c r="AS872" s="39"/>
    </row>
    <row r="873">
      <c r="E873" s="39"/>
      <c r="J873" s="39"/>
      <c r="O873" s="39"/>
      <c r="T873" s="39"/>
      <c r="Y873" s="39"/>
      <c r="AD873" s="39"/>
      <c r="AI873" s="39"/>
      <c r="AN873" s="39"/>
      <c r="AS873" s="39"/>
    </row>
    <row r="874">
      <c r="E874" s="39"/>
      <c r="J874" s="39"/>
      <c r="O874" s="39"/>
      <c r="T874" s="39"/>
      <c r="Y874" s="39"/>
      <c r="AD874" s="39"/>
      <c r="AI874" s="39"/>
      <c r="AN874" s="39"/>
      <c r="AS874" s="39"/>
    </row>
    <row r="875">
      <c r="E875" s="39"/>
      <c r="J875" s="39"/>
      <c r="O875" s="39"/>
      <c r="T875" s="39"/>
      <c r="Y875" s="39"/>
      <c r="AD875" s="39"/>
      <c r="AI875" s="39"/>
      <c r="AN875" s="39"/>
      <c r="AS875" s="39"/>
    </row>
    <row r="876">
      <c r="E876" s="39"/>
      <c r="J876" s="39"/>
      <c r="O876" s="39"/>
      <c r="T876" s="39"/>
      <c r="Y876" s="39"/>
      <c r="AD876" s="39"/>
      <c r="AI876" s="39"/>
      <c r="AN876" s="39"/>
      <c r="AS876" s="39"/>
    </row>
    <row r="877">
      <c r="E877" s="39"/>
      <c r="J877" s="39"/>
      <c r="O877" s="39"/>
      <c r="T877" s="39"/>
      <c r="Y877" s="39"/>
      <c r="AD877" s="39"/>
      <c r="AI877" s="39"/>
      <c r="AN877" s="39"/>
      <c r="AS877" s="39"/>
    </row>
    <row r="878">
      <c r="E878" s="39"/>
      <c r="J878" s="39"/>
      <c r="O878" s="39"/>
      <c r="T878" s="39"/>
      <c r="Y878" s="39"/>
      <c r="AD878" s="39"/>
      <c r="AI878" s="39"/>
      <c r="AN878" s="39"/>
      <c r="AS878" s="39"/>
    </row>
    <row r="879">
      <c r="E879" s="39"/>
      <c r="J879" s="39"/>
      <c r="O879" s="39"/>
      <c r="T879" s="39"/>
      <c r="Y879" s="39"/>
      <c r="AD879" s="39"/>
      <c r="AI879" s="39"/>
      <c r="AN879" s="39"/>
      <c r="AS879" s="39"/>
    </row>
    <row r="880">
      <c r="E880" s="39"/>
      <c r="J880" s="39"/>
      <c r="O880" s="39"/>
      <c r="T880" s="39"/>
      <c r="Y880" s="39"/>
      <c r="AD880" s="39"/>
      <c r="AI880" s="39"/>
      <c r="AN880" s="39"/>
      <c r="AS880" s="39"/>
    </row>
    <row r="881">
      <c r="E881" s="39"/>
      <c r="J881" s="39"/>
      <c r="O881" s="39"/>
      <c r="T881" s="39"/>
      <c r="Y881" s="39"/>
      <c r="AD881" s="39"/>
      <c r="AI881" s="39"/>
      <c r="AN881" s="39"/>
      <c r="AS881" s="39"/>
    </row>
    <row r="882">
      <c r="E882" s="39"/>
      <c r="J882" s="39"/>
      <c r="O882" s="39"/>
      <c r="T882" s="39"/>
      <c r="Y882" s="39"/>
      <c r="AD882" s="39"/>
      <c r="AI882" s="39"/>
      <c r="AN882" s="39"/>
      <c r="AS882" s="39"/>
    </row>
    <row r="883">
      <c r="E883" s="39"/>
      <c r="J883" s="39"/>
      <c r="O883" s="39"/>
      <c r="T883" s="39"/>
      <c r="Y883" s="39"/>
      <c r="AD883" s="39"/>
      <c r="AI883" s="39"/>
      <c r="AN883" s="39"/>
      <c r="AS883" s="39"/>
    </row>
    <row r="884">
      <c r="E884" s="39"/>
      <c r="J884" s="39"/>
      <c r="O884" s="39"/>
      <c r="T884" s="39"/>
      <c r="Y884" s="39"/>
      <c r="AD884" s="39"/>
      <c r="AI884" s="39"/>
      <c r="AN884" s="39"/>
      <c r="AS884" s="39"/>
    </row>
    <row r="885">
      <c r="E885" s="39"/>
      <c r="J885" s="39"/>
      <c r="O885" s="39"/>
      <c r="T885" s="39"/>
      <c r="Y885" s="39"/>
      <c r="AD885" s="39"/>
      <c r="AI885" s="39"/>
      <c r="AN885" s="39"/>
      <c r="AS885" s="39"/>
    </row>
    <row r="886">
      <c r="E886" s="39"/>
      <c r="J886" s="39"/>
      <c r="O886" s="39"/>
      <c r="T886" s="39"/>
      <c r="Y886" s="39"/>
      <c r="AD886" s="39"/>
      <c r="AI886" s="39"/>
      <c r="AN886" s="39"/>
      <c r="AS886" s="39"/>
    </row>
    <row r="887">
      <c r="E887" s="39"/>
      <c r="J887" s="39"/>
      <c r="O887" s="39"/>
      <c r="T887" s="39"/>
      <c r="Y887" s="39"/>
      <c r="AD887" s="39"/>
      <c r="AI887" s="39"/>
      <c r="AN887" s="39"/>
      <c r="AS887" s="39"/>
    </row>
    <row r="888">
      <c r="E888" s="39"/>
      <c r="J888" s="39"/>
      <c r="O888" s="39"/>
      <c r="T888" s="39"/>
      <c r="Y888" s="39"/>
      <c r="AD888" s="39"/>
      <c r="AI888" s="39"/>
      <c r="AN888" s="39"/>
      <c r="AS888" s="39"/>
    </row>
    <row r="889">
      <c r="E889" s="39"/>
      <c r="J889" s="39"/>
      <c r="O889" s="39"/>
      <c r="T889" s="39"/>
      <c r="Y889" s="39"/>
      <c r="AD889" s="39"/>
      <c r="AI889" s="39"/>
      <c r="AN889" s="39"/>
      <c r="AS889" s="39"/>
    </row>
    <row r="890">
      <c r="E890" s="39"/>
      <c r="J890" s="39"/>
      <c r="O890" s="39"/>
      <c r="T890" s="39"/>
      <c r="Y890" s="39"/>
      <c r="AD890" s="39"/>
      <c r="AI890" s="39"/>
      <c r="AN890" s="39"/>
      <c r="AS890" s="39"/>
    </row>
    <row r="891">
      <c r="E891" s="39"/>
      <c r="J891" s="39"/>
      <c r="O891" s="39"/>
      <c r="T891" s="39"/>
      <c r="Y891" s="39"/>
      <c r="AD891" s="39"/>
      <c r="AI891" s="39"/>
      <c r="AN891" s="39"/>
      <c r="AS891" s="39"/>
    </row>
    <row r="892">
      <c r="E892" s="39"/>
      <c r="J892" s="39"/>
      <c r="O892" s="39"/>
      <c r="T892" s="39"/>
      <c r="Y892" s="39"/>
      <c r="AD892" s="39"/>
      <c r="AI892" s="39"/>
      <c r="AN892" s="39"/>
      <c r="AS892" s="39"/>
    </row>
    <row r="893">
      <c r="E893" s="39"/>
      <c r="J893" s="39"/>
      <c r="O893" s="39"/>
      <c r="T893" s="39"/>
      <c r="Y893" s="39"/>
      <c r="AD893" s="39"/>
      <c r="AI893" s="39"/>
      <c r="AN893" s="39"/>
      <c r="AS893" s="39"/>
    </row>
    <row r="894">
      <c r="E894" s="39"/>
      <c r="J894" s="39"/>
      <c r="O894" s="39"/>
      <c r="T894" s="39"/>
      <c r="Y894" s="39"/>
      <c r="AD894" s="39"/>
      <c r="AI894" s="39"/>
      <c r="AN894" s="39"/>
      <c r="AS894" s="39"/>
    </row>
    <row r="895">
      <c r="E895" s="39"/>
      <c r="J895" s="39"/>
      <c r="O895" s="39"/>
      <c r="T895" s="39"/>
      <c r="Y895" s="39"/>
      <c r="AD895" s="39"/>
      <c r="AI895" s="39"/>
      <c r="AN895" s="39"/>
      <c r="AS895" s="39"/>
    </row>
    <row r="896">
      <c r="E896" s="39"/>
      <c r="J896" s="39"/>
      <c r="O896" s="39"/>
      <c r="T896" s="39"/>
      <c r="Y896" s="39"/>
      <c r="AD896" s="39"/>
      <c r="AI896" s="39"/>
      <c r="AN896" s="39"/>
      <c r="AS896" s="39"/>
    </row>
    <row r="897">
      <c r="E897" s="39"/>
      <c r="J897" s="39"/>
      <c r="O897" s="39"/>
      <c r="T897" s="39"/>
      <c r="Y897" s="39"/>
      <c r="AD897" s="39"/>
      <c r="AI897" s="39"/>
      <c r="AN897" s="39"/>
      <c r="AS897" s="39"/>
    </row>
    <row r="898">
      <c r="E898" s="39"/>
      <c r="J898" s="39"/>
      <c r="O898" s="39"/>
      <c r="T898" s="39"/>
      <c r="Y898" s="39"/>
      <c r="AD898" s="39"/>
      <c r="AI898" s="39"/>
      <c r="AN898" s="39"/>
      <c r="AS898" s="39"/>
    </row>
    <row r="899">
      <c r="E899" s="39"/>
      <c r="J899" s="39"/>
      <c r="O899" s="39"/>
      <c r="T899" s="39"/>
      <c r="Y899" s="39"/>
      <c r="AD899" s="39"/>
      <c r="AI899" s="39"/>
      <c r="AN899" s="39"/>
      <c r="AS899" s="39"/>
    </row>
    <row r="900">
      <c r="E900" s="39"/>
      <c r="J900" s="39"/>
      <c r="O900" s="39"/>
      <c r="T900" s="39"/>
      <c r="Y900" s="39"/>
      <c r="AD900" s="39"/>
      <c r="AI900" s="39"/>
      <c r="AN900" s="39"/>
      <c r="AS900" s="39"/>
    </row>
    <row r="901">
      <c r="E901" s="39"/>
      <c r="J901" s="39"/>
      <c r="O901" s="39"/>
      <c r="T901" s="39"/>
      <c r="Y901" s="39"/>
      <c r="AD901" s="39"/>
      <c r="AI901" s="39"/>
      <c r="AN901" s="39"/>
      <c r="AS901" s="39"/>
    </row>
    <row r="902">
      <c r="E902" s="39"/>
      <c r="J902" s="39"/>
      <c r="O902" s="39"/>
      <c r="T902" s="39"/>
      <c r="Y902" s="39"/>
      <c r="AD902" s="39"/>
      <c r="AI902" s="39"/>
      <c r="AN902" s="39"/>
      <c r="AS902" s="39"/>
    </row>
    <row r="903">
      <c r="E903" s="39"/>
      <c r="J903" s="39"/>
      <c r="O903" s="39"/>
      <c r="T903" s="39"/>
      <c r="Y903" s="39"/>
      <c r="AD903" s="39"/>
      <c r="AI903" s="39"/>
      <c r="AN903" s="39"/>
      <c r="AS903" s="39"/>
    </row>
    <row r="904">
      <c r="E904" s="39"/>
      <c r="J904" s="39"/>
      <c r="O904" s="39"/>
      <c r="T904" s="39"/>
      <c r="Y904" s="39"/>
      <c r="AD904" s="39"/>
      <c r="AI904" s="39"/>
      <c r="AN904" s="39"/>
      <c r="AS904" s="39"/>
    </row>
    <row r="905">
      <c r="E905" s="39"/>
      <c r="J905" s="39"/>
      <c r="O905" s="39"/>
      <c r="T905" s="39"/>
      <c r="Y905" s="39"/>
      <c r="AD905" s="39"/>
      <c r="AI905" s="39"/>
      <c r="AN905" s="39"/>
      <c r="AS905" s="39"/>
    </row>
    <row r="906">
      <c r="E906" s="39"/>
      <c r="J906" s="39"/>
      <c r="O906" s="39"/>
      <c r="T906" s="39"/>
      <c r="Y906" s="39"/>
      <c r="AD906" s="39"/>
      <c r="AI906" s="39"/>
      <c r="AN906" s="39"/>
      <c r="AS906" s="39"/>
    </row>
    <row r="907">
      <c r="E907" s="39"/>
      <c r="J907" s="39"/>
      <c r="O907" s="39"/>
      <c r="T907" s="39"/>
      <c r="Y907" s="39"/>
      <c r="AD907" s="39"/>
      <c r="AI907" s="39"/>
      <c r="AN907" s="39"/>
      <c r="AS907" s="39"/>
    </row>
    <row r="908">
      <c r="E908" s="39"/>
      <c r="J908" s="39"/>
      <c r="O908" s="39"/>
      <c r="T908" s="39"/>
      <c r="Y908" s="39"/>
      <c r="AD908" s="39"/>
      <c r="AI908" s="39"/>
      <c r="AN908" s="39"/>
      <c r="AS908" s="39"/>
    </row>
    <row r="909">
      <c r="E909" s="39"/>
      <c r="J909" s="39"/>
      <c r="O909" s="39"/>
      <c r="T909" s="39"/>
      <c r="Y909" s="39"/>
      <c r="AD909" s="39"/>
      <c r="AI909" s="39"/>
      <c r="AN909" s="39"/>
      <c r="AS909" s="39"/>
    </row>
    <row r="910">
      <c r="E910" s="39"/>
      <c r="J910" s="39"/>
      <c r="O910" s="39"/>
      <c r="T910" s="39"/>
      <c r="Y910" s="39"/>
      <c r="AD910" s="39"/>
      <c r="AI910" s="39"/>
      <c r="AN910" s="39"/>
      <c r="AS910" s="39"/>
    </row>
    <row r="911">
      <c r="E911" s="39"/>
      <c r="J911" s="39"/>
      <c r="O911" s="39"/>
      <c r="T911" s="39"/>
      <c r="Y911" s="39"/>
      <c r="AD911" s="39"/>
      <c r="AI911" s="39"/>
      <c r="AN911" s="39"/>
      <c r="AS911" s="39"/>
    </row>
    <row r="912">
      <c r="E912" s="39"/>
      <c r="J912" s="39"/>
      <c r="O912" s="39"/>
      <c r="T912" s="39"/>
      <c r="Y912" s="39"/>
      <c r="AD912" s="39"/>
      <c r="AI912" s="39"/>
      <c r="AN912" s="39"/>
      <c r="AS912" s="39"/>
    </row>
    <row r="913">
      <c r="E913" s="39"/>
      <c r="J913" s="39"/>
      <c r="O913" s="39"/>
      <c r="T913" s="39"/>
      <c r="Y913" s="39"/>
      <c r="AD913" s="39"/>
      <c r="AI913" s="39"/>
      <c r="AN913" s="39"/>
      <c r="AS913" s="39"/>
    </row>
    <row r="914">
      <c r="E914" s="39"/>
      <c r="J914" s="39"/>
      <c r="O914" s="39"/>
      <c r="T914" s="39"/>
      <c r="Y914" s="39"/>
      <c r="AD914" s="39"/>
      <c r="AI914" s="39"/>
      <c r="AN914" s="39"/>
      <c r="AS914" s="39"/>
    </row>
    <row r="915">
      <c r="E915" s="39"/>
      <c r="J915" s="39"/>
      <c r="O915" s="39"/>
      <c r="T915" s="39"/>
      <c r="Y915" s="39"/>
      <c r="AD915" s="39"/>
      <c r="AI915" s="39"/>
      <c r="AN915" s="39"/>
      <c r="AS915" s="39"/>
    </row>
    <row r="916">
      <c r="E916" s="39"/>
      <c r="J916" s="39"/>
      <c r="O916" s="39"/>
      <c r="T916" s="39"/>
      <c r="Y916" s="39"/>
      <c r="AD916" s="39"/>
      <c r="AI916" s="39"/>
      <c r="AN916" s="39"/>
      <c r="AS916" s="39"/>
    </row>
    <row r="917">
      <c r="E917" s="39"/>
      <c r="J917" s="39"/>
      <c r="O917" s="39"/>
      <c r="T917" s="39"/>
      <c r="Y917" s="39"/>
      <c r="AD917" s="39"/>
      <c r="AI917" s="39"/>
      <c r="AN917" s="39"/>
      <c r="AS917" s="39"/>
    </row>
    <row r="918">
      <c r="E918" s="39"/>
      <c r="J918" s="39"/>
      <c r="O918" s="39"/>
      <c r="T918" s="39"/>
      <c r="Y918" s="39"/>
      <c r="AD918" s="39"/>
      <c r="AI918" s="39"/>
      <c r="AN918" s="39"/>
      <c r="AS918" s="39"/>
    </row>
    <row r="919">
      <c r="E919" s="39"/>
      <c r="J919" s="39"/>
      <c r="O919" s="39"/>
      <c r="T919" s="39"/>
      <c r="Y919" s="39"/>
      <c r="AD919" s="39"/>
      <c r="AI919" s="39"/>
      <c r="AN919" s="39"/>
      <c r="AS919" s="39"/>
    </row>
    <row r="920">
      <c r="E920" s="39"/>
      <c r="J920" s="39"/>
      <c r="O920" s="39"/>
      <c r="T920" s="39"/>
      <c r="Y920" s="39"/>
      <c r="AD920" s="39"/>
      <c r="AI920" s="39"/>
      <c r="AN920" s="39"/>
      <c r="AS920" s="39"/>
    </row>
    <row r="921">
      <c r="E921" s="39"/>
      <c r="J921" s="39"/>
      <c r="O921" s="39"/>
      <c r="T921" s="39"/>
      <c r="Y921" s="39"/>
      <c r="AD921" s="39"/>
      <c r="AI921" s="39"/>
      <c r="AN921" s="39"/>
      <c r="AS921" s="39"/>
    </row>
    <row r="922">
      <c r="E922" s="39"/>
      <c r="J922" s="39"/>
      <c r="O922" s="39"/>
      <c r="T922" s="39"/>
      <c r="Y922" s="39"/>
      <c r="AD922" s="39"/>
      <c r="AI922" s="39"/>
      <c r="AN922" s="39"/>
      <c r="AS922" s="39"/>
    </row>
    <row r="923">
      <c r="E923" s="39"/>
      <c r="J923" s="39"/>
      <c r="O923" s="39"/>
      <c r="T923" s="39"/>
      <c r="Y923" s="39"/>
      <c r="AD923" s="39"/>
      <c r="AI923" s="39"/>
      <c r="AN923" s="39"/>
      <c r="AS923" s="39"/>
    </row>
    <row r="924">
      <c r="E924" s="39"/>
      <c r="J924" s="39"/>
      <c r="O924" s="39"/>
      <c r="T924" s="39"/>
      <c r="Y924" s="39"/>
      <c r="AD924" s="39"/>
      <c r="AI924" s="39"/>
      <c r="AN924" s="39"/>
      <c r="AS924" s="39"/>
    </row>
    <row r="925">
      <c r="E925" s="39"/>
      <c r="J925" s="39"/>
      <c r="O925" s="39"/>
      <c r="T925" s="39"/>
      <c r="Y925" s="39"/>
      <c r="AD925" s="39"/>
      <c r="AI925" s="39"/>
      <c r="AN925" s="39"/>
      <c r="AS925" s="39"/>
    </row>
    <row r="926">
      <c r="E926" s="39"/>
      <c r="J926" s="39"/>
      <c r="O926" s="39"/>
      <c r="T926" s="39"/>
      <c r="Y926" s="39"/>
      <c r="AD926" s="39"/>
      <c r="AI926" s="39"/>
      <c r="AN926" s="39"/>
      <c r="AS926" s="39"/>
    </row>
    <row r="927">
      <c r="E927" s="39"/>
      <c r="J927" s="39"/>
      <c r="O927" s="39"/>
      <c r="T927" s="39"/>
      <c r="Y927" s="39"/>
      <c r="AD927" s="39"/>
      <c r="AI927" s="39"/>
      <c r="AN927" s="39"/>
      <c r="AS927" s="39"/>
    </row>
    <row r="928">
      <c r="E928" s="39"/>
      <c r="J928" s="39"/>
      <c r="O928" s="39"/>
      <c r="T928" s="39"/>
      <c r="Y928" s="39"/>
      <c r="AD928" s="39"/>
      <c r="AI928" s="39"/>
      <c r="AN928" s="39"/>
      <c r="AS928" s="39"/>
    </row>
    <row r="929">
      <c r="E929" s="39"/>
      <c r="J929" s="39"/>
      <c r="O929" s="39"/>
      <c r="T929" s="39"/>
      <c r="Y929" s="39"/>
      <c r="AD929" s="39"/>
      <c r="AI929" s="39"/>
      <c r="AN929" s="39"/>
      <c r="AS929" s="39"/>
    </row>
    <row r="930">
      <c r="E930" s="39"/>
      <c r="J930" s="39"/>
      <c r="O930" s="39"/>
      <c r="T930" s="39"/>
      <c r="Y930" s="39"/>
      <c r="AD930" s="39"/>
      <c r="AI930" s="39"/>
      <c r="AN930" s="39"/>
      <c r="AS930" s="39"/>
    </row>
    <row r="931">
      <c r="E931" s="39"/>
      <c r="J931" s="39"/>
      <c r="O931" s="39"/>
      <c r="T931" s="39"/>
      <c r="Y931" s="39"/>
      <c r="AD931" s="39"/>
      <c r="AI931" s="39"/>
      <c r="AN931" s="39"/>
      <c r="AS931" s="39"/>
    </row>
    <row r="932">
      <c r="E932" s="39"/>
      <c r="J932" s="39"/>
      <c r="O932" s="39"/>
      <c r="T932" s="39"/>
      <c r="Y932" s="39"/>
      <c r="AD932" s="39"/>
      <c r="AI932" s="39"/>
      <c r="AN932" s="39"/>
      <c r="AS932" s="39"/>
    </row>
    <row r="933">
      <c r="E933" s="39"/>
      <c r="J933" s="39"/>
      <c r="O933" s="39"/>
      <c r="T933" s="39"/>
      <c r="Y933" s="39"/>
      <c r="AD933" s="39"/>
      <c r="AI933" s="39"/>
      <c r="AN933" s="39"/>
      <c r="AS933" s="39"/>
    </row>
    <row r="934">
      <c r="E934" s="39"/>
      <c r="J934" s="39"/>
      <c r="O934" s="39"/>
      <c r="T934" s="39"/>
      <c r="Y934" s="39"/>
      <c r="AD934" s="39"/>
      <c r="AI934" s="39"/>
      <c r="AN934" s="39"/>
      <c r="AS934" s="39"/>
    </row>
    <row r="935">
      <c r="E935" s="39"/>
      <c r="J935" s="39"/>
      <c r="O935" s="39"/>
      <c r="T935" s="39"/>
      <c r="Y935" s="39"/>
      <c r="AD935" s="39"/>
      <c r="AI935" s="39"/>
      <c r="AN935" s="39"/>
      <c r="AS935" s="39"/>
    </row>
    <row r="936">
      <c r="E936" s="39"/>
      <c r="J936" s="39"/>
      <c r="O936" s="39"/>
      <c r="T936" s="39"/>
      <c r="Y936" s="39"/>
      <c r="AD936" s="39"/>
      <c r="AI936" s="39"/>
      <c r="AN936" s="39"/>
      <c r="AS936" s="39"/>
    </row>
    <row r="937">
      <c r="E937" s="39"/>
      <c r="J937" s="39"/>
      <c r="O937" s="39"/>
      <c r="T937" s="39"/>
      <c r="Y937" s="39"/>
      <c r="AD937" s="39"/>
      <c r="AI937" s="39"/>
      <c r="AN937" s="39"/>
      <c r="AS937" s="39"/>
    </row>
    <row r="938">
      <c r="E938" s="39"/>
      <c r="J938" s="39"/>
      <c r="O938" s="39"/>
      <c r="T938" s="39"/>
      <c r="Y938" s="39"/>
      <c r="AD938" s="39"/>
      <c r="AI938" s="39"/>
      <c r="AN938" s="39"/>
      <c r="AS938" s="39"/>
    </row>
    <row r="939">
      <c r="E939" s="39"/>
      <c r="J939" s="39"/>
      <c r="O939" s="39"/>
      <c r="T939" s="39"/>
      <c r="Y939" s="39"/>
      <c r="AD939" s="39"/>
      <c r="AI939" s="39"/>
      <c r="AN939" s="39"/>
      <c r="AS939" s="39"/>
    </row>
    <row r="940">
      <c r="E940" s="39"/>
      <c r="J940" s="39"/>
      <c r="O940" s="39"/>
      <c r="T940" s="39"/>
      <c r="Y940" s="39"/>
      <c r="AD940" s="39"/>
      <c r="AI940" s="39"/>
      <c r="AN940" s="39"/>
      <c r="AS940" s="39"/>
    </row>
    <row r="941">
      <c r="E941" s="39"/>
      <c r="J941" s="39"/>
      <c r="O941" s="39"/>
      <c r="T941" s="39"/>
      <c r="Y941" s="39"/>
      <c r="AD941" s="39"/>
      <c r="AI941" s="39"/>
      <c r="AN941" s="39"/>
      <c r="AS941" s="39"/>
    </row>
    <row r="942">
      <c r="E942" s="39"/>
      <c r="J942" s="39"/>
      <c r="O942" s="39"/>
      <c r="T942" s="39"/>
      <c r="Y942" s="39"/>
      <c r="AD942" s="39"/>
      <c r="AI942" s="39"/>
      <c r="AN942" s="39"/>
      <c r="AS942" s="39"/>
    </row>
    <row r="943">
      <c r="E943" s="39"/>
      <c r="J943" s="39"/>
      <c r="O943" s="39"/>
      <c r="T943" s="39"/>
      <c r="Y943" s="39"/>
      <c r="AD943" s="39"/>
      <c r="AI943" s="39"/>
      <c r="AN943" s="39"/>
      <c r="AS943" s="39"/>
    </row>
    <row r="944">
      <c r="E944" s="39"/>
      <c r="J944" s="39"/>
      <c r="O944" s="39"/>
      <c r="T944" s="39"/>
      <c r="Y944" s="39"/>
      <c r="AD944" s="39"/>
      <c r="AI944" s="39"/>
      <c r="AN944" s="39"/>
      <c r="AS944" s="39"/>
    </row>
    <row r="945">
      <c r="E945" s="39"/>
      <c r="J945" s="39"/>
      <c r="O945" s="39"/>
      <c r="T945" s="39"/>
      <c r="Y945" s="39"/>
      <c r="AD945" s="39"/>
      <c r="AI945" s="39"/>
      <c r="AN945" s="39"/>
      <c r="AS945" s="39"/>
    </row>
    <row r="946">
      <c r="E946" s="39"/>
      <c r="J946" s="39"/>
      <c r="O946" s="39"/>
      <c r="T946" s="39"/>
      <c r="Y946" s="39"/>
      <c r="AD946" s="39"/>
      <c r="AI946" s="39"/>
      <c r="AN946" s="39"/>
      <c r="AS946" s="39"/>
    </row>
    <row r="947">
      <c r="E947" s="39"/>
      <c r="J947" s="39"/>
      <c r="O947" s="39"/>
      <c r="T947" s="39"/>
      <c r="Y947" s="39"/>
      <c r="AD947" s="39"/>
      <c r="AI947" s="39"/>
      <c r="AN947" s="39"/>
      <c r="AS947" s="39"/>
    </row>
    <row r="948">
      <c r="E948" s="39"/>
      <c r="J948" s="39"/>
      <c r="O948" s="39"/>
      <c r="T948" s="39"/>
      <c r="Y948" s="39"/>
      <c r="AD948" s="39"/>
      <c r="AI948" s="39"/>
      <c r="AN948" s="39"/>
      <c r="AS948" s="39"/>
    </row>
    <row r="949">
      <c r="E949" s="39"/>
      <c r="J949" s="39"/>
      <c r="O949" s="39"/>
      <c r="T949" s="39"/>
      <c r="Y949" s="39"/>
      <c r="AD949" s="39"/>
      <c r="AI949" s="39"/>
      <c r="AN949" s="39"/>
      <c r="AS949" s="39"/>
    </row>
    <row r="950">
      <c r="E950" s="39"/>
      <c r="J950" s="39"/>
      <c r="O950" s="39"/>
      <c r="T950" s="39"/>
      <c r="Y950" s="39"/>
      <c r="AD950" s="39"/>
      <c r="AI950" s="39"/>
      <c r="AN950" s="39"/>
      <c r="AS950" s="39"/>
    </row>
    <row r="951">
      <c r="E951" s="39"/>
      <c r="J951" s="39"/>
      <c r="O951" s="39"/>
      <c r="T951" s="39"/>
      <c r="Y951" s="39"/>
      <c r="AD951" s="39"/>
      <c r="AI951" s="39"/>
      <c r="AN951" s="39"/>
      <c r="AS951" s="39"/>
    </row>
    <row r="952">
      <c r="E952" s="39"/>
      <c r="J952" s="39"/>
      <c r="O952" s="39"/>
      <c r="T952" s="39"/>
      <c r="Y952" s="39"/>
      <c r="AD952" s="39"/>
      <c r="AI952" s="39"/>
      <c r="AN952" s="39"/>
      <c r="AS952" s="39"/>
    </row>
    <row r="953">
      <c r="E953" s="39"/>
      <c r="J953" s="39"/>
      <c r="O953" s="39"/>
      <c r="T953" s="39"/>
      <c r="Y953" s="39"/>
      <c r="AD953" s="39"/>
      <c r="AI953" s="39"/>
      <c r="AN953" s="39"/>
      <c r="AS953" s="39"/>
    </row>
    <row r="954">
      <c r="E954" s="39"/>
      <c r="J954" s="39"/>
      <c r="O954" s="39"/>
      <c r="T954" s="39"/>
      <c r="Y954" s="39"/>
      <c r="AD954" s="39"/>
      <c r="AI954" s="39"/>
      <c r="AN954" s="39"/>
      <c r="AS954" s="39"/>
    </row>
    <row r="955">
      <c r="E955" s="39"/>
      <c r="J955" s="39"/>
      <c r="O955" s="39"/>
      <c r="T955" s="39"/>
      <c r="Y955" s="39"/>
      <c r="AD955" s="39"/>
      <c r="AI955" s="39"/>
      <c r="AN955" s="39"/>
      <c r="AS955" s="39"/>
    </row>
    <row r="956">
      <c r="E956" s="39"/>
      <c r="J956" s="39"/>
      <c r="O956" s="39"/>
      <c r="T956" s="39"/>
      <c r="Y956" s="39"/>
      <c r="AD956" s="39"/>
      <c r="AI956" s="39"/>
      <c r="AN956" s="39"/>
      <c r="AS956" s="39"/>
    </row>
    <row r="957">
      <c r="E957" s="39"/>
      <c r="J957" s="39"/>
      <c r="O957" s="39"/>
      <c r="T957" s="39"/>
      <c r="Y957" s="39"/>
      <c r="AD957" s="39"/>
      <c r="AI957" s="39"/>
      <c r="AN957" s="39"/>
      <c r="AS957" s="39"/>
    </row>
    <row r="958">
      <c r="E958" s="39"/>
      <c r="J958" s="39"/>
      <c r="O958" s="39"/>
      <c r="T958" s="39"/>
      <c r="Y958" s="39"/>
      <c r="AD958" s="39"/>
      <c r="AI958" s="39"/>
      <c r="AN958" s="39"/>
      <c r="AS958" s="39"/>
    </row>
    <row r="959">
      <c r="E959" s="39"/>
      <c r="J959" s="39"/>
      <c r="O959" s="39"/>
      <c r="T959" s="39"/>
      <c r="Y959" s="39"/>
      <c r="AD959" s="39"/>
      <c r="AI959" s="39"/>
      <c r="AN959" s="39"/>
      <c r="AS959" s="39"/>
    </row>
    <row r="960">
      <c r="E960" s="39"/>
      <c r="J960" s="39"/>
      <c r="O960" s="39"/>
      <c r="T960" s="39"/>
      <c r="Y960" s="39"/>
      <c r="AD960" s="39"/>
      <c r="AI960" s="39"/>
      <c r="AN960" s="39"/>
      <c r="AS960" s="39"/>
    </row>
    <row r="961">
      <c r="E961" s="39"/>
      <c r="J961" s="39"/>
      <c r="O961" s="39"/>
      <c r="T961" s="39"/>
      <c r="Y961" s="39"/>
      <c r="AD961" s="39"/>
      <c r="AI961" s="39"/>
      <c r="AN961" s="39"/>
      <c r="AS961" s="39"/>
    </row>
    <row r="962">
      <c r="E962" s="39"/>
      <c r="J962" s="39"/>
      <c r="O962" s="39"/>
      <c r="T962" s="39"/>
      <c r="Y962" s="39"/>
      <c r="AD962" s="39"/>
      <c r="AI962" s="39"/>
      <c r="AN962" s="39"/>
      <c r="AS962" s="39"/>
    </row>
    <row r="963">
      <c r="E963" s="39"/>
      <c r="J963" s="39"/>
      <c r="O963" s="39"/>
      <c r="T963" s="39"/>
      <c r="Y963" s="39"/>
      <c r="AD963" s="39"/>
      <c r="AI963" s="39"/>
      <c r="AN963" s="39"/>
      <c r="AS963" s="39"/>
    </row>
    <row r="964">
      <c r="E964" s="39"/>
      <c r="J964" s="39"/>
      <c r="O964" s="39"/>
      <c r="T964" s="39"/>
      <c r="Y964" s="39"/>
      <c r="AD964" s="39"/>
      <c r="AI964" s="39"/>
      <c r="AN964" s="39"/>
      <c r="AS964" s="39"/>
    </row>
    <row r="965">
      <c r="E965" s="39"/>
      <c r="J965" s="39"/>
      <c r="O965" s="39"/>
      <c r="T965" s="39"/>
      <c r="Y965" s="39"/>
      <c r="AD965" s="39"/>
      <c r="AI965" s="39"/>
      <c r="AN965" s="39"/>
      <c r="AS965" s="39"/>
    </row>
    <row r="966">
      <c r="E966" s="39"/>
      <c r="J966" s="39"/>
      <c r="O966" s="39"/>
      <c r="T966" s="39"/>
      <c r="Y966" s="39"/>
      <c r="AD966" s="39"/>
      <c r="AI966" s="39"/>
      <c r="AN966" s="39"/>
      <c r="AS966" s="39"/>
    </row>
    <row r="967">
      <c r="E967" s="39"/>
      <c r="J967" s="39"/>
      <c r="O967" s="39"/>
      <c r="T967" s="39"/>
      <c r="Y967" s="39"/>
      <c r="AD967" s="39"/>
      <c r="AI967" s="39"/>
      <c r="AN967" s="39"/>
      <c r="AS967" s="39"/>
    </row>
    <row r="968">
      <c r="E968" s="39"/>
      <c r="J968" s="39"/>
      <c r="O968" s="39"/>
      <c r="T968" s="39"/>
      <c r="Y968" s="39"/>
      <c r="AD968" s="39"/>
      <c r="AI968" s="39"/>
      <c r="AN968" s="39"/>
      <c r="AS968" s="39"/>
    </row>
    <row r="969">
      <c r="E969" s="39"/>
      <c r="J969" s="39"/>
      <c r="O969" s="39"/>
      <c r="T969" s="39"/>
      <c r="Y969" s="39"/>
      <c r="AD969" s="39"/>
      <c r="AI969" s="39"/>
      <c r="AN969" s="39"/>
      <c r="AS969" s="39"/>
    </row>
    <row r="970">
      <c r="E970" s="39"/>
      <c r="J970" s="39"/>
      <c r="O970" s="39"/>
      <c r="T970" s="39"/>
      <c r="Y970" s="39"/>
      <c r="AD970" s="39"/>
      <c r="AI970" s="39"/>
      <c r="AN970" s="39"/>
      <c r="AS970" s="39"/>
    </row>
    <row r="971">
      <c r="E971" s="39"/>
      <c r="J971" s="39"/>
      <c r="O971" s="39"/>
      <c r="T971" s="39"/>
      <c r="Y971" s="39"/>
      <c r="AD971" s="39"/>
      <c r="AI971" s="39"/>
      <c r="AN971" s="39"/>
      <c r="AS971" s="39"/>
    </row>
    <row r="972">
      <c r="E972" s="39"/>
      <c r="J972" s="39"/>
      <c r="O972" s="39"/>
      <c r="T972" s="39"/>
      <c r="Y972" s="39"/>
      <c r="AD972" s="39"/>
      <c r="AI972" s="39"/>
      <c r="AN972" s="39"/>
      <c r="AS972" s="39"/>
    </row>
    <row r="973">
      <c r="E973" s="39"/>
      <c r="J973" s="39"/>
      <c r="O973" s="39"/>
      <c r="T973" s="39"/>
      <c r="Y973" s="39"/>
      <c r="AD973" s="39"/>
      <c r="AI973" s="39"/>
      <c r="AN973" s="39"/>
      <c r="AS973" s="39"/>
    </row>
    <row r="974">
      <c r="E974" s="39"/>
      <c r="J974" s="39"/>
      <c r="O974" s="39"/>
      <c r="T974" s="39"/>
      <c r="Y974" s="39"/>
      <c r="AD974" s="39"/>
      <c r="AI974" s="39"/>
      <c r="AN974" s="39"/>
      <c r="AS974" s="39"/>
    </row>
    <row r="975">
      <c r="E975" s="39"/>
      <c r="J975" s="39"/>
      <c r="O975" s="39"/>
      <c r="T975" s="39"/>
      <c r="Y975" s="39"/>
      <c r="AD975" s="39"/>
      <c r="AI975" s="39"/>
      <c r="AN975" s="39"/>
      <c r="AS975" s="39"/>
    </row>
    <row r="976">
      <c r="E976" s="39"/>
      <c r="J976" s="39"/>
      <c r="O976" s="39"/>
      <c r="T976" s="39"/>
      <c r="Y976" s="39"/>
      <c r="AD976" s="39"/>
      <c r="AI976" s="39"/>
      <c r="AN976" s="39"/>
      <c r="AS976" s="39"/>
    </row>
    <row r="977">
      <c r="E977" s="39"/>
      <c r="J977" s="39"/>
      <c r="O977" s="39"/>
      <c r="T977" s="39"/>
      <c r="Y977" s="39"/>
      <c r="AD977" s="39"/>
      <c r="AI977" s="39"/>
      <c r="AN977" s="39"/>
      <c r="AS977" s="39"/>
    </row>
    <row r="978">
      <c r="E978" s="39"/>
      <c r="J978" s="39"/>
      <c r="O978" s="39"/>
      <c r="T978" s="39"/>
      <c r="Y978" s="39"/>
      <c r="AD978" s="39"/>
      <c r="AI978" s="39"/>
      <c r="AN978" s="39"/>
      <c r="AS978" s="39"/>
    </row>
    <row r="979">
      <c r="E979" s="39"/>
      <c r="J979" s="39"/>
      <c r="O979" s="39"/>
      <c r="T979" s="39"/>
      <c r="Y979" s="39"/>
      <c r="AD979" s="39"/>
      <c r="AI979" s="39"/>
      <c r="AN979" s="39"/>
      <c r="AS979" s="39"/>
    </row>
    <row r="980">
      <c r="E980" s="39"/>
      <c r="J980" s="39"/>
      <c r="O980" s="39"/>
      <c r="T980" s="39"/>
      <c r="Y980" s="39"/>
      <c r="AD980" s="39"/>
      <c r="AI980" s="39"/>
      <c r="AN980" s="39"/>
      <c r="AS980" s="39"/>
    </row>
    <row r="981">
      <c r="E981" s="39"/>
      <c r="J981" s="39"/>
      <c r="O981" s="39"/>
      <c r="T981" s="39"/>
      <c r="Y981" s="39"/>
      <c r="AD981" s="39"/>
      <c r="AI981" s="39"/>
      <c r="AN981" s="39"/>
      <c r="AS981" s="39"/>
    </row>
    <row r="982">
      <c r="E982" s="39"/>
      <c r="J982" s="39"/>
      <c r="O982" s="39"/>
      <c r="T982" s="39"/>
      <c r="Y982" s="39"/>
      <c r="AD982" s="39"/>
      <c r="AI982" s="39"/>
      <c r="AN982" s="39"/>
      <c r="AS982" s="39"/>
    </row>
    <row r="983">
      <c r="E983" s="39"/>
      <c r="J983" s="39"/>
      <c r="O983" s="39"/>
      <c r="T983" s="39"/>
      <c r="Y983" s="39"/>
      <c r="AD983" s="39"/>
      <c r="AI983" s="39"/>
      <c r="AN983" s="39"/>
      <c r="AS983" s="39"/>
    </row>
    <row r="984">
      <c r="E984" s="39"/>
      <c r="J984" s="39"/>
      <c r="O984" s="39"/>
      <c r="T984" s="39"/>
      <c r="Y984" s="39"/>
      <c r="AD984" s="39"/>
      <c r="AI984" s="39"/>
      <c r="AN984" s="39"/>
      <c r="AS984" s="39"/>
    </row>
    <row r="985">
      <c r="E985" s="39"/>
      <c r="J985" s="39"/>
      <c r="O985" s="39"/>
      <c r="T985" s="39"/>
      <c r="Y985" s="39"/>
      <c r="AD985" s="39"/>
      <c r="AI985" s="39"/>
      <c r="AN985" s="39"/>
      <c r="AS985" s="39"/>
    </row>
    <row r="986">
      <c r="E986" s="39"/>
      <c r="J986" s="39"/>
      <c r="O986" s="39"/>
      <c r="T986" s="39"/>
      <c r="Y986" s="39"/>
      <c r="AD986" s="39"/>
      <c r="AI986" s="39"/>
      <c r="AN986" s="39"/>
      <c r="AS986" s="39"/>
    </row>
    <row r="987">
      <c r="E987" s="39"/>
      <c r="J987" s="39"/>
      <c r="O987" s="39"/>
      <c r="T987" s="39"/>
      <c r="Y987" s="39"/>
      <c r="AD987" s="39"/>
      <c r="AI987" s="39"/>
      <c r="AN987" s="39"/>
      <c r="AS987" s="39"/>
    </row>
    <row r="988">
      <c r="E988" s="39"/>
      <c r="J988" s="39"/>
      <c r="O988" s="39"/>
      <c r="T988" s="39"/>
      <c r="Y988" s="39"/>
      <c r="AD988" s="39"/>
      <c r="AI988" s="39"/>
      <c r="AN988" s="39"/>
      <c r="AS988" s="39"/>
    </row>
    <row r="989">
      <c r="E989" s="39"/>
      <c r="J989" s="39"/>
      <c r="O989" s="39"/>
      <c r="T989" s="39"/>
      <c r="Y989" s="39"/>
      <c r="AD989" s="39"/>
      <c r="AI989" s="39"/>
      <c r="AN989" s="39"/>
      <c r="AS989" s="39"/>
    </row>
    <row r="990">
      <c r="E990" s="39"/>
      <c r="J990" s="39"/>
      <c r="O990" s="39"/>
      <c r="T990" s="39"/>
      <c r="Y990" s="39"/>
      <c r="AD990" s="39"/>
      <c r="AI990" s="39"/>
      <c r="AN990" s="39"/>
      <c r="AS990" s="39"/>
    </row>
    <row r="991">
      <c r="E991" s="39"/>
      <c r="J991" s="39"/>
      <c r="O991" s="39"/>
      <c r="T991" s="39"/>
      <c r="Y991" s="39"/>
      <c r="AD991" s="39"/>
      <c r="AI991" s="39"/>
      <c r="AN991" s="39"/>
      <c r="AS991" s="39"/>
    </row>
    <row r="992">
      <c r="E992" s="39"/>
      <c r="J992" s="39"/>
      <c r="O992" s="39"/>
      <c r="T992" s="39"/>
      <c r="Y992" s="39"/>
      <c r="AD992" s="39"/>
      <c r="AI992" s="39"/>
      <c r="AN992" s="39"/>
      <c r="AS992" s="39"/>
    </row>
    <row r="993">
      <c r="E993" s="39"/>
      <c r="J993" s="39"/>
      <c r="O993" s="39"/>
      <c r="T993" s="39"/>
      <c r="Y993" s="39"/>
      <c r="AD993" s="39"/>
      <c r="AI993" s="39"/>
      <c r="AN993" s="39"/>
      <c r="AS993" s="39"/>
    </row>
    <row r="994">
      <c r="E994" s="39"/>
      <c r="J994" s="39"/>
      <c r="O994" s="39"/>
      <c r="T994" s="39"/>
      <c r="Y994" s="39"/>
      <c r="AD994" s="39"/>
      <c r="AI994" s="39"/>
      <c r="AN994" s="39"/>
      <c r="AS994" s="39"/>
    </row>
    <row r="995">
      <c r="E995" s="39"/>
      <c r="J995" s="39"/>
      <c r="O995" s="39"/>
      <c r="T995" s="39"/>
      <c r="Y995" s="39"/>
      <c r="AD995" s="39"/>
      <c r="AI995" s="39"/>
      <c r="AN995" s="39"/>
      <c r="AS995" s="39"/>
    </row>
    <row r="996">
      <c r="E996" s="39"/>
      <c r="J996" s="39"/>
      <c r="O996" s="39"/>
      <c r="T996" s="39"/>
      <c r="Y996" s="39"/>
      <c r="AD996" s="39"/>
      <c r="AI996" s="39"/>
      <c r="AN996" s="39"/>
      <c r="AS996" s="39"/>
    </row>
    <row r="997">
      <c r="E997" s="39"/>
      <c r="J997" s="39"/>
      <c r="O997" s="39"/>
      <c r="T997" s="39"/>
      <c r="Y997" s="39"/>
      <c r="AD997" s="39"/>
      <c r="AI997" s="39"/>
      <c r="AN997" s="39"/>
      <c r="AS997" s="39"/>
    </row>
    <row r="998">
      <c r="E998" s="39"/>
      <c r="J998" s="39"/>
      <c r="O998" s="39"/>
      <c r="T998" s="39"/>
      <c r="Y998" s="39"/>
      <c r="AD998" s="39"/>
      <c r="AI998" s="39"/>
      <c r="AN998" s="39"/>
      <c r="AS998" s="39"/>
    </row>
    <row r="999">
      <c r="E999" s="39"/>
      <c r="J999" s="39"/>
      <c r="O999" s="39"/>
      <c r="T999" s="39"/>
      <c r="Y999" s="39"/>
      <c r="AD999" s="39"/>
      <c r="AI999" s="39"/>
      <c r="AN999" s="39"/>
      <c r="AS999" s="39"/>
    </row>
    <row r="1000">
      <c r="E1000" s="39"/>
      <c r="J1000" s="39"/>
      <c r="O1000" s="39"/>
      <c r="T1000" s="39"/>
      <c r="Y1000" s="39"/>
      <c r="AD1000" s="39"/>
      <c r="AI1000" s="39"/>
      <c r="AN1000" s="39"/>
      <c r="AS1000" s="39"/>
    </row>
    <row r="1001">
      <c r="E1001" s="39"/>
      <c r="J1001" s="39"/>
      <c r="O1001" s="39"/>
      <c r="T1001" s="39"/>
      <c r="Y1001" s="39"/>
      <c r="AD1001" s="39"/>
      <c r="AI1001" s="39"/>
      <c r="AN1001" s="39"/>
      <c r="AS1001" s="39"/>
    </row>
  </sheetData>
  <mergeCells count="9">
    <mergeCell ref="AK1:AN1"/>
    <mergeCell ref="AP1:AS1"/>
    <mergeCell ref="B1:E1"/>
    <mergeCell ref="G1:J1"/>
    <mergeCell ref="L1:O1"/>
    <mergeCell ref="Q1:T1"/>
    <mergeCell ref="V1:Y1"/>
    <mergeCell ref="AA1:AD1"/>
    <mergeCell ref="AF1:AI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0"/>
      <c r="B1" s="30" t="s">
        <v>203</v>
      </c>
      <c r="F1" s="30"/>
      <c r="G1" s="30" t="s">
        <v>130</v>
      </c>
      <c r="J1" s="31"/>
      <c r="K1" s="32"/>
      <c r="L1" s="30" t="s">
        <v>131</v>
      </c>
      <c r="O1" s="31"/>
      <c r="P1" s="32"/>
      <c r="Q1" s="30" t="s">
        <v>139</v>
      </c>
      <c r="T1" s="31"/>
      <c r="U1" s="32"/>
      <c r="V1" s="30" t="s">
        <v>140</v>
      </c>
      <c r="Y1" s="31"/>
      <c r="Z1" s="32"/>
      <c r="AA1" s="30" t="s">
        <v>141</v>
      </c>
      <c r="AD1" s="31"/>
      <c r="AE1" s="30"/>
      <c r="AF1" s="30" t="s">
        <v>142</v>
      </c>
      <c r="AJ1" s="30"/>
      <c r="AK1" s="30" t="s">
        <v>143</v>
      </c>
      <c r="AN1" s="31"/>
      <c r="AO1" s="32"/>
      <c r="AP1" s="30" t="s">
        <v>144</v>
      </c>
      <c r="AS1" s="31"/>
      <c r="AT1" s="11"/>
      <c r="AU1" s="11"/>
      <c r="AV1" s="11"/>
      <c r="AW1" s="11"/>
      <c r="AX1" s="11"/>
      <c r="AY1" s="11"/>
      <c r="AZ1" s="11"/>
      <c r="BA1" s="11"/>
    </row>
    <row r="2">
      <c r="A2" s="33"/>
      <c r="B2" s="33" t="s">
        <v>204</v>
      </c>
      <c r="C2" s="33" t="s">
        <v>205</v>
      </c>
      <c r="D2" s="33" t="s">
        <v>206</v>
      </c>
      <c r="E2" s="34" t="s">
        <v>207</v>
      </c>
      <c r="F2" s="33"/>
      <c r="G2" s="33" t="s">
        <v>204</v>
      </c>
      <c r="H2" s="33" t="s">
        <v>205</v>
      </c>
      <c r="I2" s="35" t="s">
        <v>206</v>
      </c>
      <c r="J2" s="34" t="s">
        <v>207</v>
      </c>
      <c r="K2" s="33"/>
      <c r="L2" s="33" t="s">
        <v>204</v>
      </c>
      <c r="M2" s="33" t="s">
        <v>205</v>
      </c>
      <c r="N2" s="35" t="s">
        <v>206</v>
      </c>
      <c r="O2" s="34" t="s">
        <v>207</v>
      </c>
      <c r="P2" s="33"/>
      <c r="Q2" s="33" t="s">
        <v>204</v>
      </c>
      <c r="R2" s="33" t="s">
        <v>205</v>
      </c>
      <c r="S2" s="35" t="s">
        <v>206</v>
      </c>
      <c r="T2" s="34" t="s">
        <v>207</v>
      </c>
      <c r="U2" s="33"/>
      <c r="V2" s="33" t="s">
        <v>204</v>
      </c>
      <c r="W2" s="33" t="s">
        <v>205</v>
      </c>
      <c r="X2" s="35" t="s">
        <v>206</v>
      </c>
      <c r="Y2" s="34" t="s">
        <v>207</v>
      </c>
      <c r="Z2" s="33"/>
      <c r="AA2" s="33" t="s">
        <v>204</v>
      </c>
      <c r="AB2" s="33" t="s">
        <v>205</v>
      </c>
      <c r="AC2" s="35" t="s">
        <v>206</v>
      </c>
      <c r="AD2" s="34" t="s">
        <v>207</v>
      </c>
      <c r="AE2" s="33"/>
      <c r="AF2" s="33" t="s">
        <v>204</v>
      </c>
      <c r="AG2" s="33" t="s">
        <v>205</v>
      </c>
      <c r="AH2" s="35" t="s">
        <v>206</v>
      </c>
      <c r="AI2" s="34" t="s">
        <v>207</v>
      </c>
      <c r="AJ2" s="33"/>
      <c r="AK2" s="33" t="s">
        <v>204</v>
      </c>
      <c r="AL2" s="33" t="s">
        <v>205</v>
      </c>
      <c r="AM2" s="35" t="s">
        <v>206</v>
      </c>
      <c r="AN2" s="34" t="s">
        <v>207</v>
      </c>
      <c r="AO2" s="33"/>
      <c r="AP2" s="33" t="s">
        <v>204</v>
      </c>
      <c r="AQ2" s="33" t="s">
        <v>205</v>
      </c>
      <c r="AR2" s="35" t="s">
        <v>206</v>
      </c>
      <c r="AS2" s="34" t="s">
        <v>207</v>
      </c>
      <c r="AT2" s="11"/>
      <c r="AU2" s="11"/>
      <c r="AV2" s="11"/>
      <c r="AW2" s="11"/>
      <c r="AX2" s="11"/>
      <c r="AY2" s="11"/>
      <c r="AZ2" s="11"/>
      <c r="BA2" s="11"/>
    </row>
    <row r="3">
      <c r="A3" s="2" t="b">
        <f t="shared" ref="A3:A92" si="1"> EXACT(B3, LOWER(B3))</f>
        <v>1</v>
      </c>
      <c r="B3" s="3" t="s">
        <v>242</v>
      </c>
      <c r="C3" s="2">
        <v>9597.0</v>
      </c>
      <c r="D3" s="2" t="s">
        <v>2266</v>
      </c>
      <c r="E3" s="36">
        <v>1.629776207789E12</v>
      </c>
      <c r="F3" s="2" t="b">
        <f t="shared" ref="F3:F102" si="2"> EXACT(G3, LOWER(G3))</f>
        <v>0</v>
      </c>
      <c r="G3" s="3" t="s">
        <v>208</v>
      </c>
      <c r="H3" s="2">
        <v>15490.0</v>
      </c>
      <c r="I3" s="2" t="s">
        <v>2267</v>
      </c>
      <c r="J3" s="36">
        <v>1.62977671855E12</v>
      </c>
      <c r="K3" s="2" t="b">
        <f t="shared" ref="K3:K68" si="3"> EXACT(L3, LOWER(L3))</f>
        <v>0</v>
      </c>
      <c r="L3" s="3" t="s">
        <v>208</v>
      </c>
      <c r="M3" s="2">
        <v>13908.0</v>
      </c>
      <c r="N3" s="2" t="s">
        <v>2268</v>
      </c>
      <c r="O3" s="36">
        <v>1.629777236392E12</v>
      </c>
      <c r="P3" s="2" t="b">
        <f t="shared" ref="P3:P71" si="4"> EXACT(Q3, LOWER(Q3))</f>
        <v>0</v>
      </c>
      <c r="Q3" s="3" t="s">
        <v>208</v>
      </c>
      <c r="R3" s="2">
        <v>15235.0</v>
      </c>
      <c r="S3" s="2" t="s">
        <v>2269</v>
      </c>
      <c r="T3" s="36">
        <v>1.629781576929E12</v>
      </c>
      <c r="U3" s="2" t="b">
        <f t="shared" ref="U3:U62" si="5"> EXACT(V3, LOWER(V3))</f>
        <v>0</v>
      </c>
      <c r="V3" s="3" t="s">
        <v>208</v>
      </c>
      <c r="W3" s="2">
        <v>15799.0</v>
      </c>
      <c r="X3" s="2" t="s">
        <v>2270</v>
      </c>
      <c r="Y3" s="36">
        <v>1.629782140894E12</v>
      </c>
      <c r="Z3" s="2" t="b">
        <f t="shared" ref="Z3:Z84" si="6"> EXACT(AA3, LOWER(AA3))</f>
        <v>0</v>
      </c>
      <c r="AA3" s="3" t="s">
        <v>208</v>
      </c>
      <c r="AB3" s="2">
        <v>12008.0</v>
      </c>
      <c r="AC3" s="2" t="s">
        <v>2271</v>
      </c>
      <c r="AD3" s="36">
        <v>1.629782590136E12</v>
      </c>
      <c r="AE3" s="2" t="b">
        <f t="shared" ref="AE3:AE72" si="7"> EXACT(AF3, LOWER(AF3))</f>
        <v>1</v>
      </c>
      <c r="AF3" s="3" t="s">
        <v>301</v>
      </c>
      <c r="AG3" s="2">
        <v>21648.0</v>
      </c>
      <c r="AH3" s="2" t="s">
        <v>2272</v>
      </c>
      <c r="AI3" s="36">
        <v>1.629785042067E12</v>
      </c>
      <c r="AJ3" s="2" t="b">
        <f t="shared" ref="AJ3:AJ91" si="8"> EXACT(AK3, LOWER(AK3))</f>
        <v>0</v>
      </c>
      <c r="AK3" s="3" t="s">
        <v>208</v>
      </c>
      <c r="AL3" s="2">
        <v>12507.0</v>
      </c>
      <c r="AM3" s="2" t="s">
        <v>2273</v>
      </c>
      <c r="AN3" s="36">
        <v>1.629785516075E12</v>
      </c>
      <c r="AO3" s="2" t="b">
        <f t="shared" ref="AO3:AO90" si="9"> EXACT(AP3, LOWER(AP3))</f>
        <v>1</v>
      </c>
      <c r="AP3" s="3" t="s">
        <v>301</v>
      </c>
      <c r="AQ3" s="2">
        <v>25692.0</v>
      </c>
      <c r="AR3" s="2" t="s">
        <v>2274</v>
      </c>
      <c r="AS3" s="36">
        <v>1.629786128919E12</v>
      </c>
    </row>
    <row r="4">
      <c r="A4" s="2" t="b">
        <f t="shared" si="1"/>
        <v>1</v>
      </c>
      <c r="B4" s="3" t="s">
        <v>741</v>
      </c>
      <c r="C4" s="2">
        <v>485.0</v>
      </c>
      <c r="D4" s="2" t="s">
        <v>2275</v>
      </c>
      <c r="E4" s="36">
        <v>1.629776208256E12</v>
      </c>
      <c r="F4" s="2" t="b">
        <f t="shared" si="2"/>
        <v>1</v>
      </c>
      <c r="G4" s="3" t="s">
        <v>218</v>
      </c>
      <c r="H4" s="2">
        <v>756.0</v>
      </c>
      <c r="I4" s="2" t="s">
        <v>2276</v>
      </c>
      <c r="J4" s="36">
        <v>1.629776719303E12</v>
      </c>
      <c r="K4" s="2" t="b">
        <f t="shared" si="3"/>
        <v>1</v>
      </c>
      <c r="L4" s="3" t="s">
        <v>218</v>
      </c>
      <c r="M4" s="2">
        <v>1680.0</v>
      </c>
      <c r="N4" s="2" t="s">
        <v>2277</v>
      </c>
      <c r="O4" s="36">
        <v>1.629777238078E12</v>
      </c>
      <c r="P4" s="2" t="b">
        <f t="shared" si="4"/>
        <v>1</v>
      </c>
      <c r="Q4" s="3" t="s">
        <v>218</v>
      </c>
      <c r="R4" s="2">
        <v>897.0</v>
      </c>
      <c r="S4" s="2" t="s">
        <v>2278</v>
      </c>
      <c r="T4" s="36">
        <v>1.629781577823E12</v>
      </c>
      <c r="U4" s="2" t="b">
        <f t="shared" si="5"/>
        <v>1</v>
      </c>
      <c r="V4" s="3" t="s">
        <v>218</v>
      </c>
      <c r="W4" s="2">
        <v>1601.0</v>
      </c>
      <c r="X4" s="2" t="s">
        <v>2279</v>
      </c>
      <c r="Y4" s="36">
        <v>1.629782142493E12</v>
      </c>
      <c r="Z4" s="2" t="b">
        <f t="shared" si="6"/>
        <v>1</v>
      </c>
      <c r="AA4" s="3" t="s">
        <v>218</v>
      </c>
      <c r="AB4" s="2">
        <v>1857.0</v>
      </c>
      <c r="AC4" s="2" t="s">
        <v>2280</v>
      </c>
      <c r="AD4" s="36">
        <v>1.629782592005E12</v>
      </c>
      <c r="AE4" s="2" t="b">
        <f t="shared" si="7"/>
        <v>1</v>
      </c>
      <c r="AF4" s="3" t="s">
        <v>741</v>
      </c>
      <c r="AG4" s="2">
        <v>516.0</v>
      </c>
      <c r="AH4" s="2" t="s">
        <v>2272</v>
      </c>
      <c r="AI4" s="36">
        <v>1.62978504261E12</v>
      </c>
      <c r="AJ4" s="2" t="b">
        <f t="shared" si="8"/>
        <v>1</v>
      </c>
      <c r="AK4" s="3" t="s">
        <v>218</v>
      </c>
      <c r="AL4" s="2">
        <v>689.0</v>
      </c>
      <c r="AM4" s="2" t="s">
        <v>2273</v>
      </c>
      <c r="AN4" s="36">
        <v>1.629785516759E12</v>
      </c>
      <c r="AO4" s="2" t="b">
        <f t="shared" si="9"/>
        <v>1</v>
      </c>
      <c r="AP4" s="3" t="s">
        <v>741</v>
      </c>
      <c r="AQ4" s="2">
        <v>387.0</v>
      </c>
      <c r="AR4" s="2" t="s">
        <v>2281</v>
      </c>
      <c r="AS4" s="36">
        <v>1.629786129298E12</v>
      </c>
    </row>
    <row r="5">
      <c r="A5" s="2" t="b">
        <f t="shared" si="1"/>
        <v>0</v>
      </c>
      <c r="B5" s="3" t="s">
        <v>208</v>
      </c>
      <c r="C5" s="2">
        <v>2358.0</v>
      </c>
      <c r="D5" s="2" t="s">
        <v>2282</v>
      </c>
      <c r="E5" s="36">
        <v>1.629776210611E12</v>
      </c>
      <c r="F5" s="2" t="b">
        <f t="shared" si="2"/>
        <v>1</v>
      </c>
      <c r="G5" s="3" t="s">
        <v>219</v>
      </c>
      <c r="H5" s="2">
        <v>174.0</v>
      </c>
      <c r="I5" s="2" t="s">
        <v>2276</v>
      </c>
      <c r="J5" s="36">
        <v>1.629776719493E12</v>
      </c>
      <c r="K5" s="2" t="b">
        <f t="shared" si="3"/>
        <v>1</v>
      </c>
      <c r="L5" s="3" t="s">
        <v>219</v>
      </c>
      <c r="M5" s="2">
        <v>185.0</v>
      </c>
      <c r="N5" s="2" t="s">
        <v>2277</v>
      </c>
      <c r="O5" s="36">
        <v>1.629777238264E12</v>
      </c>
      <c r="P5" s="2" t="b">
        <f t="shared" si="4"/>
        <v>1</v>
      </c>
      <c r="Q5" s="3" t="s">
        <v>219</v>
      </c>
      <c r="R5" s="2">
        <v>207.0</v>
      </c>
      <c r="S5" s="2" t="s">
        <v>2283</v>
      </c>
      <c r="T5" s="36">
        <v>1.629781578028E12</v>
      </c>
      <c r="U5" s="2" t="b">
        <f t="shared" si="5"/>
        <v>1</v>
      </c>
      <c r="V5" s="3" t="s">
        <v>219</v>
      </c>
      <c r="W5" s="2">
        <v>246.0</v>
      </c>
      <c r="X5" s="2" t="s">
        <v>2279</v>
      </c>
      <c r="Y5" s="36">
        <v>1.62978214275E12</v>
      </c>
      <c r="Z5" s="2" t="b">
        <f t="shared" si="6"/>
        <v>1</v>
      </c>
      <c r="AA5" s="3" t="s">
        <v>219</v>
      </c>
      <c r="AB5" s="2">
        <v>255.0</v>
      </c>
      <c r="AC5" s="2" t="s">
        <v>2280</v>
      </c>
      <c r="AD5" s="36">
        <v>1.629782592248E12</v>
      </c>
      <c r="AE5" s="2" t="b">
        <f t="shared" si="7"/>
        <v>0</v>
      </c>
      <c r="AF5" s="3" t="s">
        <v>208</v>
      </c>
      <c r="AG5" s="2">
        <v>524.0</v>
      </c>
      <c r="AH5" s="2" t="s">
        <v>2284</v>
      </c>
      <c r="AI5" s="36">
        <v>1.629785043104E12</v>
      </c>
      <c r="AJ5" s="2" t="b">
        <f t="shared" si="8"/>
        <v>1</v>
      </c>
      <c r="AK5" s="3" t="s">
        <v>219</v>
      </c>
      <c r="AL5" s="2">
        <v>142.0</v>
      </c>
      <c r="AM5" s="2" t="s">
        <v>2273</v>
      </c>
      <c r="AN5" s="36">
        <v>1.6297855169E12</v>
      </c>
      <c r="AO5" s="2" t="b">
        <f t="shared" si="9"/>
        <v>0</v>
      </c>
      <c r="AP5" s="3" t="s">
        <v>208</v>
      </c>
      <c r="AQ5" s="2">
        <v>525.0</v>
      </c>
      <c r="AR5" s="2" t="s">
        <v>2281</v>
      </c>
      <c r="AS5" s="36">
        <v>1.629786129823E12</v>
      </c>
    </row>
    <row r="6">
      <c r="A6" s="2" t="b">
        <f t="shared" si="1"/>
        <v>1</v>
      </c>
      <c r="B6" s="3" t="s">
        <v>218</v>
      </c>
      <c r="C6" s="2">
        <v>786.0</v>
      </c>
      <c r="D6" s="2" t="s">
        <v>2285</v>
      </c>
      <c r="E6" s="36">
        <v>1.629776211396E12</v>
      </c>
      <c r="F6" s="2" t="b">
        <f t="shared" si="2"/>
        <v>1</v>
      </c>
      <c r="G6" s="3" t="s">
        <v>292</v>
      </c>
      <c r="H6" s="2">
        <v>96.0</v>
      </c>
      <c r="I6" s="2" t="s">
        <v>2276</v>
      </c>
      <c r="J6" s="36">
        <v>1.629776719572E12</v>
      </c>
      <c r="K6" s="2" t="b">
        <f t="shared" si="3"/>
        <v>1</v>
      </c>
      <c r="L6" s="3" t="s">
        <v>224</v>
      </c>
      <c r="M6" s="2">
        <v>79.0</v>
      </c>
      <c r="N6" s="2" t="s">
        <v>2277</v>
      </c>
      <c r="O6" s="36">
        <v>1.629777238333E12</v>
      </c>
      <c r="P6" s="2" t="b">
        <f t="shared" si="4"/>
        <v>1</v>
      </c>
      <c r="Q6" s="3" t="s">
        <v>224</v>
      </c>
      <c r="R6" s="2">
        <v>127.0</v>
      </c>
      <c r="S6" s="2" t="s">
        <v>2283</v>
      </c>
      <c r="T6" s="36">
        <v>1.629781578158E12</v>
      </c>
      <c r="U6" s="2" t="b">
        <f t="shared" si="5"/>
        <v>1</v>
      </c>
      <c r="V6" s="3" t="s">
        <v>224</v>
      </c>
      <c r="W6" s="2">
        <v>79.0</v>
      </c>
      <c r="X6" s="2" t="s">
        <v>2279</v>
      </c>
      <c r="Y6" s="36">
        <v>1.629782142816E12</v>
      </c>
      <c r="Z6" s="2" t="b">
        <f t="shared" si="6"/>
        <v>1</v>
      </c>
      <c r="AA6" s="3" t="s">
        <v>292</v>
      </c>
      <c r="AB6" s="2">
        <v>84.0</v>
      </c>
      <c r="AC6" s="2" t="s">
        <v>2280</v>
      </c>
      <c r="AD6" s="36">
        <v>1.629782592331E12</v>
      </c>
      <c r="AE6" s="2" t="b">
        <f t="shared" si="7"/>
        <v>1</v>
      </c>
      <c r="AF6" s="3" t="s">
        <v>218</v>
      </c>
      <c r="AG6" s="2">
        <v>718.0</v>
      </c>
      <c r="AH6" s="2" t="s">
        <v>2284</v>
      </c>
      <c r="AI6" s="36">
        <v>1.629785043812E12</v>
      </c>
      <c r="AJ6" s="2" t="b">
        <f t="shared" si="8"/>
        <v>1</v>
      </c>
      <c r="AK6" s="3" t="s">
        <v>292</v>
      </c>
      <c r="AL6" s="2">
        <v>125.0</v>
      </c>
      <c r="AM6" s="2" t="s">
        <v>2286</v>
      </c>
      <c r="AN6" s="36">
        <v>1.629785517022E12</v>
      </c>
      <c r="AO6" s="2" t="b">
        <f t="shared" si="9"/>
        <v>1</v>
      </c>
      <c r="AP6" s="3" t="s">
        <v>218</v>
      </c>
      <c r="AQ6" s="2">
        <v>779.0</v>
      </c>
      <c r="AR6" s="2" t="s">
        <v>2287</v>
      </c>
      <c r="AS6" s="36">
        <v>1.6297861306E12</v>
      </c>
    </row>
    <row r="7">
      <c r="A7" s="2" t="b">
        <f t="shared" si="1"/>
        <v>1</v>
      </c>
      <c r="B7" s="3" t="s">
        <v>219</v>
      </c>
      <c r="C7" s="2">
        <v>173.0</v>
      </c>
      <c r="D7" s="2" t="s">
        <v>2285</v>
      </c>
      <c r="E7" s="36">
        <v>1.629776211568E12</v>
      </c>
      <c r="F7" s="2" t="b">
        <f t="shared" si="2"/>
        <v>1</v>
      </c>
      <c r="G7" s="3" t="s">
        <v>226</v>
      </c>
      <c r="H7" s="2">
        <v>133.0</v>
      </c>
      <c r="I7" s="2" t="s">
        <v>2276</v>
      </c>
      <c r="J7" s="36">
        <v>1.629776719704E12</v>
      </c>
      <c r="K7" s="2" t="b">
        <f t="shared" si="3"/>
        <v>1</v>
      </c>
      <c r="L7" s="3" t="s">
        <v>226</v>
      </c>
      <c r="M7" s="2">
        <v>135.0</v>
      </c>
      <c r="N7" s="2" t="s">
        <v>2277</v>
      </c>
      <c r="O7" s="36">
        <v>1.629777238469E12</v>
      </c>
      <c r="P7" s="2" t="b">
        <f t="shared" si="4"/>
        <v>1</v>
      </c>
      <c r="Q7" s="3" t="s">
        <v>226</v>
      </c>
      <c r="R7" s="2">
        <v>127.0</v>
      </c>
      <c r="S7" s="2" t="s">
        <v>2283</v>
      </c>
      <c r="T7" s="36">
        <v>1.629781578283E12</v>
      </c>
      <c r="U7" s="2" t="b">
        <f t="shared" si="5"/>
        <v>1</v>
      </c>
      <c r="V7" s="3" t="s">
        <v>226</v>
      </c>
      <c r="W7" s="2">
        <v>118.0</v>
      </c>
      <c r="X7" s="2" t="s">
        <v>2279</v>
      </c>
      <c r="Y7" s="36">
        <v>1.629782142937E12</v>
      </c>
      <c r="Z7" s="2" t="b">
        <f t="shared" si="6"/>
        <v>1</v>
      </c>
      <c r="AA7" s="3" t="s">
        <v>226</v>
      </c>
      <c r="AB7" s="2">
        <v>108.0</v>
      </c>
      <c r="AC7" s="2" t="s">
        <v>2280</v>
      </c>
      <c r="AD7" s="36">
        <v>1.62978259244E12</v>
      </c>
      <c r="AE7" s="2" t="b">
        <f t="shared" si="7"/>
        <v>1</v>
      </c>
      <c r="AF7" s="3" t="s">
        <v>219</v>
      </c>
      <c r="AG7" s="2">
        <v>217.0</v>
      </c>
      <c r="AH7" s="2" t="s">
        <v>2288</v>
      </c>
      <c r="AI7" s="36">
        <v>1.629785044026E12</v>
      </c>
      <c r="AJ7" s="2" t="b">
        <f t="shared" si="8"/>
        <v>1</v>
      </c>
      <c r="AK7" s="3" t="s">
        <v>226</v>
      </c>
      <c r="AL7" s="2">
        <v>143.0</v>
      </c>
      <c r="AM7" s="2" t="s">
        <v>2286</v>
      </c>
      <c r="AN7" s="36">
        <v>1.629785517169E12</v>
      </c>
      <c r="AO7" s="2" t="b">
        <f t="shared" si="9"/>
        <v>1</v>
      </c>
      <c r="AP7" s="3" t="s">
        <v>219</v>
      </c>
      <c r="AQ7" s="2">
        <v>168.0</v>
      </c>
      <c r="AR7" s="2" t="s">
        <v>2287</v>
      </c>
      <c r="AS7" s="36">
        <v>1.629786130765E12</v>
      </c>
    </row>
    <row r="8">
      <c r="A8" s="2" t="b">
        <f t="shared" si="1"/>
        <v>1</v>
      </c>
      <c r="B8" s="3" t="s">
        <v>224</v>
      </c>
      <c r="C8" s="2">
        <v>79.0</v>
      </c>
      <c r="D8" s="2" t="s">
        <v>2285</v>
      </c>
      <c r="E8" s="36">
        <v>1.629776211648E12</v>
      </c>
      <c r="F8" s="2" t="b">
        <f t="shared" si="2"/>
        <v>1</v>
      </c>
      <c r="G8" s="3" t="s">
        <v>230</v>
      </c>
      <c r="H8" s="2">
        <v>107.0</v>
      </c>
      <c r="I8" s="2" t="s">
        <v>2276</v>
      </c>
      <c r="J8" s="36">
        <v>1.629776719814E12</v>
      </c>
      <c r="K8" s="2" t="b">
        <f t="shared" si="3"/>
        <v>1</v>
      </c>
      <c r="L8" s="3" t="s">
        <v>230</v>
      </c>
      <c r="M8" s="2">
        <v>133.0</v>
      </c>
      <c r="N8" s="2" t="s">
        <v>2277</v>
      </c>
      <c r="O8" s="36">
        <v>1.6297772386E12</v>
      </c>
      <c r="P8" s="2" t="b">
        <f t="shared" si="4"/>
        <v>1</v>
      </c>
      <c r="Q8" s="3" t="s">
        <v>230</v>
      </c>
      <c r="R8" s="2">
        <v>107.0</v>
      </c>
      <c r="S8" s="2" t="s">
        <v>2283</v>
      </c>
      <c r="T8" s="36">
        <v>1.629781578392E12</v>
      </c>
      <c r="U8" s="2" t="b">
        <f t="shared" si="5"/>
        <v>1</v>
      </c>
      <c r="V8" s="3" t="s">
        <v>230</v>
      </c>
      <c r="W8" s="2">
        <v>125.0</v>
      </c>
      <c r="X8" s="2" t="s">
        <v>2289</v>
      </c>
      <c r="Y8" s="36">
        <v>1.62978214306E12</v>
      </c>
      <c r="Z8" s="2" t="b">
        <f t="shared" si="6"/>
        <v>1</v>
      </c>
      <c r="AA8" s="3" t="s">
        <v>2290</v>
      </c>
      <c r="AB8" s="2">
        <v>119.0</v>
      </c>
      <c r="AC8" s="2" t="s">
        <v>2280</v>
      </c>
      <c r="AD8" s="36">
        <v>1.629782592558E12</v>
      </c>
      <c r="AE8" s="2" t="b">
        <f t="shared" si="7"/>
        <v>1</v>
      </c>
      <c r="AF8" s="3" t="s">
        <v>224</v>
      </c>
      <c r="AG8" s="2">
        <v>154.0</v>
      </c>
      <c r="AH8" s="2" t="s">
        <v>2288</v>
      </c>
      <c r="AI8" s="36">
        <v>1.629785044185E12</v>
      </c>
      <c r="AJ8" s="2" t="b">
        <f t="shared" si="8"/>
        <v>1</v>
      </c>
      <c r="AK8" s="3" t="s">
        <v>230</v>
      </c>
      <c r="AL8" s="2">
        <v>75.0</v>
      </c>
      <c r="AM8" s="2" t="s">
        <v>2286</v>
      </c>
      <c r="AN8" s="36">
        <v>1.62978551724E12</v>
      </c>
      <c r="AO8" s="2" t="b">
        <f t="shared" si="9"/>
        <v>1</v>
      </c>
      <c r="AP8" s="3" t="s">
        <v>292</v>
      </c>
      <c r="AQ8" s="2">
        <v>90.0</v>
      </c>
      <c r="AR8" s="2" t="s">
        <v>2287</v>
      </c>
      <c r="AS8" s="36">
        <v>1.629786130859E12</v>
      </c>
    </row>
    <row r="9">
      <c r="A9" s="2" t="b">
        <f t="shared" si="1"/>
        <v>1</v>
      </c>
      <c r="B9" s="3" t="s">
        <v>226</v>
      </c>
      <c r="C9" s="2">
        <v>158.0</v>
      </c>
      <c r="D9" s="2" t="s">
        <v>2285</v>
      </c>
      <c r="E9" s="36">
        <v>1.629776211807E12</v>
      </c>
      <c r="F9" s="2" t="b">
        <f t="shared" si="2"/>
        <v>1</v>
      </c>
      <c r="G9" s="3" t="s">
        <v>232</v>
      </c>
      <c r="H9" s="2">
        <v>92.0</v>
      </c>
      <c r="I9" s="2" t="s">
        <v>2276</v>
      </c>
      <c r="J9" s="36">
        <v>1.629776719903E12</v>
      </c>
      <c r="K9" s="2" t="b">
        <f t="shared" si="3"/>
        <v>1</v>
      </c>
      <c r="L9" s="3" t="s">
        <v>232</v>
      </c>
      <c r="M9" s="2">
        <v>101.0</v>
      </c>
      <c r="N9" s="2" t="s">
        <v>2277</v>
      </c>
      <c r="O9" s="36">
        <v>1.629777238701E12</v>
      </c>
      <c r="P9" s="2" t="b">
        <f t="shared" si="4"/>
        <v>1</v>
      </c>
      <c r="Q9" s="3" t="s">
        <v>232</v>
      </c>
      <c r="R9" s="2">
        <v>101.0</v>
      </c>
      <c r="S9" s="2" t="s">
        <v>2283</v>
      </c>
      <c r="T9" s="36">
        <v>1.629781578491E12</v>
      </c>
      <c r="U9" s="2" t="b">
        <f t="shared" si="5"/>
        <v>1</v>
      </c>
      <c r="V9" s="3" t="s">
        <v>232</v>
      </c>
      <c r="W9" s="2">
        <v>100.0</v>
      </c>
      <c r="X9" s="2" t="s">
        <v>2289</v>
      </c>
      <c r="Y9" s="36">
        <v>1.629782143159E12</v>
      </c>
      <c r="Z9" s="2" t="b">
        <f t="shared" si="6"/>
        <v>1</v>
      </c>
      <c r="AA9" s="3" t="s">
        <v>232</v>
      </c>
      <c r="AB9" s="2">
        <v>109.0</v>
      </c>
      <c r="AC9" s="2" t="s">
        <v>2280</v>
      </c>
      <c r="AD9" s="36">
        <v>1.629782592668E12</v>
      </c>
      <c r="AE9" s="2" t="b">
        <f t="shared" si="7"/>
        <v>1</v>
      </c>
      <c r="AF9" s="3" t="s">
        <v>226</v>
      </c>
      <c r="AG9" s="2">
        <v>123.0</v>
      </c>
      <c r="AH9" s="2" t="s">
        <v>2288</v>
      </c>
      <c r="AI9" s="36">
        <v>1.629785044306E12</v>
      </c>
      <c r="AJ9" s="2" t="b">
        <f t="shared" si="8"/>
        <v>1</v>
      </c>
      <c r="AK9" s="3" t="s">
        <v>232</v>
      </c>
      <c r="AL9" s="2">
        <v>116.0</v>
      </c>
      <c r="AM9" s="2" t="s">
        <v>2286</v>
      </c>
      <c r="AN9" s="36">
        <v>1.629785517355E12</v>
      </c>
      <c r="AO9" s="2" t="b">
        <f t="shared" si="9"/>
        <v>1</v>
      </c>
      <c r="AP9" s="3" t="s">
        <v>226</v>
      </c>
      <c r="AQ9" s="2">
        <v>127.0</v>
      </c>
      <c r="AR9" s="2" t="s">
        <v>2287</v>
      </c>
      <c r="AS9" s="36">
        <v>1.629786130981E12</v>
      </c>
    </row>
    <row r="10">
      <c r="A10" s="2" t="b">
        <f t="shared" si="1"/>
        <v>1</v>
      </c>
      <c r="B10" s="3" t="s">
        <v>230</v>
      </c>
      <c r="C10" s="2">
        <v>117.0</v>
      </c>
      <c r="D10" s="2" t="s">
        <v>2285</v>
      </c>
      <c r="E10" s="36">
        <v>1.629776211926E12</v>
      </c>
      <c r="F10" s="2" t="b">
        <f t="shared" si="2"/>
        <v>1</v>
      </c>
      <c r="G10" s="3" t="s">
        <v>230</v>
      </c>
      <c r="H10" s="2">
        <v>219.0</v>
      </c>
      <c r="I10" s="2" t="s">
        <v>2291</v>
      </c>
      <c r="J10" s="36">
        <v>1.629776720121E12</v>
      </c>
      <c r="K10" s="2" t="b">
        <f t="shared" si="3"/>
        <v>1</v>
      </c>
      <c r="L10" s="3" t="s">
        <v>236</v>
      </c>
      <c r="M10" s="2">
        <v>623.0</v>
      </c>
      <c r="N10" s="2" t="s">
        <v>2292</v>
      </c>
      <c r="O10" s="36">
        <v>1.629777239324E12</v>
      </c>
      <c r="P10" s="2" t="b">
        <f t="shared" si="4"/>
        <v>1</v>
      </c>
      <c r="Q10" s="3" t="s">
        <v>236</v>
      </c>
      <c r="R10" s="2">
        <v>564.0</v>
      </c>
      <c r="S10" s="2" t="s">
        <v>2293</v>
      </c>
      <c r="T10" s="36">
        <v>1.629781579055E12</v>
      </c>
      <c r="U10" s="2" t="b">
        <f t="shared" si="5"/>
        <v>1</v>
      </c>
      <c r="V10" s="3" t="s">
        <v>236</v>
      </c>
      <c r="W10" s="2">
        <v>800.0</v>
      </c>
      <c r="X10" s="2" t="s">
        <v>2289</v>
      </c>
      <c r="Y10" s="36">
        <v>1.629782143961E12</v>
      </c>
      <c r="Z10" s="2" t="b">
        <f t="shared" si="6"/>
        <v>1</v>
      </c>
      <c r="AA10" s="3" t="s">
        <v>2290</v>
      </c>
      <c r="AB10" s="2">
        <v>251.0</v>
      </c>
      <c r="AC10" s="2" t="s">
        <v>2280</v>
      </c>
      <c r="AD10" s="36">
        <v>1.62978259292E12</v>
      </c>
      <c r="AE10" s="2" t="b">
        <f t="shared" si="7"/>
        <v>1</v>
      </c>
      <c r="AF10" s="3" t="s">
        <v>230</v>
      </c>
      <c r="AG10" s="2">
        <v>125.0</v>
      </c>
      <c r="AH10" s="2" t="s">
        <v>2288</v>
      </c>
      <c r="AI10" s="36">
        <v>1.629785044429E12</v>
      </c>
      <c r="AJ10" s="2" t="b">
        <f t="shared" si="8"/>
        <v>1</v>
      </c>
      <c r="AK10" s="3" t="s">
        <v>230</v>
      </c>
      <c r="AL10" s="2">
        <v>303.0</v>
      </c>
      <c r="AM10" s="2" t="s">
        <v>2286</v>
      </c>
      <c r="AN10" s="36">
        <v>1.629785517661E12</v>
      </c>
      <c r="AO10" s="2" t="b">
        <f t="shared" si="9"/>
        <v>1</v>
      </c>
      <c r="AP10" s="3" t="s">
        <v>230</v>
      </c>
      <c r="AQ10" s="2">
        <v>91.0</v>
      </c>
      <c r="AR10" s="2" t="s">
        <v>2294</v>
      </c>
      <c r="AS10" s="36">
        <v>1.629786131077E12</v>
      </c>
    </row>
    <row r="11">
      <c r="A11" s="2" t="b">
        <f t="shared" si="1"/>
        <v>1</v>
      </c>
      <c r="B11" s="3" t="s">
        <v>232</v>
      </c>
      <c r="C11" s="2">
        <v>93.0</v>
      </c>
      <c r="D11" s="2" t="s">
        <v>2295</v>
      </c>
      <c r="E11" s="36">
        <v>1.629776212013E12</v>
      </c>
      <c r="F11" s="2" t="b">
        <f t="shared" si="2"/>
        <v>1</v>
      </c>
      <c r="G11" s="3" t="s">
        <v>226</v>
      </c>
      <c r="H11" s="2">
        <v>146.0</v>
      </c>
      <c r="I11" s="2" t="s">
        <v>2291</v>
      </c>
      <c r="J11" s="36">
        <v>1.629776720281E12</v>
      </c>
      <c r="K11" s="2" t="b">
        <f t="shared" si="3"/>
        <v>1</v>
      </c>
      <c r="L11" s="3" t="s">
        <v>242</v>
      </c>
      <c r="M11" s="2">
        <v>398.0</v>
      </c>
      <c r="N11" s="2" t="s">
        <v>2292</v>
      </c>
      <c r="O11" s="36">
        <v>1.629777239722E12</v>
      </c>
      <c r="P11" s="2" t="b">
        <f t="shared" si="4"/>
        <v>1</v>
      </c>
      <c r="Q11" s="3" t="s">
        <v>242</v>
      </c>
      <c r="R11" s="2">
        <v>239.0</v>
      </c>
      <c r="S11" s="2" t="s">
        <v>2293</v>
      </c>
      <c r="T11" s="36">
        <v>1.629781579294E12</v>
      </c>
      <c r="U11" s="2" t="b">
        <f t="shared" si="5"/>
        <v>1</v>
      </c>
      <c r="V11" s="3" t="s">
        <v>242</v>
      </c>
      <c r="W11" s="2">
        <v>175.0</v>
      </c>
      <c r="X11" s="2" t="s">
        <v>2296</v>
      </c>
      <c r="Y11" s="36">
        <v>1.629782144135E12</v>
      </c>
      <c r="Z11" s="2" t="b">
        <f t="shared" si="6"/>
        <v>1</v>
      </c>
      <c r="AA11" s="3" t="s">
        <v>226</v>
      </c>
      <c r="AB11" s="2">
        <v>149.0</v>
      </c>
      <c r="AC11" s="2" t="s">
        <v>2297</v>
      </c>
      <c r="AD11" s="36">
        <v>1.629782593068E12</v>
      </c>
      <c r="AE11" s="2" t="b">
        <f t="shared" si="7"/>
        <v>1</v>
      </c>
      <c r="AF11" s="3" t="s">
        <v>232</v>
      </c>
      <c r="AG11" s="2">
        <v>108.0</v>
      </c>
      <c r="AH11" s="2" t="s">
        <v>2288</v>
      </c>
      <c r="AI11" s="36">
        <v>1.62978504454E12</v>
      </c>
      <c r="AJ11" s="2" t="b">
        <f t="shared" si="8"/>
        <v>1</v>
      </c>
      <c r="AK11" s="3" t="s">
        <v>226</v>
      </c>
      <c r="AL11" s="2">
        <v>170.0</v>
      </c>
      <c r="AM11" s="2" t="s">
        <v>2286</v>
      </c>
      <c r="AN11" s="36">
        <v>1.629785517855E12</v>
      </c>
      <c r="AO11" s="2" t="b">
        <f t="shared" si="9"/>
        <v>1</v>
      </c>
      <c r="AP11" s="3" t="s">
        <v>232</v>
      </c>
      <c r="AQ11" s="2">
        <v>101.0</v>
      </c>
      <c r="AR11" s="2" t="s">
        <v>2294</v>
      </c>
      <c r="AS11" s="36">
        <v>1.629786131176E12</v>
      </c>
    </row>
    <row r="12">
      <c r="A12" s="2" t="b">
        <f t="shared" si="1"/>
        <v>1</v>
      </c>
      <c r="B12" s="3" t="s">
        <v>236</v>
      </c>
      <c r="C12" s="2">
        <v>657.0</v>
      </c>
      <c r="D12" s="2" t="s">
        <v>2295</v>
      </c>
      <c r="E12" s="36">
        <v>1.629776212673E12</v>
      </c>
      <c r="F12" s="2" t="b">
        <f t="shared" si="2"/>
        <v>1</v>
      </c>
      <c r="G12" s="3" t="s">
        <v>292</v>
      </c>
      <c r="H12" s="2">
        <v>149.0</v>
      </c>
      <c r="I12" s="2" t="s">
        <v>2291</v>
      </c>
      <c r="J12" s="36">
        <v>1.629776720432E12</v>
      </c>
      <c r="K12" s="2" t="b">
        <f t="shared" si="3"/>
        <v>0</v>
      </c>
      <c r="L12" s="3" t="s">
        <v>244</v>
      </c>
      <c r="M12" s="2">
        <v>576.0</v>
      </c>
      <c r="N12" s="2" t="s">
        <v>2298</v>
      </c>
      <c r="O12" s="36">
        <v>1.629777240297E12</v>
      </c>
      <c r="P12" s="2" t="b">
        <f t="shared" si="4"/>
        <v>1</v>
      </c>
      <c r="Q12" s="3" t="s">
        <v>232</v>
      </c>
      <c r="R12" s="2">
        <v>234.0</v>
      </c>
      <c r="S12" s="2" t="s">
        <v>2293</v>
      </c>
      <c r="T12" s="36">
        <v>1.629781579528E12</v>
      </c>
      <c r="U12" s="2" t="b">
        <f t="shared" si="5"/>
        <v>1</v>
      </c>
      <c r="V12" s="3" t="s">
        <v>232</v>
      </c>
      <c r="W12" s="2">
        <v>130.0</v>
      </c>
      <c r="X12" s="2" t="s">
        <v>2296</v>
      </c>
      <c r="Y12" s="36">
        <v>1.629782144264E12</v>
      </c>
      <c r="Z12" s="2" t="b">
        <f t="shared" si="6"/>
        <v>1</v>
      </c>
      <c r="AA12" s="3" t="s">
        <v>292</v>
      </c>
      <c r="AB12" s="2">
        <v>143.0</v>
      </c>
      <c r="AC12" s="2" t="s">
        <v>2297</v>
      </c>
      <c r="AD12" s="36">
        <v>1.629782593212E12</v>
      </c>
      <c r="AE12" s="2" t="b">
        <f t="shared" si="7"/>
        <v>1</v>
      </c>
      <c r="AF12" s="3" t="s">
        <v>236</v>
      </c>
      <c r="AG12" s="2">
        <v>616.0</v>
      </c>
      <c r="AH12" s="2" t="s">
        <v>2299</v>
      </c>
      <c r="AI12" s="36">
        <v>1.629785045158E12</v>
      </c>
      <c r="AJ12" s="2" t="b">
        <f t="shared" si="8"/>
        <v>1</v>
      </c>
      <c r="AK12" s="3" t="s">
        <v>292</v>
      </c>
      <c r="AL12" s="2">
        <v>134.0</v>
      </c>
      <c r="AM12" s="2" t="s">
        <v>2286</v>
      </c>
      <c r="AN12" s="36">
        <v>1.629785517973E12</v>
      </c>
      <c r="AO12" s="2" t="b">
        <f t="shared" si="9"/>
        <v>1</v>
      </c>
      <c r="AP12" s="3" t="s">
        <v>230</v>
      </c>
      <c r="AQ12" s="2">
        <v>272.0</v>
      </c>
      <c r="AR12" s="2" t="s">
        <v>2294</v>
      </c>
      <c r="AS12" s="36">
        <v>1.629786131461E12</v>
      </c>
    </row>
    <row r="13">
      <c r="A13" s="2" t="b">
        <f t="shared" si="1"/>
        <v>1</v>
      </c>
      <c r="B13" s="3" t="s">
        <v>242</v>
      </c>
      <c r="C13" s="2">
        <v>188.0</v>
      </c>
      <c r="D13" s="2" t="s">
        <v>2295</v>
      </c>
      <c r="E13" s="36">
        <v>1.629776212863E12</v>
      </c>
      <c r="F13" s="2" t="b">
        <f t="shared" si="2"/>
        <v>1</v>
      </c>
      <c r="G13" s="3" t="s">
        <v>219</v>
      </c>
      <c r="H13" s="2">
        <v>132.0</v>
      </c>
      <c r="I13" s="2" t="s">
        <v>2291</v>
      </c>
      <c r="J13" s="36">
        <v>1.629776720552E12</v>
      </c>
      <c r="K13" s="2" t="b">
        <f t="shared" si="3"/>
        <v>1</v>
      </c>
      <c r="L13" s="3" t="s">
        <v>242</v>
      </c>
      <c r="M13" s="2">
        <v>197.0</v>
      </c>
      <c r="N13" s="2" t="s">
        <v>2298</v>
      </c>
      <c r="O13" s="36">
        <v>1.629777240495E12</v>
      </c>
      <c r="P13" s="2" t="b">
        <f t="shared" si="4"/>
        <v>1</v>
      </c>
      <c r="Q13" s="3" t="s">
        <v>230</v>
      </c>
      <c r="R13" s="2">
        <v>109.0</v>
      </c>
      <c r="S13" s="2" t="s">
        <v>2293</v>
      </c>
      <c r="T13" s="36">
        <v>1.629781579635E12</v>
      </c>
      <c r="U13" s="2" t="b">
        <f t="shared" si="5"/>
        <v>1</v>
      </c>
      <c r="V13" s="3" t="s">
        <v>230</v>
      </c>
      <c r="W13" s="2">
        <v>108.0</v>
      </c>
      <c r="X13" s="2" t="s">
        <v>2296</v>
      </c>
      <c r="Y13" s="36">
        <v>1.629782144378E12</v>
      </c>
      <c r="Z13" s="2" t="b">
        <f t="shared" si="6"/>
        <v>1</v>
      </c>
      <c r="AA13" s="3" t="s">
        <v>219</v>
      </c>
      <c r="AB13" s="2">
        <v>142.0</v>
      </c>
      <c r="AC13" s="2" t="s">
        <v>2297</v>
      </c>
      <c r="AD13" s="36">
        <v>1.629782593353E12</v>
      </c>
      <c r="AE13" s="2" t="b">
        <f t="shared" si="7"/>
        <v>1</v>
      </c>
      <c r="AF13" s="3" t="s">
        <v>242</v>
      </c>
      <c r="AG13" s="2">
        <v>221.0</v>
      </c>
      <c r="AH13" s="2" t="s">
        <v>2299</v>
      </c>
      <c r="AI13" s="36">
        <v>1.629785045376E12</v>
      </c>
      <c r="AJ13" s="2" t="b">
        <f t="shared" si="8"/>
        <v>1</v>
      </c>
      <c r="AK13" s="3" t="s">
        <v>219</v>
      </c>
      <c r="AL13" s="2">
        <v>148.0</v>
      </c>
      <c r="AM13" s="2" t="s">
        <v>2300</v>
      </c>
      <c r="AN13" s="36">
        <v>1.62978551811E12</v>
      </c>
      <c r="AO13" s="2" t="b">
        <f t="shared" si="9"/>
        <v>1</v>
      </c>
      <c r="AP13" s="3" t="s">
        <v>226</v>
      </c>
      <c r="AQ13" s="2">
        <v>149.0</v>
      </c>
      <c r="AR13" s="2" t="s">
        <v>2294</v>
      </c>
      <c r="AS13" s="36">
        <v>1.629786131609E12</v>
      </c>
    </row>
    <row r="14">
      <c r="A14" s="2" t="b">
        <f t="shared" si="1"/>
        <v>1</v>
      </c>
      <c r="B14" s="3" t="s">
        <v>232</v>
      </c>
      <c r="C14" s="2">
        <v>143.0</v>
      </c>
      <c r="D14" s="2" t="s">
        <v>2301</v>
      </c>
      <c r="E14" s="36">
        <v>1.629776213003E12</v>
      </c>
      <c r="F14" s="2" t="b">
        <f t="shared" si="2"/>
        <v>1</v>
      </c>
      <c r="G14" s="3" t="s">
        <v>224</v>
      </c>
      <c r="H14" s="2">
        <v>534.0</v>
      </c>
      <c r="I14" s="2" t="s">
        <v>2302</v>
      </c>
      <c r="J14" s="36">
        <v>1.629776721086E12</v>
      </c>
      <c r="K14" s="2" t="b">
        <f t="shared" si="3"/>
        <v>0</v>
      </c>
      <c r="L14" s="3" t="s">
        <v>244</v>
      </c>
      <c r="M14" s="2">
        <v>282.0</v>
      </c>
      <c r="N14" s="2" t="s">
        <v>2298</v>
      </c>
      <c r="O14" s="36">
        <v>1.629777240778E12</v>
      </c>
      <c r="P14" s="2" t="b">
        <f t="shared" si="4"/>
        <v>1</v>
      </c>
      <c r="Q14" s="3" t="s">
        <v>221</v>
      </c>
      <c r="R14" s="2">
        <v>117.0</v>
      </c>
      <c r="S14" s="2" t="s">
        <v>2293</v>
      </c>
      <c r="T14" s="36">
        <v>1.629781579753E12</v>
      </c>
      <c r="U14" s="2" t="b">
        <f t="shared" si="5"/>
        <v>1</v>
      </c>
      <c r="V14" s="3" t="s">
        <v>221</v>
      </c>
      <c r="W14" s="2">
        <v>108.0</v>
      </c>
      <c r="X14" s="2" t="s">
        <v>2296</v>
      </c>
      <c r="Y14" s="36">
        <v>1.629782144491E12</v>
      </c>
      <c r="Z14" s="2" t="b">
        <f t="shared" si="6"/>
        <v>1</v>
      </c>
      <c r="AA14" s="3" t="s">
        <v>224</v>
      </c>
      <c r="AB14" s="2">
        <v>459.0</v>
      </c>
      <c r="AC14" s="2" t="s">
        <v>2297</v>
      </c>
      <c r="AD14" s="36">
        <v>1.629782593813E12</v>
      </c>
      <c r="AE14" s="2" t="b">
        <f t="shared" si="7"/>
        <v>0</v>
      </c>
      <c r="AF14" s="3" t="s">
        <v>244</v>
      </c>
      <c r="AG14" s="2">
        <v>418.0</v>
      </c>
      <c r="AH14" s="2" t="s">
        <v>2299</v>
      </c>
      <c r="AI14" s="36">
        <v>1.629785045797E12</v>
      </c>
      <c r="AJ14" s="2" t="b">
        <f t="shared" si="8"/>
        <v>1</v>
      </c>
      <c r="AK14" s="3" t="s">
        <v>224</v>
      </c>
      <c r="AL14" s="2">
        <v>392.0</v>
      </c>
      <c r="AM14" s="2" t="s">
        <v>2300</v>
      </c>
      <c r="AN14" s="36">
        <v>1.629785518501E12</v>
      </c>
      <c r="AO14" s="2" t="b">
        <f t="shared" si="9"/>
        <v>1</v>
      </c>
      <c r="AP14" s="3" t="s">
        <v>292</v>
      </c>
      <c r="AQ14" s="2">
        <v>123.0</v>
      </c>
      <c r="AR14" s="2" t="s">
        <v>2294</v>
      </c>
      <c r="AS14" s="36">
        <v>1.629786131723E12</v>
      </c>
    </row>
    <row r="15">
      <c r="A15" s="2" t="b">
        <f t="shared" si="1"/>
        <v>1</v>
      </c>
      <c r="B15" s="3" t="s">
        <v>230</v>
      </c>
      <c r="C15" s="2">
        <v>91.0</v>
      </c>
      <c r="D15" s="2" t="s">
        <v>2301</v>
      </c>
      <c r="E15" s="36">
        <v>1.629776213097E12</v>
      </c>
      <c r="F15" s="2" t="b">
        <f t="shared" si="2"/>
        <v>1</v>
      </c>
      <c r="G15" s="3" t="s">
        <v>226</v>
      </c>
      <c r="H15" s="2">
        <v>143.0</v>
      </c>
      <c r="I15" s="2" t="s">
        <v>2302</v>
      </c>
      <c r="J15" s="36">
        <v>1.629776721226E12</v>
      </c>
      <c r="K15" s="2" t="b">
        <f t="shared" si="3"/>
        <v>1</v>
      </c>
      <c r="L15" s="3" t="s">
        <v>242</v>
      </c>
      <c r="M15" s="2">
        <v>142.0</v>
      </c>
      <c r="N15" s="2" t="s">
        <v>2298</v>
      </c>
      <c r="O15" s="36">
        <v>1.629777240916E12</v>
      </c>
      <c r="P15" s="2" t="b">
        <f t="shared" si="4"/>
        <v>1</v>
      </c>
      <c r="Q15" s="3" t="s">
        <v>255</v>
      </c>
      <c r="R15" s="2">
        <v>101.0</v>
      </c>
      <c r="S15" s="2" t="s">
        <v>2293</v>
      </c>
      <c r="T15" s="36">
        <v>1.629781579854E12</v>
      </c>
      <c r="U15" s="2" t="b">
        <f t="shared" si="5"/>
        <v>1</v>
      </c>
      <c r="V15" s="3" t="s">
        <v>255</v>
      </c>
      <c r="W15" s="2">
        <v>110.0</v>
      </c>
      <c r="X15" s="2" t="s">
        <v>2296</v>
      </c>
      <c r="Y15" s="36">
        <v>1.629782144609E12</v>
      </c>
      <c r="Z15" s="2" t="b">
        <f t="shared" si="6"/>
        <v>1</v>
      </c>
      <c r="AA15" s="3" t="s">
        <v>226</v>
      </c>
      <c r="AB15" s="2">
        <v>178.0</v>
      </c>
      <c r="AC15" s="2" t="s">
        <v>2297</v>
      </c>
      <c r="AD15" s="36">
        <v>1.629782593988E12</v>
      </c>
      <c r="AE15" s="2" t="b">
        <f t="shared" si="7"/>
        <v>1</v>
      </c>
      <c r="AF15" s="3" t="s">
        <v>250</v>
      </c>
      <c r="AG15" s="2">
        <v>1648.0</v>
      </c>
      <c r="AH15" s="2" t="s">
        <v>2303</v>
      </c>
      <c r="AI15" s="36">
        <v>1.629785047445E12</v>
      </c>
      <c r="AJ15" s="2" t="b">
        <f t="shared" si="8"/>
        <v>1</v>
      </c>
      <c r="AK15" s="3" t="s">
        <v>226</v>
      </c>
      <c r="AL15" s="2">
        <v>142.0</v>
      </c>
      <c r="AM15" s="2" t="s">
        <v>2300</v>
      </c>
      <c r="AN15" s="36">
        <v>1.629785518644E12</v>
      </c>
      <c r="AO15" s="2" t="b">
        <f t="shared" si="9"/>
        <v>1</v>
      </c>
      <c r="AP15" s="3" t="s">
        <v>219</v>
      </c>
      <c r="AQ15" s="2">
        <v>159.0</v>
      </c>
      <c r="AR15" s="2" t="s">
        <v>2294</v>
      </c>
      <c r="AS15" s="36">
        <v>1.629786131895E12</v>
      </c>
    </row>
    <row r="16">
      <c r="A16" s="2" t="b">
        <f t="shared" si="1"/>
        <v>1</v>
      </c>
      <c r="B16" s="3" t="s">
        <v>221</v>
      </c>
      <c r="C16" s="2">
        <v>131.0</v>
      </c>
      <c r="D16" s="2" t="s">
        <v>2301</v>
      </c>
      <c r="E16" s="36">
        <v>1.629776213226E12</v>
      </c>
      <c r="F16" s="2" t="b">
        <f t="shared" si="2"/>
        <v>1</v>
      </c>
      <c r="G16" s="3" t="s">
        <v>2290</v>
      </c>
      <c r="H16" s="2">
        <v>117.0</v>
      </c>
      <c r="I16" s="2" t="s">
        <v>2302</v>
      </c>
      <c r="J16" s="36">
        <v>1.629776721344E12</v>
      </c>
      <c r="K16" s="2" t="b">
        <f t="shared" si="3"/>
        <v>1</v>
      </c>
      <c r="L16" s="3" t="s">
        <v>232</v>
      </c>
      <c r="M16" s="2">
        <v>241.0</v>
      </c>
      <c r="N16" s="2" t="s">
        <v>2304</v>
      </c>
      <c r="O16" s="36">
        <v>1.629777241174E12</v>
      </c>
      <c r="P16" s="2" t="b">
        <f t="shared" si="4"/>
        <v>1</v>
      </c>
      <c r="Q16" s="3" t="s">
        <v>242</v>
      </c>
      <c r="R16" s="2">
        <v>212.0</v>
      </c>
      <c r="S16" s="2" t="s">
        <v>2305</v>
      </c>
      <c r="T16" s="36">
        <v>1.629781580067E12</v>
      </c>
      <c r="U16" s="2" t="b">
        <f t="shared" si="5"/>
        <v>1</v>
      </c>
      <c r="V16" s="3" t="s">
        <v>242</v>
      </c>
      <c r="W16" s="2">
        <v>340.0</v>
      </c>
      <c r="X16" s="2" t="s">
        <v>2296</v>
      </c>
      <c r="Y16" s="36">
        <v>1.62978214493E12</v>
      </c>
      <c r="Z16" s="2" t="b">
        <f t="shared" si="6"/>
        <v>1</v>
      </c>
      <c r="AA16" s="3" t="s">
        <v>230</v>
      </c>
      <c r="AB16" s="2">
        <v>139.0</v>
      </c>
      <c r="AC16" s="2" t="s">
        <v>2306</v>
      </c>
      <c r="AD16" s="36">
        <v>1.629782594132E12</v>
      </c>
      <c r="AE16" s="2" t="b">
        <f t="shared" si="7"/>
        <v>1</v>
      </c>
      <c r="AF16" s="3" t="s">
        <v>218</v>
      </c>
      <c r="AG16" s="2">
        <v>359.0</v>
      </c>
      <c r="AH16" s="2" t="s">
        <v>2303</v>
      </c>
      <c r="AI16" s="36">
        <v>1.629785047802E12</v>
      </c>
      <c r="AJ16" s="2" t="b">
        <f t="shared" si="8"/>
        <v>1</v>
      </c>
      <c r="AK16" s="3" t="s">
        <v>230</v>
      </c>
      <c r="AL16" s="2">
        <v>93.0</v>
      </c>
      <c r="AM16" s="2" t="s">
        <v>2300</v>
      </c>
      <c r="AN16" s="36">
        <v>1.629785518735E12</v>
      </c>
      <c r="AO16" s="2" t="b">
        <f t="shared" si="9"/>
        <v>1</v>
      </c>
      <c r="AP16" s="3" t="s">
        <v>224</v>
      </c>
      <c r="AQ16" s="2">
        <v>619.0</v>
      </c>
      <c r="AR16" s="2" t="s">
        <v>2307</v>
      </c>
      <c r="AS16" s="36">
        <v>1.629786132499E12</v>
      </c>
    </row>
    <row r="17">
      <c r="A17" s="2" t="b">
        <f t="shared" si="1"/>
        <v>1</v>
      </c>
      <c r="B17" s="3" t="s">
        <v>255</v>
      </c>
      <c r="C17" s="2">
        <v>97.0</v>
      </c>
      <c r="D17" s="2" t="s">
        <v>2301</v>
      </c>
      <c r="E17" s="36">
        <v>1.629776213322E12</v>
      </c>
      <c r="F17" s="2" t="b">
        <f t="shared" si="2"/>
        <v>1</v>
      </c>
      <c r="G17" s="3" t="s">
        <v>232</v>
      </c>
      <c r="H17" s="2">
        <v>66.0</v>
      </c>
      <c r="I17" s="2" t="s">
        <v>2302</v>
      </c>
      <c r="J17" s="36">
        <v>1.629776721407E12</v>
      </c>
      <c r="K17" s="2" t="b">
        <f t="shared" si="3"/>
        <v>1</v>
      </c>
      <c r="L17" s="3" t="s">
        <v>230</v>
      </c>
      <c r="M17" s="2">
        <v>85.0</v>
      </c>
      <c r="N17" s="2" t="s">
        <v>2304</v>
      </c>
      <c r="O17" s="36">
        <v>1.629777241247E12</v>
      </c>
      <c r="P17" s="2" t="b">
        <f t="shared" si="4"/>
        <v>1</v>
      </c>
      <c r="Q17" s="3" t="s">
        <v>1013</v>
      </c>
      <c r="R17" s="2">
        <v>763.0</v>
      </c>
      <c r="S17" s="2" t="s">
        <v>2305</v>
      </c>
      <c r="T17" s="36">
        <v>1.629781580829E12</v>
      </c>
      <c r="U17" s="2" t="b">
        <f t="shared" si="5"/>
        <v>0</v>
      </c>
      <c r="V17" s="3" t="s">
        <v>244</v>
      </c>
      <c r="W17" s="2">
        <v>313.0</v>
      </c>
      <c r="X17" s="2" t="s">
        <v>2308</v>
      </c>
      <c r="Y17" s="36">
        <v>1.629782145246E12</v>
      </c>
      <c r="Z17" s="2" t="b">
        <f t="shared" si="6"/>
        <v>1</v>
      </c>
      <c r="AA17" s="3" t="s">
        <v>232</v>
      </c>
      <c r="AB17" s="2">
        <v>101.0</v>
      </c>
      <c r="AC17" s="2" t="s">
        <v>2306</v>
      </c>
      <c r="AD17" s="36">
        <v>1.62978259423E12</v>
      </c>
      <c r="AE17" s="2" t="b">
        <f t="shared" si="7"/>
        <v>1</v>
      </c>
      <c r="AF17" s="3" t="s">
        <v>218</v>
      </c>
      <c r="AG17" s="2">
        <v>151.0</v>
      </c>
      <c r="AH17" s="2" t="s">
        <v>2303</v>
      </c>
      <c r="AI17" s="36">
        <v>1.629785047951E12</v>
      </c>
      <c r="AJ17" s="2" t="b">
        <f t="shared" si="8"/>
        <v>1</v>
      </c>
      <c r="AK17" s="3" t="s">
        <v>232</v>
      </c>
      <c r="AL17" s="2">
        <v>100.0</v>
      </c>
      <c r="AM17" s="2" t="s">
        <v>2300</v>
      </c>
      <c r="AN17" s="36">
        <v>1.629785518836E12</v>
      </c>
      <c r="AO17" s="2" t="b">
        <f t="shared" si="9"/>
        <v>1</v>
      </c>
      <c r="AP17" s="3" t="s">
        <v>226</v>
      </c>
      <c r="AQ17" s="2">
        <v>149.0</v>
      </c>
      <c r="AR17" s="2" t="s">
        <v>2307</v>
      </c>
      <c r="AS17" s="36">
        <v>1.629786132649E12</v>
      </c>
    </row>
    <row r="18">
      <c r="A18" s="2" t="b">
        <f t="shared" si="1"/>
        <v>1</v>
      </c>
      <c r="B18" s="3" t="s">
        <v>242</v>
      </c>
      <c r="C18" s="2">
        <v>254.0</v>
      </c>
      <c r="D18" s="2" t="s">
        <v>2301</v>
      </c>
      <c r="E18" s="36">
        <v>1.629776213576E12</v>
      </c>
      <c r="F18" s="2" t="b">
        <f t="shared" si="2"/>
        <v>1</v>
      </c>
      <c r="G18" s="3" t="s">
        <v>236</v>
      </c>
      <c r="H18" s="2">
        <v>564.0</v>
      </c>
      <c r="I18" s="2" t="s">
        <v>2302</v>
      </c>
      <c r="J18" s="36">
        <v>1.629776721974E12</v>
      </c>
      <c r="K18" s="2" t="b">
        <f t="shared" si="3"/>
        <v>1</v>
      </c>
      <c r="L18" s="3" t="s">
        <v>221</v>
      </c>
      <c r="M18" s="2">
        <v>116.0</v>
      </c>
      <c r="N18" s="2" t="s">
        <v>2304</v>
      </c>
      <c r="O18" s="36">
        <v>1.629777241362E12</v>
      </c>
      <c r="P18" s="2" t="b">
        <f t="shared" si="4"/>
        <v>1</v>
      </c>
      <c r="Q18" s="3" t="s">
        <v>242</v>
      </c>
      <c r="R18" s="2">
        <v>445.0</v>
      </c>
      <c r="S18" s="2" t="s">
        <v>2309</v>
      </c>
      <c r="T18" s="36">
        <v>1.629781581287E12</v>
      </c>
      <c r="U18" s="2" t="b">
        <f t="shared" si="5"/>
        <v>1</v>
      </c>
      <c r="V18" s="3" t="s">
        <v>250</v>
      </c>
      <c r="W18" s="2">
        <v>1459.0</v>
      </c>
      <c r="X18" s="2" t="s">
        <v>2310</v>
      </c>
      <c r="Y18" s="36">
        <v>1.629782146703E12</v>
      </c>
      <c r="Z18" s="2" t="b">
        <f t="shared" si="6"/>
        <v>1</v>
      </c>
      <c r="AA18" s="3" t="s">
        <v>236</v>
      </c>
      <c r="AB18" s="2">
        <v>758.0</v>
      </c>
      <c r="AC18" s="2" t="s">
        <v>2306</v>
      </c>
      <c r="AD18" s="36">
        <v>1.629782594989E12</v>
      </c>
      <c r="AE18" s="2" t="b">
        <f t="shared" si="7"/>
        <v>1</v>
      </c>
      <c r="AF18" s="3" t="s">
        <v>242</v>
      </c>
      <c r="AG18" s="2">
        <v>212.0</v>
      </c>
      <c r="AH18" s="2" t="s">
        <v>2311</v>
      </c>
      <c r="AI18" s="36">
        <v>1.629785048164E12</v>
      </c>
      <c r="AJ18" s="2" t="b">
        <f t="shared" si="8"/>
        <v>1</v>
      </c>
      <c r="AK18" s="3" t="s">
        <v>236</v>
      </c>
      <c r="AL18" s="2">
        <v>857.0</v>
      </c>
      <c r="AM18" s="2" t="s">
        <v>2312</v>
      </c>
      <c r="AN18" s="36">
        <v>1.629785519693E12</v>
      </c>
      <c r="AO18" s="2" t="b">
        <f t="shared" si="9"/>
        <v>1</v>
      </c>
      <c r="AP18" s="3" t="s">
        <v>230</v>
      </c>
      <c r="AQ18" s="2">
        <v>77.0</v>
      </c>
      <c r="AR18" s="2" t="s">
        <v>2307</v>
      </c>
      <c r="AS18" s="36">
        <v>1.62978613272E12</v>
      </c>
    </row>
    <row r="19">
      <c r="A19" s="2" t="b">
        <f t="shared" si="1"/>
        <v>0</v>
      </c>
      <c r="B19" s="3" t="s">
        <v>244</v>
      </c>
      <c r="C19" s="2">
        <v>514.0</v>
      </c>
      <c r="D19" s="2" t="s">
        <v>2313</v>
      </c>
      <c r="E19" s="36">
        <v>1.629776214091E12</v>
      </c>
      <c r="F19" s="2" t="b">
        <f t="shared" si="2"/>
        <v>1</v>
      </c>
      <c r="G19" s="3" t="s">
        <v>242</v>
      </c>
      <c r="H19" s="2">
        <v>166.0</v>
      </c>
      <c r="I19" s="2" t="s">
        <v>2314</v>
      </c>
      <c r="J19" s="36">
        <v>1.629776722141E12</v>
      </c>
      <c r="K19" s="2" t="b">
        <f t="shared" si="3"/>
        <v>1</v>
      </c>
      <c r="L19" s="3" t="s">
        <v>255</v>
      </c>
      <c r="M19" s="2">
        <v>92.0</v>
      </c>
      <c r="N19" s="2" t="s">
        <v>2304</v>
      </c>
      <c r="O19" s="36">
        <v>1.629777241451E12</v>
      </c>
      <c r="P19" s="2" t="b">
        <f t="shared" si="4"/>
        <v>0</v>
      </c>
      <c r="Q19" s="3" t="s">
        <v>244</v>
      </c>
      <c r="R19" s="2">
        <v>1140.0</v>
      </c>
      <c r="S19" s="2" t="s">
        <v>2315</v>
      </c>
      <c r="T19" s="36">
        <v>1.629781582412E12</v>
      </c>
      <c r="U19" s="2" t="b">
        <f t="shared" si="5"/>
        <v>1</v>
      </c>
      <c r="V19" s="3" t="s">
        <v>218</v>
      </c>
      <c r="W19" s="2">
        <v>697.0</v>
      </c>
      <c r="X19" s="2" t="s">
        <v>2316</v>
      </c>
      <c r="Y19" s="36">
        <v>1.629782147402E12</v>
      </c>
      <c r="Z19" s="2" t="b">
        <f t="shared" si="6"/>
        <v>1</v>
      </c>
      <c r="AA19" s="3" t="s">
        <v>242</v>
      </c>
      <c r="AB19" s="2">
        <v>204.0</v>
      </c>
      <c r="AC19" s="2" t="s">
        <v>2317</v>
      </c>
      <c r="AD19" s="36">
        <v>1.629782595192E12</v>
      </c>
      <c r="AE19" s="2" t="b">
        <f t="shared" si="7"/>
        <v>1</v>
      </c>
      <c r="AF19" s="3" t="s">
        <v>257</v>
      </c>
      <c r="AG19" s="2">
        <v>156.0</v>
      </c>
      <c r="AH19" s="2" t="s">
        <v>2311</v>
      </c>
      <c r="AI19" s="36">
        <v>1.62978504832E12</v>
      </c>
      <c r="AJ19" s="2" t="b">
        <f t="shared" si="8"/>
        <v>1</v>
      </c>
      <c r="AK19" s="3" t="s">
        <v>242</v>
      </c>
      <c r="AL19" s="2">
        <v>515.0</v>
      </c>
      <c r="AM19" s="2" t="s">
        <v>2318</v>
      </c>
      <c r="AN19" s="36">
        <v>1.629785520208E12</v>
      </c>
      <c r="AO19" s="2" t="b">
        <f t="shared" si="9"/>
        <v>1</v>
      </c>
      <c r="AP19" s="3" t="s">
        <v>232</v>
      </c>
      <c r="AQ19" s="2">
        <v>116.0</v>
      </c>
      <c r="AR19" s="2" t="s">
        <v>2307</v>
      </c>
      <c r="AS19" s="36">
        <v>1.629786132838E12</v>
      </c>
    </row>
    <row r="20">
      <c r="A20" s="2" t="b">
        <f t="shared" si="1"/>
        <v>1</v>
      </c>
      <c r="B20" s="3" t="s">
        <v>242</v>
      </c>
      <c r="C20" s="2">
        <v>220.0</v>
      </c>
      <c r="D20" s="2" t="s">
        <v>2313</v>
      </c>
      <c r="E20" s="36">
        <v>1.629776214322E12</v>
      </c>
      <c r="F20" s="2" t="b">
        <f t="shared" si="2"/>
        <v>1</v>
      </c>
      <c r="G20" s="3" t="s">
        <v>232</v>
      </c>
      <c r="H20" s="2">
        <v>182.0</v>
      </c>
      <c r="I20" s="2" t="s">
        <v>2314</v>
      </c>
      <c r="J20" s="36">
        <v>1.629776722322E12</v>
      </c>
      <c r="K20" s="2" t="b">
        <f t="shared" si="3"/>
        <v>1</v>
      </c>
      <c r="L20" s="3" t="s">
        <v>242</v>
      </c>
      <c r="M20" s="2">
        <v>190.0</v>
      </c>
      <c r="N20" s="2" t="s">
        <v>2304</v>
      </c>
      <c r="O20" s="36">
        <v>1.629777241644E12</v>
      </c>
      <c r="P20" s="2" t="b">
        <f t="shared" si="4"/>
        <v>1</v>
      </c>
      <c r="Q20" s="3" t="s">
        <v>250</v>
      </c>
      <c r="R20" s="2">
        <v>1106.0</v>
      </c>
      <c r="S20" s="2" t="s">
        <v>2319</v>
      </c>
      <c r="T20" s="36">
        <v>1.62978158352E12</v>
      </c>
      <c r="U20" s="2" t="b">
        <f t="shared" si="5"/>
        <v>1</v>
      </c>
      <c r="V20" s="3" t="s">
        <v>218</v>
      </c>
      <c r="W20" s="2">
        <v>144.0</v>
      </c>
      <c r="X20" s="2" t="s">
        <v>2316</v>
      </c>
      <c r="Y20" s="36">
        <v>1.629782147544E12</v>
      </c>
      <c r="Z20" s="2" t="b">
        <f t="shared" si="6"/>
        <v>0</v>
      </c>
      <c r="AA20" s="3" t="s">
        <v>244</v>
      </c>
      <c r="AB20" s="2">
        <v>1145.0</v>
      </c>
      <c r="AC20" s="2" t="s">
        <v>2320</v>
      </c>
      <c r="AD20" s="36">
        <v>1.629782596339E12</v>
      </c>
      <c r="AE20" s="2" t="b">
        <f t="shared" si="7"/>
        <v>1</v>
      </c>
      <c r="AF20" s="3" t="s">
        <v>221</v>
      </c>
      <c r="AG20" s="2">
        <v>108.0</v>
      </c>
      <c r="AH20" s="2" t="s">
        <v>2311</v>
      </c>
      <c r="AI20" s="36">
        <v>1.629785048426E12</v>
      </c>
      <c r="AJ20" s="2" t="b">
        <f t="shared" si="8"/>
        <v>1</v>
      </c>
      <c r="AK20" s="3" t="s">
        <v>232</v>
      </c>
      <c r="AL20" s="2">
        <v>108.0</v>
      </c>
      <c r="AM20" s="2" t="s">
        <v>2318</v>
      </c>
      <c r="AN20" s="36">
        <v>1.629785520318E12</v>
      </c>
      <c r="AO20" s="2" t="b">
        <f t="shared" si="9"/>
        <v>1</v>
      </c>
      <c r="AP20" s="3" t="s">
        <v>236</v>
      </c>
      <c r="AQ20" s="2">
        <v>415.0</v>
      </c>
      <c r="AR20" s="2" t="s">
        <v>2321</v>
      </c>
      <c r="AS20" s="36">
        <v>1.629786133257E12</v>
      </c>
    </row>
    <row r="21">
      <c r="A21" s="2" t="b">
        <f t="shared" si="1"/>
        <v>1</v>
      </c>
      <c r="B21" s="3" t="s">
        <v>1304</v>
      </c>
      <c r="C21" s="2">
        <v>114.0</v>
      </c>
      <c r="D21" s="2" t="s">
        <v>2313</v>
      </c>
      <c r="E21" s="36">
        <v>1.629776214456E12</v>
      </c>
      <c r="F21" s="2" t="b">
        <f t="shared" si="2"/>
        <v>1</v>
      </c>
      <c r="G21" s="3" t="s">
        <v>230</v>
      </c>
      <c r="H21" s="2">
        <v>100.0</v>
      </c>
      <c r="I21" s="2" t="s">
        <v>2314</v>
      </c>
      <c r="J21" s="36">
        <v>1.629776722423E12</v>
      </c>
      <c r="K21" s="2" t="b">
        <f t="shared" si="3"/>
        <v>0</v>
      </c>
      <c r="L21" s="3" t="s">
        <v>244</v>
      </c>
      <c r="M21" s="2">
        <v>404.0</v>
      </c>
      <c r="N21" s="2" t="s">
        <v>2322</v>
      </c>
      <c r="O21" s="36">
        <v>1.629777242062E12</v>
      </c>
      <c r="P21" s="2" t="b">
        <f t="shared" si="4"/>
        <v>1</v>
      </c>
      <c r="Q21" s="3" t="s">
        <v>218</v>
      </c>
      <c r="R21" s="2">
        <v>551.0</v>
      </c>
      <c r="S21" s="2" t="s">
        <v>2323</v>
      </c>
      <c r="T21" s="36">
        <v>1.629781584072E12</v>
      </c>
      <c r="U21" s="2" t="b">
        <f t="shared" si="5"/>
        <v>1</v>
      </c>
      <c r="V21" s="3" t="s">
        <v>242</v>
      </c>
      <c r="W21" s="2">
        <v>194.0</v>
      </c>
      <c r="X21" s="2" t="s">
        <v>2316</v>
      </c>
      <c r="Y21" s="36">
        <v>1.629782147741E12</v>
      </c>
      <c r="Z21" s="2" t="b">
        <f t="shared" si="6"/>
        <v>1</v>
      </c>
      <c r="AA21" s="3" t="s">
        <v>250</v>
      </c>
      <c r="AB21" s="2">
        <v>1314.0</v>
      </c>
      <c r="AC21" s="2" t="s">
        <v>2324</v>
      </c>
      <c r="AD21" s="36">
        <v>1.629782597651E12</v>
      </c>
      <c r="AE21" s="2" t="b">
        <f t="shared" si="7"/>
        <v>1</v>
      </c>
      <c r="AF21" s="3" t="s">
        <v>232</v>
      </c>
      <c r="AG21" s="2">
        <v>192.0</v>
      </c>
      <c r="AH21" s="2" t="s">
        <v>2311</v>
      </c>
      <c r="AI21" s="36">
        <v>1.629785048634E12</v>
      </c>
      <c r="AJ21" s="2" t="b">
        <f t="shared" si="8"/>
        <v>1</v>
      </c>
      <c r="AK21" s="3" t="s">
        <v>230</v>
      </c>
      <c r="AL21" s="2">
        <v>76.0</v>
      </c>
      <c r="AM21" s="2" t="s">
        <v>2318</v>
      </c>
      <c r="AN21" s="36">
        <v>1.629785520392E12</v>
      </c>
      <c r="AO21" s="2" t="b">
        <f t="shared" si="9"/>
        <v>1</v>
      </c>
      <c r="AP21" s="3" t="s">
        <v>242</v>
      </c>
      <c r="AQ21" s="2">
        <v>196.0</v>
      </c>
      <c r="AR21" s="2" t="s">
        <v>2321</v>
      </c>
      <c r="AS21" s="36">
        <v>1.62978613345E12</v>
      </c>
    </row>
    <row r="22">
      <c r="A22" s="2" t="b">
        <f t="shared" si="1"/>
        <v>1</v>
      </c>
      <c r="B22" s="3" t="s">
        <v>224</v>
      </c>
      <c r="C22" s="2">
        <v>76.0</v>
      </c>
      <c r="D22" s="2" t="s">
        <v>2313</v>
      </c>
      <c r="E22" s="36">
        <v>1.629776214499E12</v>
      </c>
      <c r="F22" s="2" t="b">
        <f t="shared" si="2"/>
        <v>1</v>
      </c>
      <c r="G22" s="3" t="s">
        <v>221</v>
      </c>
      <c r="H22" s="2">
        <v>108.0</v>
      </c>
      <c r="I22" s="2" t="s">
        <v>2314</v>
      </c>
      <c r="J22" s="36">
        <v>1.629776722529E12</v>
      </c>
      <c r="K22" s="2" t="b">
        <f t="shared" si="3"/>
        <v>1</v>
      </c>
      <c r="L22" s="3" t="s">
        <v>242</v>
      </c>
      <c r="M22" s="2">
        <v>205.0</v>
      </c>
      <c r="N22" s="2" t="s">
        <v>2322</v>
      </c>
      <c r="O22" s="36">
        <v>1.629777242251E12</v>
      </c>
      <c r="P22" s="2" t="b">
        <f t="shared" si="4"/>
        <v>1</v>
      </c>
      <c r="Q22" s="3" t="s">
        <v>218</v>
      </c>
      <c r="R22" s="2">
        <v>140.0</v>
      </c>
      <c r="S22" s="2" t="s">
        <v>2323</v>
      </c>
      <c r="T22" s="36">
        <v>1.629781584216E12</v>
      </c>
      <c r="U22" s="2" t="b">
        <f t="shared" si="5"/>
        <v>1</v>
      </c>
      <c r="V22" s="3" t="s">
        <v>257</v>
      </c>
      <c r="W22" s="2">
        <v>165.0</v>
      </c>
      <c r="X22" s="2" t="s">
        <v>2316</v>
      </c>
      <c r="Y22" s="36">
        <v>1.629782147906E12</v>
      </c>
      <c r="Z22" s="2" t="b">
        <f t="shared" si="6"/>
        <v>1</v>
      </c>
      <c r="AA22" s="3" t="s">
        <v>218</v>
      </c>
      <c r="AB22" s="2">
        <v>367.0</v>
      </c>
      <c r="AC22" s="2" t="s">
        <v>2325</v>
      </c>
      <c r="AD22" s="36">
        <v>1.629782598017E12</v>
      </c>
      <c r="AE22" s="2" t="b">
        <f t="shared" si="7"/>
        <v>1</v>
      </c>
      <c r="AF22" s="3" t="s">
        <v>232</v>
      </c>
      <c r="AG22" s="2">
        <v>179.0</v>
      </c>
      <c r="AH22" s="2" t="s">
        <v>2311</v>
      </c>
      <c r="AI22" s="36">
        <v>1.629785048797E12</v>
      </c>
      <c r="AJ22" s="2" t="b">
        <f t="shared" si="8"/>
        <v>1</v>
      </c>
      <c r="AK22" s="3" t="s">
        <v>221</v>
      </c>
      <c r="AL22" s="2">
        <v>126.0</v>
      </c>
      <c r="AM22" s="2" t="s">
        <v>2318</v>
      </c>
      <c r="AN22" s="36">
        <v>1.62978552052E12</v>
      </c>
      <c r="AO22" s="2" t="b">
        <f t="shared" si="9"/>
        <v>0</v>
      </c>
      <c r="AP22" s="3" t="s">
        <v>244</v>
      </c>
      <c r="AQ22" s="2">
        <v>1991.0</v>
      </c>
      <c r="AR22" s="2" t="s">
        <v>2326</v>
      </c>
      <c r="AS22" s="36">
        <v>1.629786135456E12</v>
      </c>
    </row>
    <row r="23">
      <c r="A23" s="2" t="b">
        <f t="shared" si="1"/>
        <v>1</v>
      </c>
      <c r="B23" s="3" t="s">
        <v>1304</v>
      </c>
      <c r="C23" s="2">
        <v>211.0</v>
      </c>
      <c r="D23" s="2" t="s">
        <v>2313</v>
      </c>
      <c r="E23" s="36">
        <v>1.629776214713E12</v>
      </c>
      <c r="F23" s="2" t="b">
        <f t="shared" si="2"/>
        <v>1</v>
      </c>
      <c r="G23" s="3" t="s">
        <v>255</v>
      </c>
      <c r="H23" s="2">
        <v>111.0</v>
      </c>
      <c r="I23" s="2" t="s">
        <v>2314</v>
      </c>
      <c r="J23" s="36">
        <v>1.629776722642E12</v>
      </c>
      <c r="K23" s="2" t="b">
        <f t="shared" si="3"/>
        <v>0</v>
      </c>
      <c r="L23" s="3" t="s">
        <v>244</v>
      </c>
      <c r="M23" s="2">
        <v>519.0</v>
      </c>
      <c r="N23" s="2" t="s">
        <v>2322</v>
      </c>
      <c r="O23" s="36">
        <v>1.62977724278E12</v>
      </c>
      <c r="P23" s="2" t="b">
        <f t="shared" si="4"/>
        <v>1</v>
      </c>
      <c r="Q23" s="3" t="s">
        <v>242</v>
      </c>
      <c r="R23" s="2">
        <v>188.0</v>
      </c>
      <c r="S23" s="2" t="s">
        <v>2323</v>
      </c>
      <c r="T23" s="36">
        <v>1.6297815844E12</v>
      </c>
      <c r="U23" s="2" t="b">
        <f t="shared" si="5"/>
        <v>1</v>
      </c>
      <c r="V23" s="3" t="s">
        <v>221</v>
      </c>
      <c r="W23" s="2">
        <v>208.0</v>
      </c>
      <c r="X23" s="2" t="s">
        <v>2327</v>
      </c>
      <c r="Y23" s="36">
        <v>1.62978214811E12</v>
      </c>
      <c r="Z23" s="2" t="b">
        <f t="shared" si="6"/>
        <v>1</v>
      </c>
      <c r="AA23" s="3" t="s">
        <v>218</v>
      </c>
      <c r="AB23" s="2">
        <v>151.0</v>
      </c>
      <c r="AC23" s="2" t="s">
        <v>2325</v>
      </c>
      <c r="AD23" s="36">
        <v>1.629782598169E12</v>
      </c>
      <c r="AE23" s="2" t="b">
        <f t="shared" si="7"/>
        <v>1</v>
      </c>
      <c r="AF23" s="3" t="s">
        <v>232</v>
      </c>
      <c r="AG23" s="2">
        <v>300.0</v>
      </c>
      <c r="AH23" s="2" t="s">
        <v>2328</v>
      </c>
      <c r="AI23" s="36">
        <v>1.629785049105E12</v>
      </c>
      <c r="AJ23" s="2" t="b">
        <f t="shared" si="8"/>
        <v>1</v>
      </c>
      <c r="AK23" s="3" t="s">
        <v>258</v>
      </c>
      <c r="AL23" s="2">
        <v>76.0</v>
      </c>
      <c r="AM23" s="2" t="s">
        <v>2318</v>
      </c>
      <c r="AN23" s="36">
        <v>1.629785520593E12</v>
      </c>
      <c r="AO23" s="2" t="b">
        <f t="shared" si="9"/>
        <v>1</v>
      </c>
      <c r="AP23" s="3" t="s">
        <v>250</v>
      </c>
      <c r="AQ23" s="2">
        <v>1163.0</v>
      </c>
      <c r="AR23" s="2" t="s">
        <v>2329</v>
      </c>
      <c r="AS23" s="36">
        <v>1.629786136605E12</v>
      </c>
    </row>
    <row r="24">
      <c r="A24" s="2" t="b">
        <f t="shared" si="1"/>
        <v>1</v>
      </c>
      <c r="B24" s="3" t="s">
        <v>242</v>
      </c>
      <c r="C24" s="2">
        <v>150.0</v>
      </c>
      <c r="D24" s="2" t="s">
        <v>2313</v>
      </c>
      <c r="E24" s="36">
        <v>1.629776214862E12</v>
      </c>
      <c r="F24" s="2" t="b">
        <f t="shared" si="2"/>
        <v>1</v>
      </c>
      <c r="G24" s="3" t="s">
        <v>242</v>
      </c>
      <c r="H24" s="2">
        <v>187.0</v>
      </c>
      <c r="I24" s="2" t="s">
        <v>2314</v>
      </c>
      <c r="J24" s="36">
        <v>1.629776722829E12</v>
      </c>
      <c r="K24" s="2" t="b">
        <f t="shared" si="3"/>
        <v>1</v>
      </c>
      <c r="L24" s="3" t="s">
        <v>250</v>
      </c>
      <c r="M24" s="2">
        <v>975.0</v>
      </c>
      <c r="N24" s="2" t="s">
        <v>2330</v>
      </c>
      <c r="O24" s="36">
        <v>1.629777243745E12</v>
      </c>
      <c r="P24" s="2" t="b">
        <f t="shared" si="4"/>
        <v>1</v>
      </c>
      <c r="Q24" s="3" t="s">
        <v>257</v>
      </c>
      <c r="R24" s="2">
        <v>157.0</v>
      </c>
      <c r="S24" s="2" t="s">
        <v>2323</v>
      </c>
      <c r="T24" s="36">
        <v>1.629781584557E12</v>
      </c>
      <c r="U24" s="2" t="b">
        <f t="shared" si="5"/>
        <v>1</v>
      </c>
      <c r="V24" s="3" t="s">
        <v>221</v>
      </c>
      <c r="W24" s="2">
        <v>160.0</v>
      </c>
      <c r="X24" s="2" t="s">
        <v>2327</v>
      </c>
      <c r="Y24" s="36">
        <v>1.629782148274E12</v>
      </c>
      <c r="Z24" s="2" t="b">
        <f t="shared" si="6"/>
        <v>1</v>
      </c>
      <c r="AA24" s="3" t="s">
        <v>242</v>
      </c>
      <c r="AB24" s="2">
        <v>270.0</v>
      </c>
      <c r="AC24" s="2" t="s">
        <v>2325</v>
      </c>
      <c r="AD24" s="36">
        <v>1.629782598439E12</v>
      </c>
      <c r="AE24" s="2" t="b">
        <f t="shared" si="7"/>
        <v>1</v>
      </c>
      <c r="AF24" s="3" t="s">
        <v>221</v>
      </c>
      <c r="AG24" s="2">
        <v>136.0</v>
      </c>
      <c r="AH24" s="2" t="s">
        <v>2328</v>
      </c>
      <c r="AI24" s="36">
        <v>1.629785049243E12</v>
      </c>
      <c r="AJ24" s="2" t="b">
        <f t="shared" si="8"/>
        <v>1</v>
      </c>
      <c r="AK24" s="3" t="s">
        <v>242</v>
      </c>
      <c r="AL24" s="2">
        <v>181.0</v>
      </c>
      <c r="AM24" s="2" t="s">
        <v>2318</v>
      </c>
      <c r="AN24" s="36">
        <v>1.629785520778E12</v>
      </c>
      <c r="AO24" s="2" t="b">
        <f t="shared" si="9"/>
        <v>1</v>
      </c>
      <c r="AP24" s="3" t="s">
        <v>218</v>
      </c>
      <c r="AQ24" s="2">
        <v>737.0</v>
      </c>
      <c r="AR24" s="2" t="s">
        <v>2331</v>
      </c>
      <c r="AS24" s="36">
        <v>1.629786137341E12</v>
      </c>
    </row>
    <row r="25">
      <c r="A25" s="2" t="b">
        <f t="shared" si="1"/>
        <v>0</v>
      </c>
      <c r="B25" s="3" t="s">
        <v>244</v>
      </c>
      <c r="C25" s="2">
        <v>159.0</v>
      </c>
      <c r="D25" s="2" t="s">
        <v>2332</v>
      </c>
      <c r="E25" s="36">
        <v>1.629776215035E12</v>
      </c>
      <c r="F25" s="2" t="b">
        <f t="shared" si="2"/>
        <v>1</v>
      </c>
      <c r="G25" s="3" t="s">
        <v>255</v>
      </c>
      <c r="H25" s="2">
        <v>265.0</v>
      </c>
      <c r="I25" s="2" t="s">
        <v>2333</v>
      </c>
      <c r="J25" s="36">
        <v>1.629776723107E12</v>
      </c>
      <c r="K25" s="2" t="b">
        <f t="shared" si="3"/>
        <v>1</v>
      </c>
      <c r="L25" s="3" t="s">
        <v>218</v>
      </c>
      <c r="M25" s="2">
        <v>611.0</v>
      </c>
      <c r="N25" s="2" t="s">
        <v>2334</v>
      </c>
      <c r="O25" s="36">
        <v>1.629777244359E12</v>
      </c>
      <c r="P25" s="2" t="b">
        <f t="shared" si="4"/>
        <v>1</v>
      </c>
      <c r="Q25" s="3" t="s">
        <v>221</v>
      </c>
      <c r="R25" s="2">
        <v>158.0</v>
      </c>
      <c r="S25" s="2" t="s">
        <v>2323</v>
      </c>
      <c r="T25" s="36">
        <v>1.629781584716E12</v>
      </c>
      <c r="U25" s="2" t="b">
        <f t="shared" si="5"/>
        <v>1</v>
      </c>
      <c r="V25" s="3" t="s">
        <v>232</v>
      </c>
      <c r="W25" s="2">
        <v>195.0</v>
      </c>
      <c r="X25" s="2" t="s">
        <v>2327</v>
      </c>
      <c r="Y25" s="36">
        <v>1.629782148477E12</v>
      </c>
      <c r="Z25" s="2" t="b">
        <f t="shared" si="6"/>
        <v>1</v>
      </c>
      <c r="AA25" s="3" t="s">
        <v>258</v>
      </c>
      <c r="AB25" s="2">
        <v>156.0</v>
      </c>
      <c r="AC25" s="2" t="s">
        <v>2325</v>
      </c>
      <c r="AD25" s="36">
        <v>1.629782598595E12</v>
      </c>
      <c r="AE25" s="2" t="b">
        <f t="shared" si="7"/>
        <v>1</v>
      </c>
      <c r="AF25" s="3" t="s">
        <v>221</v>
      </c>
      <c r="AG25" s="2">
        <v>139.0</v>
      </c>
      <c r="AH25" s="2" t="s">
        <v>2328</v>
      </c>
      <c r="AI25" s="36">
        <v>1.629785049376E12</v>
      </c>
      <c r="AJ25" s="2" t="b">
        <f t="shared" si="8"/>
        <v>1</v>
      </c>
      <c r="AK25" s="3" t="s">
        <v>258</v>
      </c>
      <c r="AL25" s="2">
        <v>457.0</v>
      </c>
      <c r="AM25" s="2" t="s">
        <v>2335</v>
      </c>
      <c r="AN25" s="36">
        <v>1.629785521234E12</v>
      </c>
      <c r="AO25" s="2" t="b">
        <f t="shared" si="9"/>
        <v>1</v>
      </c>
      <c r="AP25" s="3" t="s">
        <v>218</v>
      </c>
      <c r="AQ25" s="2">
        <v>162.0</v>
      </c>
      <c r="AR25" s="2" t="s">
        <v>2331</v>
      </c>
      <c r="AS25" s="36">
        <v>1.629786137504E12</v>
      </c>
    </row>
    <row r="26">
      <c r="A26" s="2" t="b">
        <f t="shared" si="1"/>
        <v>1</v>
      </c>
      <c r="B26" s="3" t="s">
        <v>250</v>
      </c>
      <c r="C26" s="2">
        <v>1624.0</v>
      </c>
      <c r="D26" s="2" t="s">
        <v>2336</v>
      </c>
      <c r="E26" s="36">
        <v>1.629776216645E12</v>
      </c>
      <c r="F26" s="2" t="b">
        <f t="shared" si="2"/>
        <v>1</v>
      </c>
      <c r="G26" s="3" t="s">
        <v>221</v>
      </c>
      <c r="H26" s="2">
        <v>166.0</v>
      </c>
      <c r="I26" s="2" t="s">
        <v>2333</v>
      </c>
      <c r="J26" s="36">
        <v>1.62977672326E12</v>
      </c>
      <c r="K26" s="2" t="b">
        <f t="shared" si="3"/>
        <v>1</v>
      </c>
      <c r="L26" s="3" t="s">
        <v>218</v>
      </c>
      <c r="M26" s="2">
        <v>127.0</v>
      </c>
      <c r="N26" s="2" t="s">
        <v>2334</v>
      </c>
      <c r="O26" s="36">
        <v>1.629777244483E12</v>
      </c>
      <c r="P26" s="2" t="b">
        <f t="shared" si="4"/>
        <v>1</v>
      </c>
      <c r="Q26" s="3" t="s">
        <v>221</v>
      </c>
      <c r="R26" s="2">
        <v>159.0</v>
      </c>
      <c r="S26" s="2" t="s">
        <v>2323</v>
      </c>
      <c r="T26" s="36">
        <v>1.629781584875E12</v>
      </c>
      <c r="U26" s="2" t="b">
        <f t="shared" si="5"/>
        <v>1</v>
      </c>
      <c r="V26" s="3" t="s">
        <v>242</v>
      </c>
      <c r="W26" s="2">
        <v>161.0</v>
      </c>
      <c r="X26" s="2" t="s">
        <v>2327</v>
      </c>
      <c r="Y26" s="36">
        <v>1.629782148631E12</v>
      </c>
      <c r="Z26" s="2" t="b">
        <f t="shared" si="6"/>
        <v>1</v>
      </c>
      <c r="AA26" s="3" t="s">
        <v>221</v>
      </c>
      <c r="AB26" s="2">
        <v>127.0</v>
      </c>
      <c r="AC26" s="2" t="s">
        <v>2325</v>
      </c>
      <c r="AD26" s="36">
        <v>1.629782598721E12</v>
      </c>
      <c r="AE26" s="2" t="b">
        <f t="shared" si="7"/>
        <v>1</v>
      </c>
      <c r="AF26" s="3" t="s">
        <v>232</v>
      </c>
      <c r="AG26" s="2">
        <v>201.0</v>
      </c>
      <c r="AH26" s="2" t="s">
        <v>2328</v>
      </c>
      <c r="AI26" s="36">
        <v>1.629785049577E12</v>
      </c>
      <c r="AJ26" s="2" t="b">
        <f t="shared" si="8"/>
        <v>1</v>
      </c>
      <c r="AK26" s="3" t="s">
        <v>221</v>
      </c>
      <c r="AL26" s="2">
        <v>157.0</v>
      </c>
      <c r="AM26" s="2" t="s">
        <v>2335</v>
      </c>
      <c r="AN26" s="36">
        <v>1.629785521391E12</v>
      </c>
      <c r="AO26" s="2" t="b">
        <f t="shared" si="9"/>
        <v>1</v>
      </c>
      <c r="AP26" s="3" t="s">
        <v>242</v>
      </c>
      <c r="AQ26" s="2">
        <v>199.0</v>
      </c>
      <c r="AR26" s="2" t="s">
        <v>2331</v>
      </c>
      <c r="AS26" s="36">
        <v>1.629786137705E12</v>
      </c>
    </row>
    <row r="27">
      <c r="A27" s="2" t="b">
        <f t="shared" si="1"/>
        <v>1</v>
      </c>
      <c r="B27" s="3" t="s">
        <v>218</v>
      </c>
      <c r="C27" s="2">
        <v>629.0</v>
      </c>
      <c r="D27" s="2" t="s">
        <v>2337</v>
      </c>
      <c r="E27" s="36">
        <v>1.62977621728E12</v>
      </c>
      <c r="F27" s="2" t="b">
        <f t="shared" si="2"/>
        <v>1</v>
      </c>
      <c r="G27" s="3" t="s">
        <v>230</v>
      </c>
      <c r="H27" s="2">
        <v>119.0</v>
      </c>
      <c r="I27" s="2" t="s">
        <v>2333</v>
      </c>
      <c r="J27" s="36">
        <v>1.629776723379E12</v>
      </c>
      <c r="K27" s="2" t="b">
        <f t="shared" si="3"/>
        <v>1</v>
      </c>
      <c r="L27" s="3" t="s">
        <v>242</v>
      </c>
      <c r="M27" s="2">
        <v>174.0</v>
      </c>
      <c r="N27" s="2" t="s">
        <v>2334</v>
      </c>
      <c r="O27" s="36">
        <v>1.62977724467E12</v>
      </c>
      <c r="P27" s="2" t="b">
        <f t="shared" si="4"/>
        <v>1</v>
      </c>
      <c r="Q27" s="3" t="s">
        <v>287</v>
      </c>
      <c r="R27" s="2">
        <v>242.0</v>
      </c>
      <c r="S27" s="2" t="s">
        <v>2338</v>
      </c>
      <c r="T27" s="36">
        <v>1.629781585118E12</v>
      </c>
      <c r="U27" s="2" t="b">
        <f t="shared" si="5"/>
        <v>1</v>
      </c>
      <c r="V27" s="3" t="s">
        <v>287</v>
      </c>
      <c r="W27" s="2">
        <v>194.0</v>
      </c>
      <c r="X27" s="2" t="s">
        <v>2327</v>
      </c>
      <c r="Y27" s="36">
        <v>1.629782148819E12</v>
      </c>
      <c r="Z27" s="2" t="b">
        <f t="shared" si="6"/>
        <v>1</v>
      </c>
      <c r="AA27" s="3" t="s">
        <v>242</v>
      </c>
      <c r="AB27" s="2">
        <v>145.0</v>
      </c>
      <c r="AC27" s="2" t="s">
        <v>2325</v>
      </c>
      <c r="AD27" s="36">
        <v>1.629782598867E12</v>
      </c>
      <c r="AE27" s="2" t="b">
        <f t="shared" si="7"/>
        <v>1</v>
      </c>
      <c r="AF27" s="3" t="s">
        <v>242</v>
      </c>
      <c r="AG27" s="2">
        <v>96.0</v>
      </c>
      <c r="AH27" s="2" t="s">
        <v>2328</v>
      </c>
      <c r="AI27" s="36">
        <v>1.629785049671E12</v>
      </c>
      <c r="AJ27" s="2" t="b">
        <f t="shared" si="8"/>
        <v>1</v>
      </c>
      <c r="AK27" s="3" t="s">
        <v>255</v>
      </c>
      <c r="AL27" s="2">
        <v>231.0</v>
      </c>
      <c r="AM27" s="2" t="s">
        <v>2335</v>
      </c>
      <c r="AN27" s="36">
        <v>1.629785521623E12</v>
      </c>
      <c r="AO27" s="2" t="b">
        <f t="shared" si="9"/>
        <v>1</v>
      </c>
      <c r="AP27" s="3" t="s">
        <v>257</v>
      </c>
      <c r="AQ27" s="2">
        <v>164.0</v>
      </c>
      <c r="AR27" s="2" t="s">
        <v>2331</v>
      </c>
      <c r="AS27" s="36">
        <v>1.62978613787E12</v>
      </c>
    </row>
    <row r="28">
      <c r="A28" s="2" t="b">
        <f t="shared" si="1"/>
        <v>1</v>
      </c>
      <c r="B28" s="3" t="s">
        <v>218</v>
      </c>
      <c r="C28" s="2">
        <v>124.0</v>
      </c>
      <c r="D28" s="2" t="s">
        <v>2337</v>
      </c>
      <c r="E28" s="36">
        <v>1.629776217396E12</v>
      </c>
      <c r="F28" s="2" t="b">
        <f t="shared" si="2"/>
        <v>1</v>
      </c>
      <c r="G28" s="3" t="s">
        <v>1949</v>
      </c>
      <c r="H28" s="2">
        <v>206.0</v>
      </c>
      <c r="I28" s="2" t="s">
        <v>2333</v>
      </c>
      <c r="J28" s="36">
        <v>1.629776723583E12</v>
      </c>
      <c r="K28" s="2" t="b">
        <f t="shared" si="3"/>
        <v>1</v>
      </c>
      <c r="L28" s="3" t="s">
        <v>257</v>
      </c>
      <c r="M28" s="2">
        <v>167.0</v>
      </c>
      <c r="N28" s="2" t="s">
        <v>2334</v>
      </c>
      <c r="O28" s="36">
        <v>1.629777244826E12</v>
      </c>
      <c r="P28" s="2" t="b">
        <f t="shared" si="4"/>
        <v>1</v>
      </c>
      <c r="Q28" s="3" t="s">
        <v>242</v>
      </c>
      <c r="R28" s="2">
        <v>122.0</v>
      </c>
      <c r="S28" s="2" t="s">
        <v>2338</v>
      </c>
      <c r="T28" s="36">
        <v>1.629781585238E12</v>
      </c>
      <c r="U28" s="2" t="b">
        <f t="shared" si="5"/>
        <v>1</v>
      </c>
      <c r="V28" s="3" t="s">
        <v>292</v>
      </c>
      <c r="W28" s="2">
        <v>186.0</v>
      </c>
      <c r="X28" s="2" t="s">
        <v>2339</v>
      </c>
      <c r="Y28" s="36">
        <v>1.629782149021E12</v>
      </c>
      <c r="Z28" s="2" t="b">
        <f t="shared" si="6"/>
        <v>1</v>
      </c>
      <c r="AA28" s="3" t="s">
        <v>232</v>
      </c>
      <c r="AB28" s="2">
        <v>291.0</v>
      </c>
      <c r="AC28" s="2" t="s">
        <v>2340</v>
      </c>
      <c r="AD28" s="36">
        <v>1.62978259916E12</v>
      </c>
      <c r="AE28" s="2" t="b">
        <f t="shared" si="7"/>
        <v>1</v>
      </c>
      <c r="AF28" s="3" t="s">
        <v>287</v>
      </c>
      <c r="AG28" s="2">
        <v>221.0</v>
      </c>
      <c r="AH28" s="2" t="s">
        <v>2328</v>
      </c>
      <c r="AI28" s="36">
        <v>1.629785049895E12</v>
      </c>
      <c r="AJ28" s="2" t="b">
        <f t="shared" si="8"/>
        <v>1</v>
      </c>
      <c r="AK28" s="3" t="s">
        <v>242</v>
      </c>
      <c r="AL28" s="2">
        <v>159.0</v>
      </c>
      <c r="AM28" s="2" t="s">
        <v>2335</v>
      </c>
      <c r="AN28" s="36">
        <v>1.629785521779E12</v>
      </c>
      <c r="AO28" s="2" t="b">
        <f t="shared" si="9"/>
        <v>1</v>
      </c>
      <c r="AP28" s="3" t="s">
        <v>221</v>
      </c>
      <c r="AQ28" s="2">
        <v>143.0</v>
      </c>
      <c r="AR28" s="2" t="s">
        <v>2341</v>
      </c>
      <c r="AS28" s="36">
        <v>1.629786138011E12</v>
      </c>
    </row>
    <row r="29">
      <c r="A29" s="2" t="b">
        <f t="shared" si="1"/>
        <v>1</v>
      </c>
      <c r="B29" s="3" t="s">
        <v>242</v>
      </c>
      <c r="C29" s="2">
        <v>170.0</v>
      </c>
      <c r="D29" s="2" t="s">
        <v>2337</v>
      </c>
      <c r="E29" s="36">
        <v>1.62977621757E12</v>
      </c>
      <c r="F29" s="2" t="b">
        <f t="shared" si="2"/>
        <v>1</v>
      </c>
      <c r="G29" s="3" t="s">
        <v>1949</v>
      </c>
      <c r="H29" s="2">
        <v>148.0</v>
      </c>
      <c r="I29" s="2" t="s">
        <v>2333</v>
      </c>
      <c r="J29" s="36">
        <v>1.629776723766E12</v>
      </c>
      <c r="K29" s="2" t="b">
        <f t="shared" si="3"/>
        <v>1</v>
      </c>
      <c r="L29" s="3" t="s">
        <v>221</v>
      </c>
      <c r="M29" s="2">
        <v>178.0</v>
      </c>
      <c r="N29" s="2" t="s">
        <v>2342</v>
      </c>
      <c r="O29" s="36">
        <v>1.629777245001E12</v>
      </c>
      <c r="P29" s="2" t="b">
        <f t="shared" si="4"/>
        <v>1</v>
      </c>
      <c r="Q29" s="3" t="s">
        <v>287</v>
      </c>
      <c r="R29" s="2">
        <v>190.0</v>
      </c>
      <c r="S29" s="2" t="s">
        <v>2338</v>
      </c>
      <c r="T29" s="36">
        <v>1.629781585427E12</v>
      </c>
      <c r="U29" s="2" t="b">
        <f t="shared" si="5"/>
        <v>1</v>
      </c>
      <c r="V29" s="3" t="s">
        <v>295</v>
      </c>
      <c r="W29" s="2">
        <v>166.0</v>
      </c>
      <c r="X29" s="2" t="s">
        <v>2339</v>
      </c>
      <c r="Y29" s="36">
        <v>1.629782149176E12</v>
      </c>
      <c r="Z29" s="2" t="b">
        <f t="shared" si="6"/>
        <v>1</v>
      </c>
      <c r="AA29" s="3" t="s">
        <v>230</v>
      </c>
      <c r="AB29" s="2">
        <v>99.0</v>
      </c>
      <c r="AC29" s="2" t="s">
        <v>2340</v>
      </c>
      <c r="AD29" s="36">
        <v>1.629782599259E12</v>
      </c>
      <c r="AE29" s="2" t="b">
        <f t="shared" si="7"/>
        <v>1</v>
      </c>
      <c r="AF29" s="3" t="s">
        <v>292</v>
      </c>
      <c r="AG29" s="2">
        <v>202.0</v>
      </c>
      <c r="AH29" s="2" t="s">
        <v>2343</v>
      </c>
      <c r="AI29" s="36">
        <v>1.629785050094E12</v>
      </c>
      <c r="AJ29" s="2" t="b">
        <f t="shared" si="8"/>
        <v>0</v>
      </c>
      <c r="AK29" s="3" t="s">
        <v>244</v>
      </c>
      <c r="AL29" s="2">
        <v>320.0</v>
      </c>
      <c r="AM29" s="2" t="s">
        <v>2344</v>
      </c>
      <c r="AN29" s="36">
        <v>1.629785522101E12</v>
      </c>
      <c r="AO29" s="2" t="b">
        <f t="shared" si="9"/>
        <v>1</v>
      </c>
      <c r="AP29" s="3" t="s">
        <v>221</v>
      </c>
      <c r="AQ29" s="2">
        <v>192.0</v>
      </c>
      <c r="AR29" s="2" t="s">
        <v>2341</v>
      </c>
      <c r="AS29" s="36">
        <v>1.629786138218E12</v>
      </c>
    </row>
    <row r="30">
      <c r="A30" s="2" t="b">
        <f t="shared" si="1"/>
        <v>1</v>
      </c>
      <c r="B30" s="3" t="s">
        <v>257</v>
      </c>
      <c r="C30" s="2">
        <v>157.0</v>
      </c>
      <c r="D30" s="2" t="s">
        <v>2337</v>
      </c>
      <c r="E30" s="36">
        <v>1.629776217724E12</v>
      </c>
      <c r="F30" s="2" t="b">
        <f t="shared" si="2"/>
        <v>1</v>
      </c>
      <c r="G30" s="3" t="s">
        <v>1949</v>
      </c>
      <c r="H30" s="2">
        <v>137.0</v>
      </c>
      <c r="I30" s="2" t="s">
        <v>2333</v>
      </c>
      <c r="J30" s="36">
        <v>1.629776723866E12</v>
      </c>
      <c r="K30" s="2" t="b">
        <f t="shared" si="3"/>
        <v>1</v>
      </c>
      <c r="L30" s="3" t="s">
        <v>221</v>
      </c>
      <c r="M30" s="2">
        <v>165.0</v>
      </c>
      <c r="N30" s="2" t="s">
        <v>2342</v>
      </c>
      <c r="O30" s="36">
        <v>1.629777245175E12</v>
      </c>
      <c r="P30" s="2" t="b">
        <f t="shared" si="4"/>
        <v>1</v>
      </c>
      <c r="Q30" s="3" t="s">
        <v>292</v>
      </c>
      <c r="R30" s="2">
        <v>190.0</v>
      </c>
      <c r="S30" s="2" t="s">
        <v>2338</v>
      </c>
      <c r="T30" s="36">
        <v>1.629781585615E12</v>
      </c>
      <c r="U30" s="2" t="b">
        <f t="shared" si="5"/>
        <v>1</v>
      </c>
      <c r="V30" s="3" t="s">
        <v>242</v>
      </c>
      <c r="W30" s="2">
        <v>214.0</v>
      </c>
      <c r="X30" s="2" t="s">
        <v>2339</v>
      </c>
      <c r="Y30" s="36">
        <v>1.629782149386E12</v>
      </c>
      <c r="Z30" s="2" t="b">
        <f t="shared" si="6"/>
        <v>1</v>
      </c>
      <c r="AA30" s="3" t="s">
        <v>1304</v>
      </c>
      <c r="AB30" s="2">
        <v>108.0</v>
      </c>
      <c r="AC30" s="2" t="s">
        <v>2340</v>
      </c>
      <c r="AD30" s="36">
        <v>1.629782599364E12</v>
      </c>
      <c r="AE30" s="2" t="b">
        <f t="shared" si="7"/>
        <v>1</v>
      </c>
      <c r="AF30" s="3" t="s">
        <v>295</v>
      </c>
      <c r="AG30" s="2">
        <v>166.0</v>
      </c>
      <c r="AH30" s="2" t="s">
        <v>2343</v>
      </c>
      <c r="AI30" s="36">
        <v>1.629785050261E12</v>
      </c>
      <c r="AJ30" s="2" t="b">
        <f t="shared" si="8"/>
        <v>1</v>
      </c>
      <c r="AK30" s="3" t="s">
        <v>250</v>
      </c>
      <c r="AL30" s="2">
        <v>1004.0</v>
      </c>
      <c r="AM30" s="2" t="s">
        <v>2345</v>
      </c>
      <c r="AN30" s="36">
        <v>1.629785523111E12</v>
      </c>
      <c r="AO30" s="2" t="b">
        <f t="shared" si="9"/>
        <v>1</v>
      </c>
      <c r="AP30" s="3" t="s">
        <v>232</v>
      </c>
      <c r="AQ30" s="2">
        <v>244.0</v>
      </c>
      <c r="AR30" s="2" t="s">
        <v>2341</v>
      </c>
      <c r="AS30" s="36">
        <v>1.629786138446E12</v>
      </c>
    </row>
    <row r="31">
      <c r="A31" s="2" t="b">
        <f t="shared" si="1"/>
        <v>1</v>
      </c>
      <c r="B31" s="3" t="s">
        <v>221</v>
      </c>
      <c r="C31" s="2">
        <v>117.0</v>
      </c>
      <c r="D31" s="2" t="s">
        <v>2337</v>
      </c>
      <c r="E31" s="36">
        <v>1.629776217841E12</v>
      </c>
      <c r="F31" s="2" t="b">
        <f t="shared" si="2"/>
        <v>1</v>
      </c>
      <c r="G31" s="3" t="s">
        <v>1949</v>
      </c>
      <c r="H31" s="2">
        <v>125.0</v>
      </c>
      <c r="I31" s="2" t="s">
        <v>2333</v>
      </c>
      <c r="J31" s="36">
        <v>1.629776723994E12</v>
      </c>
      <c r="K31" s="2" t="b">
        <f t="shared" si="3"/>
        <v>1</v>
      </c>
      <c r="L31" s="3" t="s">
        <v>232</v>
      </c>
      <c r="M31" s="2">
        <v>218.0</v>
      </c>
      <c r="N31" s="2" t="s">
        <v>2342</v>
      </c>
      <c r="O31" s="36">
        <v>1.629777245384E12</v>
      </c>
      <c r="P31" s="2" t="b">
        <f t="shared" si="4"/>
        <v>1</v>
      </c>
      <c r="Q31" s="3" t="s">
        <v>287</v>
      </c>
      <c r="R31" s="2">
        <v>320.0</v>
      </c>
      <c r="S31" s="2" t="s">
        <v>2338</v>
      </c>
      <c r="T31" s="36">
        <v>1.62978158594E12</v>
      </c>
      <c r="U31" s="2" t="b">
        <f t="shared" si="5"/>
        <v>1</v>
      </c>
      <c r="V31" s="3" t="s">
        <v>301</v>
      </c>
      <c r="W31" s="2">
        <v>230.0</v>
      </c>
      <c r="X31" s="2" t="s">
        <v>2339</v>
      </c>
      <c r="Y31" s="36">
        <v>1.629782149617E12</v>
      </c>
      <c r="Z31" s="2" t="b">
        <f t="shared" si="6"/>
        <v>1</v>
      </c>
      <c r="AA31" s="3" t="s">
        <v>219</v>
      </c>
      <c r="AB31" s="2">
        <v>162.0</v>
      </c>
      <c r="AC31" s="2" t="s">
        <v>2340</v>
      </c>
      <c r="AD31" s="36">
        <v>1.629782599526E12</v>
      </c>
      <c r="AE31" s="2" t="b">
        <f t="shared" si="7"/>
        <v>1</v>
      </c>
      <c r="AF31" s="3" t="s">
        <v>242</v>
      </c>
      <c r="AG31" s="2">
        <v>324.0</v>
      </c>
      <c r="AH31" s="2" t="s">
        <v>2343</v>
      </c>
      <c r="AI31" s="36">
        <v>1.629785050583E12</v>
      </c>
      <c r="AJ31" s="2" t="b">
        <f t="shared" si="8"/>
        <v>1</v>
      </c>
      <c r="AK31" s="3" t="s">
        <v>2346</v>
      </c>
      <c r="AL31" s="2">
        <v>261.0</v>
      </c>
      <c r="AM31" s="2" t="s">
        <v>2345</v>
      </c>
      <c r="AN31" s="36">
        <v>1.629785523366E12</v>
      </c>
      <c r="AO31" s="2" t="b">
        <f t="shared" si="9"/>
        <v>1</v>
      </c>
      <c r="AP31" s="3" t="s">
        <v>242</v>
      </c>
      <c r="AQ31" s="2">
        <v>130.0</v>
      </c>
      <c r="AR31" s="2" t="s">
        <v>2341</v>
      </c>
      <c r="AS31" s="36">
        <v>1.629786138576E12</v>
      </c>
    </row>
    <row r="32">
      <c r="A32" s="2" t="b">
        <f t="shared" si="1"/>
        <v>1</v>
      </c>
      <c r="B32" s="3" t="s">
        <v>221</v>
      </c>
      <c r="C32" s="2">
        <v>142.0</v>
      </c>
      <c r="D32" s="2" t="s">
        <v>2337</v>
      </c>
      <c r="E32" s="36">
        <v>1.629776217999E12</v>
      </c>
      <c r="F32" s="2" t="b">
        <f t="shared" si="2"/>
        <v>1</v>
      </c>
      <c r="G32" s="3" t="s">
        <v>1949</v>
      </c>
      <c r="H32" s="2">
        <v>228.0</v>
      </c>
      <c r="I32" s="2" t="s">
        <v>2347</v>
      </c>
      <c r="J32" s="36">
        <v>1.629776724219E12</v>
      </c>
      <c r="K32" s="2" t="b">
        <f t="shared" si="3"/>
        <v>1</v>
      </c>
      <c r="L32" s="3" t="s">
        <v>242</v>
      </c>
      <c r="M32" s="2">
        <v>339.0</v>
      </c>
      <c r="N32" s="2" t="s">
        <v>2342</v>
      </c>
      <c r="O32" s="36">
        <v>1.629777245724E12</v>
      </c>
      <c r="P32" s="2" t="b">
        <f t="shared" si="4"/>
        <v>1</v>
      </c>
      <c r="Q32" s="3" t="s">
        <v>242</v>
      </c>
      <c r="R32" s="2">
        <v>133.0</v>
      </c>
      <c r="S32" s="2" t="s">
        <v>2348</v>
      </c>
      <c r="T32" s="36">
        <v>1.629781586071E12</v>
      </c>
      <c r="U32" s="2" t="b">
        <f t="shared" si="5"/>
        <v>1</v>
      </c>
      <c r="V32" s="3" t="s">
        <v>232</v>
      </c>
      <c r="W32" s="2">
        <v>276.0</v>
      </c>
      <c r="X32" s="2" t="s">
        <v>2339</v>
      </c>
      <c r="Y32" s="36">
        <v>1.629782149895E12</v>
      </c>
      <c r="Z32" s="2" t="b">
        <f t="shared" si="6"/>
        <v>1</v>
      </c>
      <c r="AA32" s="3" t="s">
        <v>221</v>
      </c>
      <c r="AB32" s="2">
        <v>182.0</v>
      </c>
      <c r="AC32" s="2" t="s">
        <v>2340</v>
      </c>
      <c r="AD32" s="36">
        <v>1.629782599708E12</v>
      </c>
      <c r="AE32" s="2" t="b">
        <f t="shared" si="7"/>
        <v>1</v>
      </c>
      <c r="AF32" s="3" t="s">
        <v>301</v>
      </c>
      <c r="AG32" s="2">
        <v>311.0</v>
      </c>
      <c r="AH32" s="2" t="s">
        <v>2343</v>
      </c>
      <c r="AI32" s="36">
        <v>1.629785050895E12</v>
      </c>
      <c r="AJ32" s="2" t="b">
        <f t="shared" si="8"/>
        <v>1</v>
      </c>
      <c r="AK32" s="3" t="s">
        <v>2346</v>
      </c>
      <c r="AL32" s="2">
        <v>124.0</v>
      </c>
      <c r="AM32" s="2" t="s">
        <v>2345</v>
      </c>
      <c r="AN32" s="36">
        <v>1.629785523489E12</v>
      </c>
      <c r="AO32" s="2" t="b">
        <f t="shared" si="9"/>
        <v>1</v>
      </c>
      <c r="AP32" s="3" t="s">
        <v>287</v>
      </c>
      <c r="AQ32" s="2">
        <v>195.0</v>
      </c>
      <c r="AR32" s="2" t="s">
        <v>2341</v>
      </c>
      <c r="AS32" s="36">
        <v>1.629786138771E12</v>
      </c>
    </row>
    <row r="33">
      <c r="A33" s="2" t="b">
        <f t="shared" si="1"/>
        <v>1</v>
      </c>
      <c r="B33" s="3" t="s">
        <v>232</v>
      </c>
      <c r="C33" s="2">
        <v>209.0</v>
      </c>
      <c r="D33" s="2" t="s">
        <v>2349</v>
      </c>
      <c r="E33" s="36">
        <v>1.629776218193E12</v>
      </c>
      <c r="F33" s="2" t="b">
        <f t="shared" si="2"/>
        <v>1</v>
      </c>
      <c r="G33" s="3" t="s">
        <v>1949</v>
      </c>
      <c r="H33" s="2">
        <v>158.0</v>
      </c>
      <c r="I33" s="2" t="s">
        <v>2347</v>
      </c>
      <c r="J33" s="36">
        <v>1.629776724409E12</v>
      </c>
      <c r="K33" s="2" t="b">
        <f t="shared" si="3"/>
        <v>1</v>
      </c>
      <c r="L33" s="3" t="s">
        <v>287</v>
      </c>
      <c r="M33" s="2">
        <v>238.0</v>
      </c>
      <c r="N33" s="2" t="s">
        <v>2342</v>
      </c>
      <c r="O33" s="36">
        <v>1.629777245964E12</v>
      </c>
      <c r="P33" s="2" t="b">
        <f t="shared" si="4"/>
        <v>1</v>
      </c>
      <c r="Q33" s="3" t="s">
        <v>287</v>
      </c>
      <c r="R33" s="2">
        <v>143.0</v>
      </c>
      <c r="S33" s="2" t="s">
        <v>2348</v>
      </c>
      <c r="T33" s="36">
        <v>1.629781586212E12</v>
      </c>
      <c r="U33" s="2" t="b">
        <f t="shared" si="5"/>
        <v>1</v>
      </c>
      <c r="V33" s="3" t="s">
        <v>242</v>
      </c>
      <c r="W33" s="2">
        <v>263.0</v>
      </c>
      <c r="X33" s="2" t="s">
        <v>2350</v>
      </c>
      <c r="Y33" s="36">
        <v>1.629782150155E12</v>
      </c>
      <c r="Z33" s="2" t="b">
        <f t="shared" si="6"/>
        <v>1</v>
      </c>
      <c r="AA33" s="3" t="s">
        <v>219</v>
      </c>
      <c r="AB33" s="2">
        <v>237.0</v>
      </c>
      <c r="AC33" s="2" t="s">
        <v>2340</v>
      </c>
      <c r="AD33" s="36">
        <v>1.629782599948E12</v>
      </c>
      <c r="AE33" s="2" t="b">
        <f t="shared" si="7"/>
        <v>1</v>
      </c>
      <c r="AF33" s="3" t="s">
        <v>232</v>
      </c>
      <c r="AG33" s="2">
        <v>194.0</v>
      </c>
      <c r="AH33" s="2" t="s">
        <v>2351</v>
      </c>
      <c r="AI33" s="36">
        <v>1.629785051087E12</v>
      </c>
      <c r="AJ33" s="2" t="b">
        <f t="shared" si="8"/>
        <v>1</v>
      </c>
      <c r="AK33" s="3" t="s">
        <v>2346</v>
      </c>
      <c r="AL33" s="2">
        <v>219.0</v>
      </c>
      <c r="AM33" s="2" t="s">
        <v>2345</v>
      </c>
      <c r="AN33" s="36">
        <v>1.629785523706E12</v>
      </c>
      <c r="AO33" s="2" t="b">
        <f t="shared" si="9"/>
        <v>1</v>
      </c>
      <c r="AP33" s="3" t="s">
        <v>292</v>
      </c>
      <c r="AQ33" s="2">
        <v>201.0</v>
      </c>
      <c r="AR33" s="2" t="s">
        <v>2341</v>
      </c>
      <c r="AS33" s="36">
        <v>1.629786138987E12</v>
      </c>
    </row>
    <row r="34">
      <c r="A34" s="2" t="b">
        <f t="shared" si="1"/>
        <v>1</v>
      </c>
      <c r="B34" s="3" t="s">
        <v>242</v>
      </c>
      <c r="C34" s="2">
        <v>131.0</v>
      </c>
      <c r="D34" s="2" t="s">
        <v>2349</v>
      </c>
      <c r="E34" s="36">
        <v>1.629776218338E12</v>
      </c>
      <c r="F34" s="2" t="b">
        <f t="shared" si="2"/>
        <v>1</v>
      </c>
      <c r="G34" s="3" t="s">
        <v>1949</v>
      </c>
      <c r="H34" s="2">
        <v>133.0</v>
      </c>
      <c r="I34" s="2" t="s">
        <v>2347</v>
      </c>
      <c r="J34" s="36">
        <v>1.629776724512E12</v>
      </c>
      <c r="K34" s="2" t="b">
        <f t="shared" si="3"/>
        <v>1</v>
      </c>
      <c r="L34" s="3" t="s">
        <v>292</v>
      </c>
      <c r="M34" s="2">
        <v>200.0</v>
      </c>
      <c r="N34" s="2" t="s">
        <v>2352</v>
      </c>
      <c r="O34" s="36">
        <v>1.629777246163E12</v>
      </c>
      <c r="P34" s="2" t="b">
        <f t="shared" si="4"/>
        <v>1</v>
      </c>
      <c r="Q34" s="3" t="s">
        <v>221</v>
      </c>
      <c r="R34" s="2">
        <v>142.0</v>
      </c>
      <c r="S34" s="2" t="s">
        <v>2348</v>
      </c>
      <c r="T34" s="36">
        <v>1.629781586354E12</v>
      </c>
      <c r="U34" s="2" t="b">
        <f t="shared" si="5"/>
        <v>0</v>
      </c>
      <c r="V34" s="3" t="s">
        <v>310</v>
      </c>
      <c r="W34" s="2">
        <v>524.0</v>
      </c>
      <c r="X34" s="2" t="s">
        <v>2350</v>
      </c>
      <c r="Y34" s="36">
        <v>1.629782150682E12</v>
      </c>
      <c r="Z34" s="2" t="b">
        <f t="shared" si="6"/>
        <v>1</v>
      </c>
      <c r="AA34" s="3" t="s">
        <v>1304</v>
      </c>
      <c r="AB34" s="2">
        <v>173.0</v>
      </c>
      <c r="AC34" s="2" t="s">
        <v>2353</v>
      </c>
      <c r="AD34" s="36">
        <v>1.629782600119E12</v>
      </c>
      <c r="AE34" s="2" t="b">
        <f t="shared" si="7"/>
        <v>1</v>
      </c>
      <c r="AF34" s="3" t="s">
        <v>242</v>
      </c>
      <c r="AG34" s="2">
        <v>203.0</v>
      </c>
      <c r="AH34" s="2" t="s">
        <v>2351</v>
      </c>
      <c r="AI34" s="36">
        <v>1.62978505129E12</v>
      </c>
      <c r="AJ34" s="2" t="b">
        <f t="shared" si="8"/>
        <v>1</v>
      </c>
      <c r="AK34" s="3" t="s">
        <v>250</v>
      </c>
      <c r="AL34" s="2">
        <v>133.0</v>
      </c>
      <c r="AM34" s="2" t="s">
        <v>2345</v>
      </c>
      <c r="AN34" s="36">
        <v>1.629785523843E12</v>
      </c>
      <c r="AO34" s="2" t="b">
        <f t="shared" si="9"/>
        <v>1</v>
      </c>
      <c r="AP34" s="3" t="s">
        <v>295</v>
      </c>
      <c r="AQ34" s="2">
        <v>166.0</v>
      </c>
      <c r="AR34" s="2" t="s">
        <v>2354</v>
      </c>
      <c r="AS34" s="36">
        <v>1.629786139155E12</v>
      </c>
    </row>
    <row r="35">
      <c r="A35" s="2" t="b">
        <f t="shared" si="1"/>
        <v>1</v>
      </c>
      <c r="B35" s="3" t="s">
        <v>287</v>
      </c>
      <c r="C35" s="2">
        <v>206.0</v>
      </c>
      <c r="D35" s="2" t="s">
        <v>2349</v>
      </c>
      <c r="E35" s="36">
        <v>1.629776218542E12</v>
      </c>
      <c r="F35" s="2" t="b">
        <f t="shared" si="2"/>
        <v>1</v>
      </c>
      <c r="G35" s="3" t="s">
        <v>230</v>
      </c>
      <c r="H35" s="2">
        <v>151.0</v>
      </c>
      <c r="I35" s="2" t="s">
        <v>2347</v>
      </c>
      <c r="J35" s="36">
        <v>1.629776724663E12</v>
      </c>
      <c r="K35" s="2" t="b">
        <f t="shared" si="3"/>
        <v>1</v>
      </c>
      <c r="L35" s="3" t="s">
        <v>295</v>
      </c>
      <c r="M35" s="2">
        <v>152.0</v>
      </c>
      <c r="N35" s="2" t="s">
        <v>2352</v>
      </c>
      <c r="O35" s="36">
        <v>1.629777246314E12</v>
      </c>
      <c r="P35" s="2" t="b">
        <f t="shared" si="4"/>
        <v>1</v>
      </c>
      <c r="Q35" s="3" t="s">
        <v>232</v>
      </c>
      <c r="R35" s="2">
        <v>155.0</v>
      </c>
      <c r="S35" s="2" t="s">
        <v>2348</v>
      </c>
      <c r="T35" s="36">
        <v>1.62978158652E12</v>
      </c>
      <c r="U35" s="2" t="b">
        <f t="shared" si="5"/>
        <v>0</v>
      </c>
      <c r="V35" s="3" t="s">
        <v>208</v>
      </c>
      <c r="W35" s="2">
        <v>108.0</v>
      </c>
      <c r="X35" s="2" t="s">
        <v>2350</v>
      </c>
      <c r="Y35" s="36">
        <v>1.629782150788E12</v>
      </c>
      <c r="Z35" s="2" t="b">
        <f t="shared" si="6"/>
        <v>1</v>
      </c>
      <c r="AA35" s="3" t="s">
        <v>230</v>
      </c>
      <c r="AB35" s="2">
        <v>134.0</v>
      </c>
      <c r="AC35" s="2" t="s">
        <v>2353</v>
      </c>
      <c r="AD35" s="36">
        <v>1.629782600254E12</v>
      </c>
      <c r="AE35" s="2" t="b">
        <f t="shared" si="7"/>
        <v>0</v>
      </c>
      <c r="AF35" s="3" t="s">
        <v>310</v>
      </c>
      <c r="AG35" s="2">
        <v>831.0</v>
      </c>
      <c r="AH35" s="2" t="s">
        <v>2355</v>
      </c>
      <c r="AI35" s="36">
        <v>1.629785052143E12</v>
      </c>
      <c r="AJ35" s="2" t="b">
        <f t="shared" si="8"/>
        <v>1</v>
      </c>
      <c r="AK35" s="3" t="s">
        <v>218</v>
      </c>
      <c r="AL35" s="2">
        <v>489.0</v>
      </c>
      <c r="AM35" s="2" t="s">
        <v>2356</v>
      </c>
      <c r="AN35" s="36">
        <v>1.629785524332E12</v>
      </c>
      <c r="AO35" s="2" t="b">
        <f t="shared" si="9"/>
        <v>1</v>
      </c>
      <c r="AP35" s="3" t="s">
        <v>242</v>
      </c>
      <c r="AQ35" s="2">
        <v>232.0</v>
      </c>
      <c r="AR35" s="2" t="s">
        <v>2354</v>
      </c>
      <c r="AS35" s="36">
        <v>1.629786139369E12</v>
      </c>
    </row>
    <row r="36">
      <c r="A36" s="2" t="b">
        <f t="shared" si="1"/>
        <v>1</v>
      </c>
      <c r="B36" s="3" t="s">
        <v>292</v>
      </c>
      <c r="C36" s="2">
        <v>191.0</v>
      </c>
      <c r="D36" s="2" t="s">
        <v>2349</v>
      </c>
      <c r="E36" s="36">
        <v>1.629776218721E12</v>
      </c>
      <c r="F36" s="2" t="b">
        <f t="shared" si="2"/>
        <v>1</v>
      </c>
      <c r="G36" s="3" t="s">
        <v>232</v>
      </c>
      <c r="H36" s="2">
        <v>134.0</v>
      </c>
      <c r="I36" s="2" t="s">
        <v>2347</v>
      </c>
      <c r="J36" s="36">
        <v>1.629776724796E12</v>
      </c>
      <c r="K36" s="2" t="b">
        <f t="shared" si="3"/>
        <v>1</v>
      </c>
      <c r="L36" s="3" t="s">
        <v>242</v>
      </c>
      <c r="M36" s="2">
        <v>198.0</v>
      </c>
      <c r="N36" s="2" t="s">
        <v>2352</v>
      </c>
      <c r="O36" s="36">
        <v>1.629777246528E12</v>
      </c>
      <c r="P36" s="2" t="b">
        <f t="shared" si="4"/>
        <v>1</v>
      </c>
      <c r="Q36" s="3" t="s">
        <v>242</v>
      </c>
      <c r="R36" s="2">
        <v>150.0</v>
      </c>
      <c r="S36" s="2" t="s">
        <v>2348</v>
      </c>
      <c r="T36" s="36">
        <v>1.629781586686E12</v>
      </c>
      <c r="U36" s="2" t="b">
        <f t="shared" si="5"/>
        <v>0</v>
      </c>
      <c r="V36" s="3" t="s">
        <v>244</v>
      </c>
      <c r="W36" s="2">
        <v>159.0</v>
      </c>
      <c r="X36" s="2" t="s">
        <v>2350</v>
      </c>
      <c r="Y36" s="36">
        <v>1.629782150948E12</v>
      </c>
      <c r="Z36" s="2" t="b">
        <f t="shared" si="6"/>
        <v>1</v>
      </c>
      <c r="AA36" s="3" t="s">
        <v>221</v>
      </c>
      <c r="AB36" s="2">
        <v>140.0</v>
      </c>
      <c r="AC36" s="2" t="s">
        <v>2353</v>
      </c>
      <c r="AD36" s="36">
        <v>1.629782600394E12</v>
      </c>
      <c r="AE36" s="2" t="b">
        <f t="shared" si="7"/>
        <v>0</v>
      </c>
      <c r="AF36" s="3" t="s">
        <v>208</v>
      </c>
      <c r="AG36" s="2">
        <v>100.0</v>
      </c>
      <c r="AH36" s="2" t="s">
        <v>2355</v>
      </c>
      <c r="AI36" s="36">
        <v>1.629785052221E12</v>
      </c>
      <c r="AJ36" s="2" t="b">
        <f t="shared" si="8"/>
        <v>1</v>
      </c>
      <c r="AK36" s="3" t="s">
        <v>218</v>
      </c>
      <c r="AL36" s="2">
        <v>154.0</v>
      </c>
      <c r="AM36" s="2" t="s">
        <v>2356</v>
      </c>
      <c r="AN36" s="36">
        <v>1.629785524482E12</v>
      </c>
      <c r="AO36" s="2" t="b">
        <f t="shared" si="9"/>
        <v>1</v>
      </c>
      <c r="AP36" s="3" t="s">
        <v>301</v>
      </c>
      <c r="AQ36" s="2">
        <v>1426.0</v>
      </c>
      <c r="AR36" s="2" t="s">
        <v>2357</v>
      </c>
      <c r="AS36" s="36">
        <v>1.629786140796E12</v>
      </c>
    </row>
    <row r="37">
      <c r="A37" s="2" t="b">
        <f t="shared" si="1"/>
        <v>1</v>
      </c>
      <c r="B37" s="3" t="s">
        <v>295</v>
      </c>
      <c r="C37" s="2">
        <v>150.0</v>
      </c>
      <c r="D37" s="2" t="s">
        <v>2349</v>
      </c>
      <c r="E37" s="36">
        <v>1.629776218872E12</v>
      </c>
      <c r="F37" s="2" t="b">
        <f t="shared" si="2"/>
        <v>1</v>
      </c>
      <c r="G37" s="3" t="s">
        <v>242</v>
      </c>
      <c r="H37" s="2">
        <v>150.0</v>
      </c>
      <c r="I37" s="2" t="s">
        <v>2347</v>
      </c>
      <c r="J37" s="36">
        <v>1.62977672495E12</v>
      </c>
      <c r="K37" s="2" t="b">
        <f t="shared" si="3"/>
        <v>1</v>
      </c>
      <c r="L37" s="3" t="s">
        <v>301</v>
      </c>
      <c r="M37" s="2">
        <v>119.0</v>
      </c>
      <c r="N37" s="2" t="s">
        <v>2352</v>
      </c>
      <c r="O37" s="36">
        <v>1.629777246633E12</v>
      </c>
      <c r="P37" s="2" t="b">
        <f t="shared" si="4"/>
        <v>1</v>
      </c>
      <c r="Q37" s="3" t="s">
        <v>287</v>
      </c>
      <c r="R37" s="2">
        <v>396.0</v>
      </c>
      <c r="S37" s="2" t="s">
        <v>2358</v>
      </c>
      <c r="T37" s="36">
        <v>1.629781587058E12</v>
      </c>
      <c r="U37" s="2" t="b">
        <f t="shared" si="5"/>
        <v>0</v>
      </c>
      <c r="V37" s="3" t="s">
        <v>320</v>
      </c>
      <c r="W37" s="2">
        <v>84.0</v>
      </c>
      <c r="X37" s="2" t="s">
        <v>2359</v>
      </c>
      <c r="Y37" s="36">
        <v>1.629782151032E12</v>
      </c>
      <c r="Z37" s="2" t="b">
        <f t="shared" si="6"/>
        <v>1</v>
      </c>
      <c r="AA37" s="3" t="s">
        <v>219</v>
      </c>
      <c r="AB37" s="2">
        <v>161.0</v>
      </c>
      <c r="AC37" s="2" t="s">
        <v>2353</v>
      </c>
      <c r="AD37" s="36">
        <v>1.629782600554E12</v>
      </c>
      <c r="AE37" s="2" t="b">
        <f t="shared" si="7"/>
        <v>0</v>
      </c>
      <c r="AF37" s="3" t="s">
        <v>244</v>
      </c>
      <c r="AG37" s="2">
        <v>128.0</v>
      </c>
      <c r="AH37" s="2" t="s">
        <v>2355</v>
      </c>
      <c r="AI37" s="36">
        <v>1.629785052353E12</v>
      </c>
      <c r="AJ37" s="2" t="b">
        <f t="shared" si="8"/>
        <v>1</v>
      </c>
      <c r="AK37" s="3" t="s">
        <v>242</v>
      </c>
      <c r="AL37" s="2">
        <v>245.0</v>
      </c>
      <c r="AM37" s="2" t="s">
        <v>2356</v>
      </c>
      <c r="AN37" s="36">
        <v>1.629785524729E12</v>
      </c>
      <c r="AO37" s="2" t="b">
        <f t="shared" si="9"/>
        <v>1</v>
      </c>
      <c r="AP37" s="3" t="s">
        <v>232</v>
      </c>
      <c r="AQ37" s="2">
        <v>193.0</v>
      </c>
      <c r="AR37" s="2" t="s">
        <v>2357</v>
      </c>
      <c r="AS37" s="36">
        <v>1.629786140987E12</v>
      </c>
    </row>
    <row r="38">
      <c r="A38" s="2" t="b">
        <f t="shared" si="1"/>
        <v>1</v>
      </c>
      <c r="B38" s="3" t="s">
        <v>242</v>
      </c>
      <c r="C38" s="2">
        <v>198.0</v>
      </c>
      <c r="D38" s="2" t="s">
        <v>2360</v>
      </c>
      <c r="E38" s="36">
        <v>1.629776219071E12</v>
      </c>
      <c r="F38" s="2" t="b">
        <f t="shared" si="2"/>
        <v>1</v>
      </c>
      <c r="G38" s="3" t="s">
        <v>236</v>
      </c>
      <c r="H38" s="2">
        <v>143.0</v>
      </c>
      <c r="I38" s="2" t="s">
        <v>2361</v>
      </c>
      <c r="J38" s="36">
        <v>1.629776725092E12</v>
      </c>
      <c r="K38" s="2" t="b">
        <f t="shared" si="3"/>
        <v>1</v>
      </c>
      <c r="L38" s="3" t="s">
        <v>232</v>
      </c>
      <c r="M38" s="2">
        <v>193.0</v>
      </c>
      <c r="N38" s="2" t="s">
        <v>2352</v>
      </c>
      <c r="O38" s="36">
        <v>1.629777246827E12</v>
      </c>
      <c r="P38" s="2" t="b">
        <f t="shared" si="4"/>
        <v>1</v>
      </c>
      <c r="Q38" s="3" t="s">
        <v>292</v>
      </c>
      <c r="R38" s="2">
        <v>343.0</v>
      </c>
      <c r="S38" s="2" t="s">
        <v>2358</v>
      </c>
      <c r="T38" s="36">
        <v>1.629781587399E12</v>
      </c>
      <c r="U38" s="2" t="b">
        <f t="shared" si="5"/>
        <v>0</v>
      </c>
      <c r="V38" s="3" t="s">
        <v>326</v>
      </c>
      <c r="W38" s="2">
        <v>351.0</v>
      </c>
      <c r="X38" s="2" t="s">
        <v>2359</v>
      </c>
      <c r="Y38" s="36">
        <v>1.629782151387E12</v>
      </c>
      <c r="Z38" s="2" t="b">
        <f t="shared" si="6"/>
        <v>1</v>
      </c>
      <c r="AA38" s="3" t="s">
        <v>221</v>
      </c>
      <c r="AB38" s="2">
        <v>176.0</v>
      </c>
      <c r="AC38" s="2" t="s">
        <v>2353</v>
      </c>
      <c r="AD38" s="36">
        <v>1.629782600727E12</v>
      </c>
      <c r="AE38" s="2" t="b">
        <f t="shared" si="7"/>
        <v>0</v>
      </c>
      <c r="AF38" s="3" t="s">
        <v>320</v>
      </c>
      <c r="AG38" s="2">
        <v>102.0</v>
      </c>
      <c r="AH38" s="2" t="s">
        <v>2355</v>
      </c>
      <c r="AI38" s="36">
        <v>1.629785052452E12</v>
      </c>
      <c r="AJ38" s="2" t="b">
        <f t="shared" si="8"/>
        <v>1</v>
      </c>
      <c r="AK38" s="3" t="s">
        <v>257</v>
      </c>
      <c r="AL38" s="2">
        <v>173.0</v>
      </c>
      <c r="AM38" s="2" t="s">
        <v>2356</v>
      </c>
      <c r="AN38" s="36">
        <v>1.629785524905E12</v>
      </c>
      <c r="AO38" s="2" t="b">
        <f t="shared" si="9"/>
        <v>1</v>
      </c>
      <c r="AP38" s="3" t="s">
        <v>242</v>
      </c>
      <c r="AQ38" s="2">
        <v>171.0</v>
      </c>
      <c r="AR38" s="2" t="s">
        <v>2362</v>
      </c>
      <c r="AS38" s="36">
        <v>1.629786141156E12</v>
      </c>
    </row>
    <row r="39">
      <c r="A39" s="2" t="b">
        <f t="shared" si="1"/>
        <v>1</v>
      </c>
      <c r="B39" s="3" t="s">
        <v>301</v>
      </c>
      <c r="C39" s="2">
        <v>237.0</v>
      </c>
      <c r="D39" s="2" t="s">
        <v>2360</v>
      </c>
      <c r="E39" s="36">
        <v>1.629776219307E12</v>
      </c>
      <c r="F39" s="2" t="b">
        <f t="shared" si="2"/>
        <v>1</v>
      </c>
      <c r="G39" s="3" t="s">
        <v>232</v>
      </c>
      <c r="H39" s="2">
        <v>143.0</v>
      </c>
      <c r="I39" s="2" t="s">
        <v>2361</v>
      </c>
      <c r="J39" s="36">
        <v>1.629776725235E12</v>
      </c>
      <c r="K39" s="2" t="b">
        <f t="shared" si="3"/>
        <v>1</v>
      </c>
      <c r="L39" s="3" t="s">
        <v>242</v>
      </c>
      <c r="M39" s="2">
        <v>170.0</v>
      </c>
      <c r="N39" s="2" t="s">
        <v>2352</v>
      </c>
      <c r="O39" s="36">
        <v>1.629777246995E12</v>
      </c>
      <c r="P39" s="2" t="b">
        <f t="shared" si="4"/>
        <v>1</v>
      </c>
      <c r="Q39" s="3" t="s">
        <v>295</v>
      </c>
      <c r="R39" s="2">
        <v>193.0</v>
      </c>
      <c r="S39" s="2" t="s">
        <v>2358</v>
      </c>
      <c r="T39" s="36">
        <v>1.629781587606E12</v>
      </c>
      <c r="U39" s="2" t="b">
        <f t="shared" si="5"/>
        <v>1</v>
      </c>
      <c r="V39" s="3" t="s">
        <v>242</v>
      </c>
      <c r="W39" s="2">
        <v>219.0</v>
      </c>
      <c r="X39" s="2" t="s">
        <v>2359</v>
      </c>
      <c r="Y39" s="36">
        <v>1.629782151616E12</v>
      </c>
      <c r="Z39" s="2" t="b">
        <f t="shared" si="6"/>
        <v>1</v>
      </c>
      <c r="AA39" s="3" t="s">
        <v>242</v>
      </c>
      <c r="AB39" s="2">
        <v>246.0</v>
      </c>
      <c r="AC39" s="2" t="s">
        <v>2353</v>
      </c>
      <c r="AD39" s="36">
        <v>1.629782600976E12</v>
      </c>
      <c r="AE39" s="2" t="b">
        <f t="shared" si="7"/>
        <v>0</v>
      </c>
      <c r="AF39" s="3" t="s">
        <v>326</v>
      </c>
      <c r="AG39" s="2">
        <v>216.0</v>
      </c>
      <c r="AH39" s="2" t="s">
        <v>2355</v>
      </c>
      <c r="AI39" s="36">
        <v>1.629785052671E12</v>
      </c>
      <c r="AJ39" s="2" t="b">
        <f t="shared" si="8"/>
        <v>1</v>
      </c>
      <c r="AK39" s="3" t="s">
        <v>221</v>
      </c>
      <c r="AL39" s="2">
        <v>117.0</v>
      </c>
      <c r="AM39" s="2" t="s">
        <v>2363</v>
      </c>
      <c r="AN39" s="36">
        <v>1.629785525022E12</v>
      </c>
      <c r="AO39" s="2" t="b">
        <f t="shared" si="9"/>
        <v>0</v>
      </c>
      <c r="AP39" s="3" t="s">
        <v>310</v>
      </c>
      <c r="AQ39" s="2">
        <v>514.0</v>
      </c>
      <c r="AR39" s="2" t="s">
        <v>2362</v>
      </c>
      <c r="AS39" s="36">
        <v>1.629786141674E12</v>
      </c>
    </row>
    <row r="40">
      <c r="A40" s="2" t="b">
        <f t="shared" si="1"/>
        <v>1</v>
      </c>
      <c r="B40" s="3" t="s">
        <v>232</v>
      </c>
      <c r="C40" s="2">
        <v>209.0</v>
      </c>
      <c r="D40" s="2" t="s">
        <v>2360</v>
      </c>
      <c r="E40" s="36">
        <v>1.629776219514E12</v>
      </c>
      <c r="F40" s="2" t="b">
        <f t="shared" si="2"/>
        <v>1</v>
      </c>
      <c r="G40" s="3" t="s">
        <v>2290</v>
      </c>
      <c r="H40" s="2">
        <v>140.0</v>
      </c>
      <c r="I40" s="2" t="s">
        <v>2361</v>
      </c>
      <c r="J40" s="36">
        <v>1.629776725373E12</v>
      </c>
      <c r="K40" s="2" t="b">
        <f t="shared" si="3"/>
        <v>0</v>
      </c>
      <c r="L40" s="3" t="s">
        <v>310</v>
      </c>
      <c r="M40" s="2">
        <v>574.0</v>
      </c>
      <c r="N40" s="2" t="s">
        <v>2364</v>
      </c>
      <c r="O40" s="36">
        <v>1.629777247569E12</v>
      </c>
      <c r="P40" s="2" t="b">
        <f t="shared" si="4"/>
        <v>1</v>
      </c>
      <c r="Q40" s="3" t="s">
        <v>242</v>
      </c>
      <c r="R40" s="2">
        <v>215.0</v>
      </c>
      <c r="S40" s="2" t="s">
        <v>2358</v>
      </c>
      <c r="T40" s="36">
        <v>1.629781587808E12</v>
      </c>
      <c r="U40" s="2" t="b">
        <f t="shared" si="5"/>
        <v>0</v>
      </c>
      <c r="V40" s="3" t="s">
        <v>334</v>
      </c>
      <c r="W40" s="2">
        <v>149.0</v>
      </c>
      <c r="X40" s="2" t="s">
        <v>2359</v>
      </c>
      <c r="Y40" s="36">
        <v>1.629782151751E12</v>
      </c>
      <c r="Z40" s="2" t="b">
        <f t="shared" si="6"/>
        <v>1</v>
      </c>
      <c r="AA40" s="3" t="s">
        <v>301</v>
      </c>
      <c r="AB40" s="2">
        <v>104.0</v>
      </c>
      <c r="AC40" s="2" t="s">
        <v>2365</v>
      </c>
      <c r="AD40" s="36">
        <v>1.62978260108E12</v>
      </c>
      <c r="AE40" s="2" t="b">
        <f t="shared" si="7"/>
        <v>1</v>
      </c>
      <c r="AF40" s="3" t="s">
        <v>242</v>
      </c>
      <c r="AG40" s="2">
        <v>171.0</v>
      </c>
      <c r="AH40" s="2" t="s">
        <v>2355</v>
      </c>
      <c r="AI40" s="36">
        <v>1.629785052871E12</v>
      </c>
      <c r="AJ40" s="2" t="b">
        <f t="shared" si="8"/>
        <v>1</v>
      </c>
      <c r="AK40" s="3" t="s">
        <v>221</v>
      </c>
      <c r="AL40" s="2">
        <v>167.0</v>
      </c>
      <c r="AM40" s="2" t="s">
        <v>2363</v>
      </c>
      <c r="AN40" s="36">
        <v>1.629785525186E12</v>
      </c>
      <c r="AO40" s="2" t="b">
        <f t="shared" si="9"/>
        <v>0</v>
      </c>
      <c r="AP40" s="3" t="s">
        <v>208</v>
      </c>
      <c r="AQ40" s="2">
        <v>118.0</v>
      </c>
      <c r="AR40" s="2" t="s">
        <v>2362</v>
      </c>
      <c r="AS40" s="36">
        <v>1.629786141791E12</v>
      </c>
    </row>
    <row r="41">
      <c r="A41" s="2" t="b">
        <f t="shared" si="1"/>
        <v>1</v>
      </c>
      <c r="B41" s="3" t="s">
        <v>242</v>
      </c>
      <c r="C41" s="2">
        <v>223.0</v>
      </c>
      <c r="D41" s="2" t="s">
        <v>2360</v>
      </c>
      <c r="E41" s="36">
        <v>1.629776219741E12</v>
      </c>
      <c r="F41" s="2" t="b">
        <f t="shared" si="2"/>
        <v>1</v>
      </c>
      <c r="G41" s="3" t="s">
        <v>226</v>
      </c>
      <c r="H41" s="2">
        <v>304.0</v>
      </c>
      <c r="I41" s="2" t="s">
        <v>2361</v>
      </c>
      <c r="J41" s="36">
        <v>1.629776725678E12</v>
      </c>
      <c r="K41" s="2" t="b">
        <f t="shared" si="3"/>
        <v>0</v>
      </c>
      <c r="L41" s="3" t="s">
        <v>208</v>
      </c>
      <c r="M41" s="2">
        <v>92.0</v>
      </c>
      <c r="N41" s="2" t="s">
        <v>2364</v>
      </c>
      <c r="O41" s="36">
        <v>1.629777247662E12</v>
      </c>
      <c r="P41" s="2" t="b">
        <f t="shared" si="4"/>
        <v>0</v>
      </c>
      <c r="Q41" s="3" t="s">
        <v>326</v>
      </c>
      <c r="R41" s="2">
        <v>411.0</v>
      </c>
      <c r="S41" s="2" t="s">
        <v>2366</v>
      </c>
      <c r="T41" s="36">
        <v>1.629781588218E12</v>
      </c>
      <c r="U41" s="2" t="b">
        <f t="shared" si="5"/>
        <v>1</v>
      </c>
      <c r="V41" s="3" t="s">
        <v>337</v>
      </c>
      <c r="W41" s="2">
        <v>2151.0</v>
      </c>
      <c r="X41" s="2" t="s">
        <v>2367</v>
      </c>
      <c r="Y41" s="36">
        <v>1.629782153903E12</v>
      </c>
      <c r="Z41" s="2" t="b">
        <f t="shared" si="6"/>
        <v>1</v>
      </c>
      <c r="AA41" s="3" t="s">
        <v>232</v>
      </c>
      <c r="AB41" s="2">
        <v>217.0</v>
      </c>
      <c r="AC41" s="2" t="s">
        <v>2365</v>
      </c>
      <c r="AD41" s="36">
        <v>1.629782601297E12</v>
      </c>
      <c r="AE41" s="2" t="b">
        <f t="shared" si="7"/>
        <v>0</v>
      </c>
      <c r="AF41" s="3" t="s">
        <v>332</v>
      </c>
      <c r="AG41" s="2">
        <v>181.0</v>
      </c>
      <c r="AH41" s="2" t="s">
        <v>2368</v>
      </c>
      <c r="AI41" s="36">
        <v>1.629785053022E12</v>
      </c>
      <c r="AJ41" s="2" t="b">
        <f t="shared" si="8"/>
        <v>1</v>
      </c>
      <c r="AK41" s="3" t="s">
        <v>232</v>
      </c>
      <c r="AL41" s="2">
        <v>210.0</v>
      </c>
      <c r="AM41" s="2" t="s">
        <v>2363</v>
      </c>
      <c r="AN41" s="36">
        <v>1.629785525395E12</v>
      </c>
      <c r="AO41" s="2" t="b">
        <f t="shared" si="9"/>
        <v>0</v>
      </c>
      <c r="AP41" s="3" t="s">
        <v>244</v>
      </c>
      <c r="AQ41" s="2">
        <v>153.0</v>
      </c>
      <c r="AR41" s="2" t="s">
        <v>2362</v>
      </c>
      <c r="AS41" s="36">
        <v>1.629786141944E12</v>
      </c>
    </row>
    <row r="42">
      <c r="A42" s="2" t="b">
        <f t="shared" si="1"/>
        <v>0</v>
      </c>
      <c r="B42" s="3" t="s">
        <v>310</v>
      </c>
      <c r="C42" s="2">
        <v>1176.0</v>
      </c>
      <c r="D42" s="2" t="s">
        <v>2369</v>
      </c>
      <c r="E42" s="36">
        <v>1.629776220916E12</v>
      </c>
      <c r="F42" s="2" t="b">
        <f t="shared" si="2"/>
        <v>1</v>
      </c>
      <c r="G42" s="3" t="s">
        <v>230</v>
      </c>
      <c r="H42" s="2">
        <v>780.0</v>
      </c>
      <c r="I42" s="2" t="s">
        <v>2370</v>
      </c>
      <c r="J42" s="36">
        <v>1.629776726467E12</v>
      </c>
      <c r="K42" s="2" t="b">
        <f t="shared" si="3"/>
        <v>0</v>
      </c>
      <c r="L42" s="3" t="s">
        <v>244</v>
      </c>
      <c r="M42" s="2">
        <v>193.0</v>
      </c>
      <c r="N42" s="2" t="s">
        <v>2364</v>
      </c>
      <c r="O42" s="36">
        <v>1.629777247852E12</v>
      </c>
      <c r="P42" s="2" t="b">
        <f t="shared" si="4"/>
        <v>1</v>
      </c>
      <c r="Q42" s="3" t="s">
        <v>242</v>
      </c>
      <c r="R42" s="2">
        <v>907.0</v>
      </c>
      <c r="S42" s="2" t="s">
        <v>2371</v>
      </c>
      <c r="T42" s="36">
        <v>1.629781589131E12</v>
      </c>
      <c r="U42" s="2" t="b">
        <f t="shared" si="5"/>
        <v>1</v>
      </c>
      <c r="V42" s="3" t="s">
        <v>337</v>
      </c>
      <c r="W42" s="2">
        <v>441.0</v>
      </c>
      <c r="X42" s="2" t="s">
        <v>2372</v>
      </c>
      <c r="Y42" s="36">
        <v>1.629782154341E12</v>
      </c>
      <c r="Z42" s="2" t="b">
        <f t="shared" si="6"/>
        <v>1</v>
      </c>
      <c r="AA42" s="3" t="s">
        <v>242</v>
      </c>
      <c r="AB42" s="2">
        <v>198.0</v>
      </c>
      <c r="AC42" s="2" t="s">
        <v>2365</v>
      </c>
      <c r="AD42" s="36">
        <v>1.629782601495E12</v>
      </c>
      <c r="AE42" s="2" t="b">
        <f t="shared" si="7"/>
        <v>1</v>
      </c>
      <c r="AF42" s="3" t="s">
        <v>340</v>
      </c>
      <c r="AG42" s="2">
        <v>946.0</v>
      </c>
      <c r="AH42" s="2" t="s">
        <v>2368</v>
      </c>
      <c r="AI42" s="36">
        <v>1.629785053964E12</v>
      </c>
      <c r="AJ42" s="2" t="b">
        <f t="shared" si="8"/>
        <v>1</v>
      </c>
      <c r="AK42" s="3" t="s">
        <v>242</v>
      </c>
      <c r="AL42" s="2">
        <v>113.0</v>
      </c>
      <c r="AM42" s="2" t="s">
        <v>2363</v>
      </c>
      <c r="AN42" s="36">
        <v>1.62978552551E12</v>
      </c>
      <c r="AO42" s="2" t="b">
        <f t="shared" si="9"/>
        <v>0</v>
      </c>
      <c r="AP42" s="3" t="s">
        <v>320</v>
      </c>
      <c r="AQ42" s="2">
        <v>123.0</v>
      </c>
      <c r="AR42" s="2" t="s">
        <v>2373</v>
      </c>
      <c r="AS42" s="36">
        <v>1.629786142069E12</v>
      </c>
    </row>
    <row r="43">
      <c r="A43" s="2" t="b">
        <f t="shared" si="1"/>
        <v>0</v>
      </c>
      <c r="B43" s="3" t="s">
        <v>208</v>
      </c>
      <c r="C43" s="2">
        <v>75.0</v>
      </c>
      <c r="D43" s="2" t="s">
        <v>2369</v>
      </c>
      <c r="E43" s="36">
        <v>1.629776220987E12</v>
      </c>
      <c r="F43" s="2" t="b">
        <f t="shared" si="2"/>
        <v>1</v>
      </c>
      <c r="G43" s="3" t="s">
        <v>232</v>
      </c>
      <c r="H43" s="2">
        <v>161.0</v>
      </c>
      <c r="I43" s="2" t="s">
        <v>2370</v>
      </c>
      <c r="J43" s="36">
        <v>1.629776726619E12</v>
      </c>
      <c r="K43" s="2" t="b">
        <f t="shared" si="3"/>
        <v>0</v>
      </c>
      <c r="L43" s="3" t="s">
        <v>320</v>
      </c>
      <c r="M43" s="2">
        <v>117.0</v>
      </c>
      <c r="N43" s="2" t="s">
        <v>2364</v>
      </c>
      <c r="O43" s="36">
        <v>1.629777247972E12</v>
      </c>
      <c r="P43" s="2" t="b">
        <f t="shared" si="4"/>
        <v>1</v>
      </c>
      <c r="Q43" s="3" t="s">
        <v>301</v>
      </c>
      <c r="R43" s="2">
        <v>231.0</v>
      </c>
      <c r="S43" s="2" t="s">
        <v>2371</v>
      </c>
      <c r="T43" s="36">
        <v>1.629781589354E12</v>
      </c>
      <c r="U43" s="2" t="b">
        <f t="shared" si="5"/>
        <v>1</v>
      </c>
      <c r="V43" s="3" t="s">
        <v>242</v>
      </c>
      <c r="W43" s="2">
        <v>295.0</v>
      </c>
      <c r="X43" s="2" t="s">
        <v>2372</v>
      </c>
      <c r="Y43" s="36">
        <v>1.629782154638E12</v>
      </c>
      <c r="Z43" s="2" t="b">
        <f t="shared" si="6"/>
        <v>0</v>
      </c>
      <c r="AA43" s="3" t="s">
        <v>310</v>
      </c>
      <c r="AB43" s="2">
        <v>547.0</v>
      </c>
      <c r="AC43" s="2" t="s">
        <v>2374</v>
      </c>
      <c r="AD43" s="36">
        <v>1.629782602043E12</v>
      </c>
      <c r="AE43" s="2" t="b">
        <f t="shared" si="7"/>
        <v>1</v>
      </c>
      <c r="AF43" s="3" t="s">
        <v>341</v>
      </c>
      <c r="AG43" s="2">
        <v>259.0</v>
      </c>
      <c r="AH43" s="2" t="s">
        <v>2375</v>
      </c>
      <c r="AI43" s="36">
        <v>1.629785054227E12</v>
      </c>
      <c r="AJ43" s="2" t="b">
        <f t="shared" si="8"/>
        <v>1</v>
      </c>
      <c r="AK43" s="3" t="s">
        <v>287</v>
      </c>
      <c r="AL43" s="2">
        <v>196.0</v>
      </c>
      <c r="AM43" s="2" t="s">
        <v>2363</v>
      </c>
      <c r="AN43" s="36">
        <v>1.62978552572E12</v>
      </c>
      <c r="AO43" s="2" t="b">
        <f t="shared" si="9"/>
        <v>0</v>
      </c>
      <c r="AP43" s="3" t="s">
        <v>326</v>
      </c>
      <c r="AQ43" s="2">
        <v>235.0</v>
      </c>
      <c r="AR43" s="2" t="s">
        <v>2373</v>
      </c>
      <c r="AS43" s="36">
        <v>1.629786142305E12</v>
      </c>
    </row>
    <row r="44">
      <c r="A44" s="2" t="b">
        <f t="shared" si="1"/>
        <v>0</v>
      </c>
      <c r="B44" s="3" t="s">
        <v>2227</v>
      </c>
      <c r="C44" s="2">
        <v>189.0</v>
      </c>
      <c r="D44" s="2" t="s">
        <v>2376</v>
      </c>
      <c r="E44" s="36">
        <v>1.629776221178E12</v>
      </c>
      <c r="F44" s="2" t="b">
        <f t="shared" si="2"/>
        <v>1</v>
      </c>
      <c r="G44" s="3" t="s">
        <v>236</v>
      </c>
      <c r="H44" s="2">
        <v>1418.0</v>
      </c>
      <c r="I44" s="2" t="s">
        <v>2377</v>
      </c>
      <c r="J44" s="36">
        <v>1.629776728041E12</v>
      </c>
      <c r="K44" s="2" t="b">
        <f t="shared" si="3"/>
        <v>0</v>
      </c>
      <c r="L44" s="3" t="s">
        <v>326</v>
      </c>
      <c r="M44" s="2">
        <v>208.0</v>
      </c>
      <c r="N44" s="2" t="s">
        <v>2378</v>
      </c>
      <c r="O44" s="36">
        <v>1.629777248176E12</v>
      </c>
      <c r="P44" s="2" t="b">
        <f t="shared" si="4"/>
        <v>1</v>
      </c>
      <c r="Q44" s="3" t="s">
        <v>232</v>
      </c>
      <c r="R44" s="2">
        <v>394.0</v>
      </c>
      <c r="S44" s="2" t="s">
        <v>2371</v>
      </c>
      <c r="T44" s="36">
        <v>1.629781589749E12</v>
      </c>
      <c r="U44" s="2" t="b">
        <f t="shared" si="5"/>
        <v>1</v>
      </c>
      <c r="V44" s="3" t="s">
        <v>301</v>
      </c>
      <c r="W44" s="2">
        <v>1519.0</v>
      </c>
      <c r="X44" s="2" t="s">
        <v>2379</v>
      </c>
      <c r="Y44" s="36">
        <v>1.629782156158E12</v>
      </c>
      <c r="Z44" s="2" t="b">
        <f t="shared" si="6"/>
        <v>0</v>
      </c>
      <c r="AA44" s="3" t="s">
        <v>208</v>
      </c>
      <c r="AB44" s="2">
        <v>99.0</v>
      </c>
      <c r="AC44" s="2" t="s">
        <v>2374</v>
      </c>
      <c r="AD44" s="36">
        <v>1.629782602142E12</v>
      </c>
      <c r="AE44" s="2" t="b">
        <f t="shared" si="7"/>
        <v>1</v>
      </c>
      <c r="AF44" s="3" t="s">
        <v>242</v>
      </c>
      <c r="AG44" s="2">
        <v>361.0</v>
      </c>
      <c r="AH44" s="2" t="s">
        <v>2375</v>
      </c>
      <c r="AI44" s="36">
        <v>1.629785054587E12</v>
      </c>
      <c r="AJ44" s="2" t="b">
        <f t="shared" si="8"/>
        <v>1</v>
      </c>
      <c r="AK44" s="3" t="s">
        <v>292</v>
      </c>
      <c r="AL44" s="2">
        <v>178.0</v>
      </c>
      <c r="AM44" s="2" t="s">
        <v>2363</v>
      </c>
      <c r="AN44" s="36">
        <v>1.629785525884E12</v>
      </c>
      <c r="AO44" s="2" t="b">
        <f t="shared" si="9"/>
        <v>1</v>
      </c>
      <c r="AP44" s="3" t="s">
        <v>242</v>
      </c>
      <c r="AQ44" s="2">
        <v>544.0</v>
      </c>
      <c r="AR44" s="2" t="s">
        <v>2373</v>
      </c>
      <c r="AS44" s="36">
        <v>1.629786142846E12</v>
      </c>
    </row>
    <row r="45">
      <c r="A45" s="2" t="b">
        <f t="shared" si="1"/>
        <v>0</v>
      </c>
      <c r="B45" s="3" t="s">
        <v>320</v>
      </c>
      <c r="C45" s="2">
        <v>79.0</v>
      </c>
      <c r="D45" s="2" t="s">
        <v>2376</v>
      </c>
      <c r="E45" s="36">
        <v>1.629776221253E12</v>
      </c>
      <c r="F45" s="2" t="b">
        <f t="shared" si="2"/>
        <v>1</v>
      </c>
      <c r="G45" s="3" t="s">
        <v>242</v>
      </c>
      <c r="H45" s="2">
        <v>130.0</v>
      </c>
      <c r="I45" s="2" t="s">
        <v>2377</v>
      </c>
      <c r="J45" s="36">
        <v>1.629776728166E12</v>
      </c>
      <c r="K45" s="2" t="b">
        <f t="shared" si="3"/>
        <v>1</v>
      </c>
      <c r="L45" s="3" t="s">
        <v>242</v>
      </c>
      <c r="M45" s="2">
        <v>161.0</v>
      </c>
      <c r="N45" s="2" t="s">
        <v>2378</v>
      </c>
      <c r="O45" s="36">
        <v>1.62977724834E12</v>
      </c>
      <c r="P45" s="2" t="b">
        <f t="shared" si="4"/>
        <v>1</v>
      </c>
      <c r="Q45" s="3" t="s">
        <v>242</v>
      </c>
      <c r="R45" s="2">
        <v>407.0</v>
      </c>
      <c r="S45" s="2" t="s">
        <v>2380</v>
      </c>
      <c r="T45" s="36">
        <v>1.629781590157E12</v>
      </c>
      <c r="U45" s="2" t="b">
        <f t="shared" si="5"/>
        <v>1</v>
      </c>
      <c r="V45" s="3" t="s">
        <v>232</v>
      </c>
      <c r="W45" s="2">
        <v>303.0</v>
      </c>
      <c r="X45" s="2" t="s">
        <v>2379</v>
      </c>
      <c r="Y45" s="36">
        <v>1.629782156458E12</v>
      </c>
      <c r="Z45" s="2" t="b">
        <f t="shared" si="6"/>
        <v>0</v>
      </c>
      <c r="AA45" s="3" t="s">
        <v>244</v>
      </c>
      <c r="AB45" s="2">
        <v>152.0</v>
      </c>
      <c r="AC45" s="2" t="s">
        <v>2374</v>
      </c>
      <c r="AD45" s="36">
        <v>1.629782602294E12</v>
      </c>
      <c r="AE45" s="2" t="b">
        <f t="shared" si="7"/>
        <v>1</v>
      </c>
      <c r="AF45" s="3" t="s">
        <v>301</v>
      </c>
      <c r="AG45" s="2">
        <v>479.0</v>
      </c>
      <c r="AH45" s="2" t="s">
        <v>2381</v>
      </c>
      <c r="AI45" s="36">
        <v>1.629785055063E12</v>
      </c>
      <c r="AJ45" s="2" t="b">
        <f t="shared" si="8"/>
        <v>1</v>
      </c>
      <c r="AK45" s="3" t="s">
        <v>295</v>
      </c>
      <c r="AL45" s="2">
        <v>161.0</v>
      </c>
      <c r="AM45" s="2" t="s">
        <v>2382</v>
      </c>
      <c r="AN45" s="36">
        <v>1.629785526043E12</v>
      </c>
      <c r="AO45" s="2" t="b">
        <f t="shared" si="9"/>
        <v>0</v>
      </c>
      <c r="AP45" s="3" t="s">
        <v>334</v>
      </c>
      <c r="AQ45" s="2">
        <v>217.0</v>
      </c>
      <c r="AR45" s="2" t="s">
        <v>2383</v>
      </c>
      <c r="AS45" s="36">
        <v>1.629786143062E12</v>
      </c>
    </row>
    <row r="46">
      <c r="A46" s="2" t="b">
        <f t="shared" si="1"/>
        <v>0</v>
      </c>
      <c r="B46" s="3" t="s">
        <v>326</v>
      </c>
      <c r="C46" s="2">
        <v>219.0</v>
      </c>
      <c r="D46" s="2" t="s">
        <v>2376</v>
      </c>
      <c r="E46" s="36">
        <v>1.629776221474E12</v>
      </c>
      <c r="F46" s="2" t="b">
        <f t="shared" si="2"/>
        <v>1</v>
      </c>
      <c r="G46" s="3" t="s">
        <v>232</v>
      </c>
      <c r="H46" s="2">
        <v>204.0</v>
      </c>
      <c r="I46" s="2" t="s">
        <v>2377</v>
      </c>
      <c r="J46" s="36">
        <v>1.629776728371E12</v>
      </c>
      <c r="K46" s="2" t="b">
        <f t="shared" si="3"/>
        <v>0</v>
      </c>
      <c r="L46" s="3" t="s">
        <v>332</v>
      </c>
      <c r="M46" s="2">
        <v>601.0</v>
      </c>
      <c r="N46" s="2" t="s">
        <v>2378</v>
      </c>
      <c r="O46" s="36">
        <v>1.629777248944E12</v>
      </c>
      <c r="P46" s="2" t="b">
        <f t="shared" si="4"/>
        <v>0</v>
      </c>
      <c r="Q46" s="3" t="s">
        <v>310</v>
      </c>
      <c r="R46" s="2">
        <v>798.0</v>
      </c>
      <c r="S46" s="2" t="s">
        <v>2380</v>
      </c>
      <c r="T46" s="36">
        <v>1.629781590955E12</v>
      </c>
      <c r="U46" s="2" t="b">
        <f t="shared" si="5"/>
        <v>1</v>
      </c>
      <c r="V46" s="3" t="s">
        <v>242</v>
      </c>
      <c r="W46" s="2">
        <v>331.0</v>
      </c>
      <c r="X46" s="2" t="s">
        <v>2379</v>
      </c>
      <c r="Y46" s="36">
        <v>1.629782156791E12</v>
      </c>
      <c r="Z46" s="2" t="b">
        <f t="shared" si="6"/>
        <v>0</v>
      </c>
      <c r="AA46" s="3" t="s">
        <v>320</v>
      </c>
      <c r="AB46" s="2">
        <v>109.0</v>
      </c>
      <c r="AC46" s="2" t="s">
        <v>2374</v>
      </c>
      <c r="AD46" s="36">
        <v>1.629782602401E12</v>
      </c>
      <c r="AE46" s="2" t="b">
        <f t="shared" si="7"/>
        <v>1</v>
      </c>
      <c r="AF46" s="3" t="s">
        <v>232</v>
      </c>
      <c r="AG46" s="2">
        <v>298.0</v>
      </c>
      <c r="AH46" s="2" t="s">
        <v>2381</v>
      </c>
      <c r="AI46" s="36">
        <v>1.629785055365E12</v>
      </c>
      <c r="AJ46" s="2" t="b">
        <f t="shared" si="8"/>
        <v>1</v>
      </c>
      <c r="AK46" s="3" t="s">
        <v>242</v>
      </c>
      <c r="AL46" s="2">
        <v>220.0</v>
      </c>
      <c r="AM46" s="2" t="s">
        <v>2382</v>
      </c>
      <c r="AN46" s="36">
        <v>1.629785526263E12</v>
      </c>
      <c r="AO46" s="2" t="b">
        <f t="shared" si="9"/>
        <v>1</v>
      </c>
      <c r="AP46" s="3" t="s">
        <v>340</v>
      </c>
      <c r="AQ46" s="2">
        <v>435.0</v>
      </c>
      <c r="AR46" s="2" t="s">
        <v>2383</v>
      </c>
      <c r="AS46" s="36">
        <v>1.629786143497E12</v>
      </c>
    </row>
    <row r="47">
      <c r="A47" s="2" t="b">
        <f t="shared" si="1"/>
        <v>1</v>
      </c>
      <c r="B47" s="3" t="s">
        <v>242</v>
      </c>
      <c r="C47" s="2">
        <v>168.0</v>
      </c>
      <c r="D47" s="2" t="s">
        <v>2376</v>
      </c>
      <c r="E47" s="36">
        <v>1.629776221643E12</v>
      </c>
      <c r="F47" s="2" t="b">
        <f t="shared" si="2"/>
        <v>1</v>
      </c>
      <c r="G47" s="3" t="s">
        <v>230</v>
      </c>
      <c r="H47" s="2">
        <v>88.0</v>
      </c>
      <c r="I47" s="2" t="s">
        <v>2377</v>
      </c>
      <c r="J47" s="36">
        <v>1.62977672846E12</v>
      </c>
      <c r="K47" s="2" t="b">
        <f t="shared" si="3"/>
        <v>1</v>
      </c>
      <c r="L47" s="3" t="s">
        <v>337</v>
      </c>
      <c r="M47" s="2">
        <v>1042.0</v>
      </c>
      <c r="N47" s="2" t="s">
        <v>2384</v>
      </c>
      <c r="O47" s="36">
        <v>1.629777249994E12</v>
      </c>
      <c r="P47" s="2" t="b">
        <f t="shared" si="4"/>
        <v>0</v>
      </c>
      <c r="Q47" s="3" t="s">
        <v>208</v>
      </c>
      <c r="R47" s="2">
        <v>83.0</v>
      </c>
      <c r="S47" s="2" t="s">
        <v>2385</v>
      </c>
      <c r="T47" s="36">
        <v>1.629781591038E12</v>
      </c>
      <c r="U47" s="2" t="b">
        <f t="shared" si="5"/>
        <v>1</v>
      </c>
      <c r="V47" s="3" t="s">
        <v>344</v>
      </c>
      <c r="W47" s="2">
        <v>4244.0</v>
      </c>
      <c r="X47" s="2" t="s">
        <v>2386</v>
      </c>
      <c r="Y47" s="36">
        <v>1.629782161052E12</v>
      </c>
      <c r="Z47" s="2" t="b">
        <f t="shared" si="6"/>
        <v>0</v>
      </c>
      <c r="AA47" s="3" t="s">
        <v>326</v>
      </c>
      <c r="AB47" s="2">
        <v>217.0</v>
      </c>
      <c r="AC47" s="2" t="s">
        <v>2374</v>
      </c>
      <c r="AD47" s="36">
        <v>1.629782602619E12</v>
      </c>
      <c r="AE47" s="2" t="b">
        <f t="shared" si="7"/>
        <v>1</v>
      </c>
      <c r="AF47" s="3" t="s">
        <v>242</v>
      </c>
      <c r="AG47" s="2">
        <v>256.0</v>
      </c>
      <c r="AH47" s="2" t="s">
        <v>2381</v>
      </c>
      <c r="AI47" s="36">
        <v>1.629785055619E12</v>
      </c>
      <c r="AJ47" s="2" t="b">
        <f t="shared" si="8"/>
        <v>1</v>
      </c>
      <c r="AK47" s="3" t="s">
        <v>301</v>
      </c>
      <c r="AL47" s="2">
        <v>439.0</v>
      </c>
      <c r="AM47" s="2" t="s">
        <v>2382</v>
      </c>
      <c r="AN47" s="36">
        <v>1.629785526708E12</v>
      </c>
      <c r="AO47" s="2" t="b">
        <f t="shared" si="9"/>
        <v>1</v>
      </c>
      <c r="AP47" s="3" t="s">
        <v>348</v>
      </c>
      <c r="AQ47" s="2">
        <v>443.0</v>
      </c>
      <c r="AR47" s="2" t="s">
        <v>2383</v>
      </c>
      <c r="AS47" s="36">
        <v>1.629786143945E12</v>
      </c>
    </row>
    <row r="48">
      <c r="A48" s="2" t="b">
        <f t="shared" si="1"/>
        <v>0</v>
      </c>
      <c r="B48" s="3" t="s">
        <v>326</v>
      </c>
      <c r="C48" s="2">
        <v>233.0</v>
      </c>
      <c r="D48" s="2" t="s">
        <v>2376</v>
      </c>
      <c r="E48" s="36">
        <v>1.629776221877E12</v>
      </c>
      <c r="F48" s="2" t="b">
        <f t="shared" si="2"/>
        <v>1</v>
      </c>
      <c r="G48" s="3" t="s">
        <v>221</v>
      </c>
      <c r="H48" s="2">
        <v>118.0</v>
      </c>
      <c r="I48" s="2" t="s">
        <v>2377</v>
      </c>
      <c r="J48" s="36">
        <v>1.629776728579E12</v>
      </c>
      <c r="K48" s="2" t="b">
        <f t="shared" si="3"/>
        <v>1</v>
      </c>
      <c r="L48" s="3" t="s">
        <v>383</v>
      </c>
      <c r="M48" s="2">
        <v>448.0</v>
      </c>
      <c r="N48" s="2" t="s">
        <v>2387</v>
      </c>
      <c r="O48" s="36">
        <v>1.62977725043E12</v>
      </c>
      <c r="P48" s="2" t="b">
        <f t="shared" si="4"/>
        <v>0</v>
      </c>
      <c r="Q48" s="3" t="s">
        <v>244</v>
      </c>
      <c r="R48" s="2">
        <v>142.0</v>
      </c>
      <c r="S48" s="2" t="s">
        <v>2385</v>
      </c>
      <c r="T48" s="36">
        <v>1.629781591181E12</v>
      </c>
      <c r="U48" s="2" t="b">
        <f t="shared" si="5"/>
        <v>1</v>
      </c>
      <c r="V48" s="3" t="s">
        <v>371</v>
      </c>
      <c r="W48" s="2">
        <v>1098.0</v>
      </c>
      <c r="X48" s="2" t="s">
        <v>2388</v>
      </c>
      <c r="Y48" s="36">
        <v>1.629782162132E12</v>
      </c>
      <c r="Z48" s="2" t="b">
        <f t="shared" si="6"/>
        <v>1</v>
      </c>
      <c r="AA48" s="3" t="s">
        <v>242</v>
      </c>
      <c r="AB48" s="2">
        <v>470.0</v>
      </c>
      <c r="AC48" s="2" t="s">
        <v>2389</v>
      </c>
      <c r="AD48" s="36">
        <v>1.629782603088E12</v>
      </c>
      <c r="AE48" s="2" t="b">
        <f t="shared" si="7"/>
        <v>1</v>
      </c>
      <c r="AF48" s="3" t="s">
        <v>398</v>
      </c>
      <c r="AG48" s="2">
        <v>6479.0</v>
      </c>
      <c r="AH48" s="2" t="s">
        <v>2390</v>
      </c>
      <c r="AI48" s="36">
        <v>1.629785062101E12</v>
      </c>
      <c r="AJ48" s="2" t="b">
        <f t="shared" si="8"/>
        <v>1</v>
      </c>
      <c r="AK48" s="3" t="s">
        <v>232</v>
      </c>
      <c r="AL48" s="2">
        <v>207.0</v>
      </c>
      <c r="AM48" s="2" t="s">
        <v>2382</v>
      </c>
      <c r="AN48" s="36">
        <v>1.629785526911E12</v>
      </c>
      <c r="AO48" s="2" t="b">
        <f t="shared" si="9"/>
        <v>1</v>
      </c>
      <c r="AP48" s="3" t="s">
        <v>242</v>
      </c>
      <c r="AQ48" s="2">
        <v>570.0</v>
      </c>
      <c r="AR48" s="2" t="s">
        <v>2391</v>
      </c>
      <c r="AS48" s="36">
        <v>1.629786144513E12</v>
      </c>
    </row>
    <row r="49">
      <c r="A49" s="2" t="b">
        <f t="shared" si="1"/>
        <v>0</v>
      </c>
      <c r="B49" s="3" t="s">
        <v>320</v>
      </c>
      <c r="C49" s="2">
        <v>142.0</v>
      </c>
      <c r="D49" s="2" t="s">
        <v>2392</v>
      </c>
      <c r="E49" s="36">
        <v>1.629776222037E12</v>
      </c>
      <c r="F49" s="2" t="b">
        <f t="shared" si="2"/>
        <v>1</v>
      </c>
      <c r="G49" s="3" t="s">
        <v>255</v>
      </c>
      <c r="H49" s="2">
        <v>110.0</v>
      </c>
      <c r="I49" s="2" t="s">
        <v>2377</v>
      </c>
      <c r="J49" s="36">
        <v>1.629776728687E12</v>
      </c>
      <c r="K49" s="2" t="b">
        <f t="shared" si="3"/>
        <v>1</v>
      </c>
      <c r="L49" s="3" t="s">
        <v>242</v>
      </c>
      <c r="M49" s="2">
        <v>354.0</v>
      </c>
      <c r="N49" s="2" t="s">
        <v>2387</v>
      </c>
      <c r="O49" s="36">
        <v>1.629777250783E12</v>
      </c>
      <c r="P49" s="2" t="b">
        <f t="shared" si="4"/>
        <v>0</v>
      </c>
      <c r="Q49" s="3" t="s">
        <v>320</v>
      </c>
      <c r="R49" s="2">
        <v>109.0</v>
      </c>
      <c r="S49" s="2" t="s">
        <v>2385</v>
      </c>
      <c r="T49" s="36">
        <v>1.629781591289E12</v>
      </c>
      <c r="U49" s="2" t="b">
        <f t="shared" si="5"/>
        <v>1</v>
      </c>
      <c r="V49" s="3" t="s">
        <v>346</v>
      </c>
      <c r="W49" s="2">
        <v>616.0</v>
      </c>
      <c r="X49" s="2" t="s">
        <v>2388</v>
      </c>
      <c r="Y49" s="36">
        <v>1.629782162755E12</v>
      </c>
      <c r="Z49" s="2" t="b">
        <f t="shared" si="6"/>
        <v>0</v>
      </c>
      <c r="AA49" s="3" t="s">
        <v>329</v>
      </c>
      <c r="AB49" s="2">
        <v>241.0</v>
      </c>
      <c r="AC49" s="2" t="s">
        <v>2389</v>
      </c>
      <c r="AD49" s="36">
        <v>1.629782603331E12</v>
      </c>
      <c r="AE49" s="2" t="b">
        <f t="shared" si="7"/>
        <v>1</v>
      </c>
      <c r="AF49" s="3" t="s">
        <v>371</v>
      </c>
      <c r="AG49" s="2">
        <v>887.0</v>
      </c>
      <c r="AH49" s="2" t="s">
        <v>2390</v>
      </c>
      <c r="AI49" s="36">
        <v>1.629785062988E12</v>
      </c>
      <c r="AJ49" s="2" t="b">
        <f t="shared" si="8"/>
        <v>1</v>
      </c>
      <c r="AK49" s="3" t="s">
        <v>242</v>
      </c>
      <c r="AL49" s="2">
        <v>156.0</v>
      </c>
      <c r="AM49" s="2" t="s">
        <v>2393</v>
      </c>
      <c r="AN49" s="36">
        <v>1.629785527066E12</v>
      </c>
      <c r="AO49" s="2" t="b">
        <f t="shared" si="9"/>
        <v>1</v>
      </c>
      <c r="AP49" s="3" t="s">
        <v>301</v>
      </c>
      <c r="AQ49" s="2">
        <v>387.0</v>
      </c>
      <c r="AR49" s="2" t="s">
        <v>2391</v>
      </c>
      <c r="AS49" s="36">
        <v>1.629786144899E12</v>
      </c>
    </row>
    <row r="50">
      <c r="A50" s="2" t="b">
        <f t="shared" si="1"/>
        <v>0</v>
      </c>
      <c r="B50" s="3" t="s">
        <v>2227</v>
      </c>
      <c r="C50" s="2">
        <v>143.0</v>
      </c>
      <c r="D50" s="2" t="s">
        <v>2392</v>
      </c>
      <c r="E50" s="36">
        <v>1.629776222163E12</v>
      </c>
      <c r="F50" s="2" t="b">
        <f t="shared" si="2"/>
        <v>1</v>
      </c>
      <c r="G50" s="3" t="s">
        <v>242</v>
      </c>
      <c r="H50" s="2">
        <v>207.0</v>
      </c>
      <c r="I50" s="2" t="s">
        <v>2377</v>
      </c>
      <c r="J50" s="36">
        <v>1.629776728895E12</v>
      </c>
      <c r="K50" s="2" t="b">
        <f t="shared" si="3"/>
        <v>1</v>
      </c>
      <c r="L50" s="3" t="s">
        <v>301</v>
      </c>
      <c r="M50" s="2">
        <v>1085.0</v>
      </c>
      <c r="N50" s="2" t="s">
        <v>2394</v>
      </c>
      <c r="O50" s="36">
        <v>1.629777251868E12</v>
      </c>
      <c r="P50" s="2" t="b">
        <f t="shared" si="4"/>
        <v>0</v>
      </c>
      <c r="Q50" s="3" t="s">
        <v>326</v>
      </c>
      <c r="R50" s="2">
        <v>216.0</v>
      </c>
      <c r="S50" s="2" t="s">
        <v>2385</v>
      </c>
      <c r="T50" s="36">
        <v>1.629781591504E12</v>
      </c>
      <c r="U50" s="2" t="b">
        <f t="shared" si="5"/>
        <v>1</v>
      </c>
      <c r="V50" s="3" t="s">
        <v>383</v>
      </c>
      <c r="W50" s="2">
        <v>196.0</v>
      </c>
      <c r="X50" s="2" t="s">
        <v>2388</v>
      </c>
      <c r="Y50" s="36">
        <v>1.629782162956E12</v>
      </c>
      <c r="Z50" s="2" t="b">
        <f t="shared" si="6"/>
        <v>1</v>
      </c>
      <c r="AA50" s="3" t="s">
        <v>337</v>
      </c>
      <c r="AB50" s="2">
        <v>309.0</v>
      </c>
      <c r="AC50" s="2" t="s">
        <v>2389</v>
      </c>
      <c r="AD50" s="36">
        <v>1.629782603639E12</v>
      </c>
      <c r="AE50" s="2" t="b">
        <f t="shared" si="7"/>
        <v>1</v>
      </c>
      <c r="AF50" s="3" t="s">
        <v>398</v>
      </c>
      <c r="AG50" s="2">
        <v>402.0</v>
      </c>
      <c r="AH50" s="2" t="s">
        <v>2395</v>
      </c>
      <c r="AI50" s="36">
        <v>1.629785063389E12</v>
      </c>
      <c r="AJ50" s="2" t="b">
        <f t="shared" si="8"/>
        <v>1</v>
      </c>
      <c r="AK50" s="3" t="s">
        <v>346</v>
      </c>
      <c r="AL50" s="2">
        <v>4203.0</v>
      </c>
      <c r="AM50" s="2" t="s">
        <v>2396</v>
      </c>
      <c r="AN50" s="36">
        <v>1.629785531273E12</v>
      </c>
      <c r="AO50" s="2" t="b">
        <f t="shared" si="9"/>
        <v>1</v>
      </c>
      <c r="AP50" s="3" t="s">
        <v>232</v>
      </c>
      <c r="AQ50" s="2">
        <v>390.0</v>
      </c>
      <c r="AR50" s="2" t="s">
        <v>2397</v>
      </c>
      <c r="AS50" s="36">
        <v>1.629786145288E12</v>
      </c>
    </row>
    <row r="51">
      <c r="A51" s="2" t="b">
        <f t="shared" si="1"/>
        <v>0</v>
      </c>
      <c r="B51" s="3" t="s">
        <v>208</v>
      </c>
      <c r="C51" s="2">
        <v>125.0</v>
      </c>
      <c r="D51" s="2" t="s">
        <v>2392</v>
      </c>
      <c r="E51" s="36">
        <v>1.629776222288E12</v>
      </c>
      <c r="F51" s="2" t="b">
        <f t="shared" si="2"/>
        <v>0</v>
      </c>
      <c r="G51" s="3" t="s">
        <v>244</v>
      </c>
      <c r="H51" s="2">
        <v>493.0</v>
      </c>
      <c r="I51" s="2" t="s">
        <v>2398</v>
      </c>
      <c r="J51" s="36">
        <v>1.629776729385E12</v>
      </c>
      <c r="K51" s="2" t="b">
        <f t="shared" si="3"/>
        <v>1</v>
      </c>
      <c r="L51" s="3" t="s">
        <v>232</v>
      </c>
      <c r="M51" s="2">
        <v>318.0</v>
      </c>
      <c r="N51" s="2" t="s">
        <v>2399</v>
      </c>
      <c r="O51" s="36">
        <v>1.629777252191E12</v>
      </c>
      <c r="P51" s="2" t="b">
        <f t="shared" si="4"/>
        <v>1</v>
      </c>
      <c r="Q51" s="3" t="s">
        <v>242</v>
      </c>
      <c r="R51" s="2">
        <v>280.0</v>
      </c>
      <c r="S51" s="2" t="s">
        <v>2385</v>
      </c>
      <c r="T51" s="36">
        <v>1.629781591785E12</v>
      </c>
      <c r="U51" s="2" t="b">
        <f t="shared" si="5"/>
        <v>1</v>
      </c>
      <c r="V51" s="3" t="s">
        <v>242</v>
      </c>
      <c r="W51" s="2">
        <v>241.0</v>
      </c>
      <c r="X51" s="2" t="s">
        <v>2400</v>
      </c>
      <c r="Y51" s="36">
        <v>1.629782163191E12</v>
      </c>
      <c r="Z51" s="2" t="b">
        <f t="shared" si="6"/>
        <v>1</v>
      </c>
      <c r="AA51" s="3" t="s">
        <v>344</v>
      </c>
      <c r="AB51" s="2">
        <v>419.0</v>
      </c>
      <c r="AC51" s="2" t="s">
        <v>2401</v>
      </c>
      <c r="AD51" s="36">
        <v>1.629782604056E12</v>
      </c>
      <c r="AE51" s="2" t="b">
        <f t="shared" si="7"/>
        <v>1</v>
      </c>
      <c r="AF51" s="3" t="s">
        <v>383</v>
      </c>
      <c r="AG51" s="2">
        <v>129.0</v>
      </c>
      <c r="AH51" s="2" t="s">
        <v>2395</v>
      </c>
      <c r="AI51" s="36">
        <v>1.629785063526E12</v>
      </c>
      <c r="AJ51" s="2" t="b">
        <f t="shared" si="8"/>
        <v>1</v>
      </c>
      <c r="AK51" s="3" t="s">
        <v>371</v>
      </c>
      <c r="AL51" s="2">
        <v>2386.0</v>
      </c>
      <c r="AM51" s="2" t="s">
        <v>2402</v>
      </c>
      <c r="AN51" s="36">
        <v>1.629785533657E12</v>
      </c>
      <c r="AO51" s="2" t="b">
        <f t="shared" si="9"/>
        <v>1</v>
      </c>
      <c r="AP51" s="3" t="s">
        <v>242</v>
      </c>
      <c r="AQ51" s="2">
        <v>381.0</v>
      </c>
      <c r="AR51" s="2" t="s">
        <v>2397</v>
      </c>
      <c r="AS51" s="36">
        <v>1.62978614568E12</v>
      </c>
    </row>
    <row r="52">
      <c r="A52" s="2" t="b">
        <f t="shared" si="1"/>
        <v>0</v>
      </c>
      <c r="B52" s="3" t="s">
        <v>244</v>
      </c>
      <c r="C52" s="2">
        <v>672.0</v>
      </c>
      <c r="D52" s="2" t="s">
        <v>2392</v>
      </c>
      <c r="E52" s="36">
        <v>1.629776222973E12</v>
      </c>
      <c r="F52" s="2" t="b">
        <f t="shared" si="2"/>
        <v>1</v>
      </c>
      <c r="G52" s="3" t="s">
        <v>250</v>
      </c>
      <c r="H52" s="2">
        <v>1046.0</v>
      </c>
      <c r="I52" s="2" t="s">
        <v>2403</v>
      </c>
      <c r="J52" s="36">
        <v>1.629776730435E12</v>
      </c>
      <c r="K52" s="2" t="b">
        <f t="shared" si="3"/>
        <v>1</v>
      </c>
      <c r="L52" s="3" t="s">
        <v>242</v>
      </c>
      <c r="M52" s="2">
        <v>407.0</v>
      </c>
      <c r="N52" s="2" t="s">
        <v>2399</v>
      </c>
      <c r="O52" s="36">
        <v>1.629777252594E12</v>
      </c>
      <c r="P52" s="2" t="b">
        <f t="shared" si="4"/>
        <v>0</v>
      </c>
      <c r="Q52" s="3" t="s">
        <v>332</v>
      </c>
      <c r="R52" s="2">
        <v>324.0</v>
      </c>
      <c r="S52" s="2" t="s">
        <v>2404</v>
      </c>
      <c r="T52" s="36">
        <v>1.62978159211E12</v>
      </c>
      <c r="U52" s="2" t="b">
        <f t="shared" si="5"/>
        <v>1</v>
      </c>
      <c r="V52" s="3" t="s">
        <v>390</v>
      </c>
      <c r="W52" s="2">
        <v>1322.0</v>
      </c>
      <c r="X52" s="2" t="s">
        <v>2405</v>
      </c>
      <c r="Y52" s="36">
        <v>1.629782164508E12</v>
      </c>
      <c r="Z52" s="2" t="b">
        <f t="shared" si="6"/>
        <v>1</v>
      </c>
      <c r="AA52" s="3" t="s">
        <v>242</v>
      </c>
      <c r="AB52" s="2">
        <v>613.0</v>
      </c>
      <c r="AC52" s="2" t="s">
        <v>2401</v>
      </c>
      <c r="AD52" s="36">
        <v>1.629782604671E12</v>
      </c>
      <c r="AE52" s="2" t="b">
        <f t="shared" si="7"/>
        <v>1</v>
      </c>
      <c r="AF52" s="3" t="s">
        <v>242</v>
      </c>
      <c r="AG52" s="2">
        <v>1078.0</v>
      </c>
      <c r="AH52" s="2" t="s">
        <v>2406</v>
      </c>
      <c r="AI52" s="36">
        <v>1.629785064598E12</v>
      </c>
      <c r="AJ52" s="2" t="b">
        <f t="shared" si="8"/>
        <v>1</v>
      </c>
      <c r="AK52" s="3" t="s">
        <v>337</v>
      </c>
      <c r="AL52" s="2">
        <v>668.0</v>
      </c>
      <c r="AM52" s="2" t="s">
        <v>2407</v>
      </c>
      <c r="AN52" s="36">
        <v>1.629785534324E12</v>
      </c>
      <c r="AO52" s="2" t="b">
        <f t="shared" si="9"/>
        <v>1</v>
      </c>
      <c r="AP52" s="3" t="s">
        <v>346</v>
      </c>
      <c r="AQ52" s="2">
        <v>6715.0</v>
      </c>
      <c r="AR52" s="2" t="s">
        <v>2408</v>
      </c>
      <c r="AS52" s="36">
        <v>1.629786152389E12</v>
      </c>
    </row>
    <row r="53">
      <c r="A53" s="2" t="b">
        <f t="shared" si="1"/>
        <v>0</v>
      </c>
      <c r="B53" s="3" t="s">
        <v>320</v>
      </c>
      <c r="C53" s="2">
        <v>89.0</v>
      </c>
      <c r="D53" s="2" t="s">
        <v>2409</v>
      </c>
      <c r="E53" s="36">
        <v>1.629776223048E12</v>
      </c>
      <c r="F53" s="2" t="b">
        <f t="shared" si="2"/>
        <v>1</v>
      </c>
      <c r="G53" s="3" t="s">
        <v>218</v>
      </c>
      <c r="H53" s="2">
        <v>435.0</v>
      </c>
      <c r="I53" s="2" t="s">
        <v>2403</v>
      </c>
      <c r="J53" s="36">
        <v>1.629776730868E12</v>
      </c>
      <c r="K53" s="2" t="b">
        <f t="shared" si="3"/>
        <v>1</v>
      </c>
      <c r="L53" s="3" t="s">
        <v>415</v>
      </c>
      <c r="M53" s="2">
        <v>6093.0</v>
      </c>
      <c r="N53" s="2" t="s">
        <v>2410</v>
      </c>
      <c r="O53" s="36">
        <v>1.629777258695E12</v>
      </c>
      <c r="P53" s="2" t="b">
        <f t="shared" si="4"/>
        <v>1</v>
      </c>
      <c r="Q53" s="3" t="s">
        <v>337</v>
      </c>
      <c r="R53" s="2">
        <v>695.0</v>
      </c>
      <c r="S53" s="2" t="s">
        <v>2404</v>
      </c>
      <c r="T53" s="36">
        <v>1.62978159281E12</v>
      </c>
      <c r="U53" s="2" t="b">
        <f t="shared" si="5"/>
        <v>1</v>
      </c>
      <c r="V53" s="3" t="s">
        <v>257</v>
      </c>
      <c r="W53" s="2">
        <v>709.0</v>
      </c>
      <c r="X53" s="2" t="s">
        <v>2411</v>
      </c>
      <c r="Y53" s="36">
        <v>1.629782165219E12</v>
      </c>
      <c r="Z53" s="2" t="b">
        <f t="shared" si="6"/>
        <v>1</v>
      </c>
      <c r="AA53" s="3" t="s">
        <v>301</v>
      </c>
      <c r="AB53" s="2">
        <v>638.0</v>
      </c>
      <c r="AC53" s="2" t="s">
        <v>2412</v>
      </c>
      <c r="AD53" s="36">
        <v>1.629782605309E12</v>
      </c>
      <c r="AE53" s="2" t="b">
        <f t="shared" si="7"/>
        <v>1</v>
      </c>
      <c r="AF53" s="3" t="s">
        <v>390</v>
      </c>
      <c r="AG53" s="2">
        <v>242.0</v>
      </c>
      <c r="AH53" s="2" t="s">
        <v>2406</v>
      </c>
      <c r="AI53" s="36">
        <v>1.629785064837E12</v>
      </c>
      <c r="AJ53" s="2" t="b">
        <f t="shared" si="8"/>
        <v>1</v>
      </c>
      <c r="AK53" s="3" t="s">
        <v>383</v>
      </c>
      <c r="AL53" s="2">
        <v>88.0</v>
      </c>
      <c r="AM53" s="2" t="s">
        <v>2407</v>
      </c>
      <c r="AN53" s="36">
        <v>1.629785534421E12</v>
      </c>
      <c r="AO53" s="2" t="b">
        <f t="shared" si="9"/>
        <v>1</v>
      </c>
      <c r="AP53" s="3" t="s">
        <v>371</v>
      </c>
      <c r="AQ53" s="2">
        <v>1188.0</v>
      </c>
      <c r="AR53" s="2" t="s">
        <v>2413</v>
      </c>
      <c r="AS53" s="36">
        <v>1.629786153573E12</v>
      </c>
    </row>
    <row r="54">
      <c r="A54" s="2" t="b">
        <f t="shared" si="1"/>
        <v>0</v>
      </c>
      <c r="B54" s="3" t="s">
        <v>326</v>
      </c>
      <c r="C54" s="2">
        <v>168.0</v>
      </c>
      <c r="D54" s="2" t="s">
        <v>2409</v>
      </c>
      <c r="E54" s="36">
        <v>1.629776223224E12</v>
      </c>
      <c r="F54" s="2" t="b">
        <f t="shared" si="2"/>
        <v>1</v>
      </c>
      <c r="G54" s="3" t="s">
        <v>218</v>
      </c>
      <c r="H54" s="2">
        <v>177.0</v>
      </c>
      <c r="I54" s="2" t="s">
        <v>2414</v>
      </c>
      <c r="J54" s="36">
        <v>1.62977673105E12</v>
      </c>
      <c r="K54" s="2" t="b">
        <f t="shared" si="3"/>
        <v>1</v>
      </c>
      <c r="L54" s="3" t="s">
        <v>371</v>
      </c>
      <c r="M54" s="2">
        <v>3005.0</v>
      </c>
      <c r="N54" s="2" t="s">
        <v>2415</v>
      </c>
      <c r="O54" s="36">
        <v>1.629777261691E12</v>
      </c>
      <c r="P54" s="2" t="b">
        <f t="shared" si="4"/>
        <v>1</v>
      </c>
      <c r="Q54" s="3" t="s">
        <v>348</v>
      </c>
      <c r="R54" s="2">
        <v>308.0</v>
      </c>
      <c r="S54" s="2" t="s">
        <v>2416</v>
      </c>
      <c r="T54" s="36">
        <v>1.629781593131E12</v>
      </c>
      <c r="U54" s="2" t="b">
        <f t="shared" si="5"/>
        <v>1</v>
      </c>
      <c r="V54" s="3" t="s">
        <v>242</v>
      </c>
      <c r="W54" s="2">
        <v>224.0</v>
      </c>
      <c r="X54" s="2" t="s">
        <v>2411</v>
      </c>
      <c r="Y54" s="36">
        <v>1.629782165445E12</v>
      </c>
      <c r="Z54" s="2" t="b">
        <f t="shared" si="6"/>
        <v>1</v>
      </c>
      <c r="AA54" s="3" t="s">
        <v>232</v>
      </c>
      <c r="AB54" s="2">
        <v>264.0</v>
      </c>
      <c r="AC54" s="2" t="s">
        <v>2412</v>
      </c>
      <c r="AD54" s="36">
        <v>1.629782605569E12</v>
      </c>
      <c r="AE54" s="2" t="b">
        <f t="shared" si="7"/>
        <v>1</v>
      </c>
      <c r="AF54" s="3" t="s">
        <v>257</v>
      </c>
      <c r="AG54" s="2">
        <v>172.0</v>
      </c>
      <c r="AH54" s="2" t="s">
        <v>2417</v>
      </c>
      <c r="AI54" s="36">
        <v>1.629785065018E12</v>
      </c>
      <c r="AJ54" s="2" t="b">
        <f t="shared" si="8"/>
        <v>1</v>
      </c>
      <c r="AK54" s="3" t="s">
        <v>242</v>
      </c>
      <c r="AL54" s="2">
        <v>310.0</v>
      </c>
      <c r="AM54" s="2" t="s">
        <v>2407</v>
      </c>
      <c r="AN54" s="36">
        <v>1.629785534724E12</v>
      </c>
      <c r="AO54" s="2" t="b">
        <f t="shared" si="9"/>
        <v>1</v>
      </c>
      <c r="AP54" s="3" t="s">
        <v>340</v>
      </c>
      <c r="AQ54" s="2">
        <v>426.0</v>
      </c>
      <c r="AR54" s="2" t="s">
        <v>2418</v>
      </c>
      <c r="AS54" s="36">
        <v>1.629786154001E12</v>
      </c>
    </row>
    <row r="55">
      <c r="A55" s="2" t="b">
        <f t="shared" si="1"/>
        <v>1</v>
      </c>
      <c r="B55" s="3" t="s">
        <v>242</v>
      </c>
      <c r="C55" s="2">
        <v>218.0</v>
      </c>
      <c r="D55" s="2" t="s">
        <v>2409</v>
      </c>
      <c r="E55" s="36">
        <v>1.629776223432E12</v>
      </c>
      <c r="F55" s="2" t="b">
        <f t="shared" si="2"/>
        <v>1</v>
      </c>
      <c r="G55" s="3" t="s">
        <v>242</v>
      </c>
      <c r="H55" s="2">
        <v>227.0</v>
      </c>
      <c r="I55" s="2" t="s">
        <v>2414</v>
      </c>
      <c r="J55" s="36">
        <v>1.629776731273E12</v>
      </c>
      <c r="K55" s="2" t="b">
        <f t="shared" si="3"/>
        <v>1</v>
      </c>
      <c r="L55" s="3" t="s">
        <v>337</v>
      </c>
      <c r="M55" s="2">
        <v>443.0</v>
      </c>
      <c r="N55" s="2" t="s">
        <v>2419</v>
      </c>
      <c r="O55" s="36">
        <v>1.629777262136E12</v>
      </c>
      <c r="P55" s="2" t="b">
        <f t="shared" si="4"/>
        <v>1</v>
      </c>
      <c r="Q55" s="3" t="s">
        <v>242</v>
      </c>
      <c r="R55" s="2">
        <v>412.0</v>
      </c>
      <c r="S55" s="2" t="s">
        <v>2416</v>
      </c>
      <c r="T55" s="36">
        <v>1.629781593524E12</v>
      </c>
      <c r="U55" s="2" t="b">
        <f t="shared" si="5"/>
        <v>1</v>
      </c>
      <c r="V55" s="3" t="s">
        <v>292</v>
      </c>
      <c r="W55" s="2">
        <v>310.0</v>
      </c>
      <c r="X55" s="2" t="s">
        <v>2411</v>
      </c>
      <c r="Y55" s="36">
        <v>1.62978216575E12</v>
      </c>
      <c r="Z55" s="2" t="b">
        <f t="shared" si="6"/>
        <v>1</v>
      </c>
      <c r="AA55" s="3" t="s">
        <v>242</v>
      </c>
      <c r="AB55" s="2">
        <v>388.0</v>
      </c>
      <c r="AC55" s="2" t="s">
        <v>2412</v>
      </c>
      <c r="AD55" s="36">
        <v>1.629782605963E12</v>
      </c>
      <c r="AE55" s="2" t="b">
        <f t="shared" si="7"/>
        <v>1</v>
      </c>
      <c r="AF55" s="3" t="s">
        <v>242</v>
      </c>
      <c r="AG55" s="2">
        <v>199.0</v>
      </c>
      <c r="AH55" s="2" t="s">
        <v>2417</v>
      </c>
      <c r="AI55" s="36">
        <v>1.629785065208E12</v>
      </c>
      <c r="AJ55" s="2" t="b">
        <f t="shared" si="8"/>
        <v>1</v>
      </c>
      <c r="AK55" s="3" t="s">
        <v>383</v>
      </c>
      <c r="AL55" s="2">
        <v>1035.0</v>
      </c>
      <c r="AM55" s="2" t="s">
        <v>2420</v>
      </c>
      <c r="AN55" s="36">
        <v>1.629785535759E12</v>
      </c>
      <c r="AO55" s="2" t="b">
        <f t="shared" si="9"/>
        <v>1</v>
      </c>
      <c r="AP55" s="3" t="s">
        <v>383</v>
      </c>
      <c r="AQ55" s="2">
        <v>265.0</v>
      </c>
      <c r="AR55" s="2" t="s">
        <v>2418</v>
      </c>
      <c r="AS55" s="36">
        <v>1.629786154267E12</v>
      </c>
    </row>
    <row r="56">
      <c r="A56" s="2" t="b">
        <f t="shared" si="1"/>
        <v>0</v>
      </c>
      <c r="B56" s="3" t="s">
        <v>329</v>
      </c>
      <c r="C56" s="2">
        <v>304.0</v>
      </c>
      <c r="D56" s="2" t="s">
        <v>2409</v>
      </c>
      <c r="E56" s="36">
        <v>1.629776223737E12</v>
      </c>
      <c r="F56" s="2" t="b">
        <f t="shared" si="2"/>
        <v>1</v>
      </c>
      <c r="G56" s="3" t="s">
        <v>257</v>
      </c>
      <c r="H56" s="2">
        <v>193.0</v>
      </c>
      <c r="I56" s="2" t="s">
        <v>2414</v>
      </c>
      <c r="J56" s="36">
        <v>1.629776731465E12</v>
      </c>
      <c r="K56" s="2" t="b">
        <f t="shared" si="3"/>
        <v>1</v>
      </c>
      <c r="L56" s="3" t="s">
        <v>383</v>
      </c>
      <c r="M56" s="2">
        <v>314.0</v>
      </c>
      <c r="N56" s="2" t="s">
        <v>2419</v>
      </c>
      <c r="O56" s="36">
        <v>1.629777262462E12</v>
      </c>
      <c r="P56" s="2" t="b">
        <f t="shared" si="4"/>
        <v>1</v>
      </c>
      <c r="Q56" s="3" t="s">
        <v>301</v>
      </c>
      <c r="R56" s="2">
        <v>626.0</v>
      </c>
      <c r="S56" s="2" t="s">
        <v>2421</v>
      </c>
      <c r="T56" s="36">
        <v>1.629781594151E12</v>
      </c>
      <c r="U56" s="2" t="b">
        <f t="shared" si="5"/>
        <v>1</v>
      </c>
      <c r="V56" s="3" t="s">
        <v>255</v>
      </c>
      <c r="W56" s="2">
        <v>277.0</v>
      </c>
      <c r="X56" s="2" t="s">
        <v>2422</v>
      </c>
      <c r="Y56" s="36">
        <v>1.629782166035E12</v>
      </c>
      <c r="Z56" s="2" t="b">
        <f t="shared" si="6"/>
        <v>1</v>
      </c>
      <c r="AA56" s="3" t="s">
        <v>242</v>
      </c>
      <c r="AB56" s="2">
        <v>3370.0</v>
      </c>
      <c r="AC56" s="2" t="s">
        <v>2423</v>
      </c>
      <c r="AD56" s="36">
        <v>1.629782609343E12</v>
      </c>
      <c r="AE56" s="2" t="b">
        <f t="shared" si="7"/>
        <v>1</v>
      </c>
      <c r="AF56" s="3" t="s">
        <v>301</v>
      </c>
      <c r="AG56" s="2">
        <v>473.0</v>
      </c>
      <c r="AH56" s="2" t="s">
        <v>2417</v>
      </c>
      <c r="AI56" s="36">
        <v>1.62978506568E12</v>
      </c>
      <c r="AJ56" s="2" t="b">
        <f t="shared" si="8"/>
        <v>1</v>
      </c>
      <c r="AK56" s="3" t="s">
        <v>337</v>
      </c>
      <c r="AL56" s="2">
        <v>150.0</v>
      </c>
      <c r="AM56" s="2" t="s">
        <v>2420</v>
      </c>
      <c r="AN56" s="36">
        <v>1.629785535905E12</v>
      </c>
      <c r="AO56" s="2" t="b">
        <f t="shared" si="9"/>
        <v>1</v>
      </c>
      <c r="AP56" s="3" t="s">
        <v>340</v>
      </c>
      <c r="AQ56" s="2">
        <v>432.0</v>
      </c>
      <c r="AR56" s="2" t="s">
        <v>2418</v>
      </c>
      <c r="AS56" s="36">
        <v>1.629786154698E12</v>
      </c>
    </row>
    <row r="57">
      <c r="A57" s="2" t="b">
        <f t="shared" si="1"/>
        <v>1</v>
      </c>
      <c r="B57" s="3" t="s">
        <v>337</v>
      </c>
      <c r="C57" s="2">
        <v>1519.0</v>
      </c>
      <c r="D57" s="2" t="s">
        <v>2424</v>
      </c>
      <c r="E57" s="36">
        <v>1.629776225258E12</v>
      </c>
      <c r="F57" s="2" t="b">
        <f t="shared" si="2"/>
        <v>1</v>
      </c>
      <c r="G57" s="3" t="s">
        <v>221</v>
      </c>
      <c r="H57" s="2">
        <v>123.0</v>
      </c>
      <c r="I57" s="2" t="s">
        <v>2414</v>
      </c>
      <c r="J57" s="36">
        <v>1.629776731589E12</v>
      </c>
      <c r="K57" s="2" t="b">
        <f t="shared" si="3"/>
        <v>1</v>
      </c>
      <c r="L57" s="3" t="s">
        <v>242</v>
      </c>
      <c r="M57" s="2">
        <v>1932.0</v>
      </c>
      <c r="N57" s="2" t="s">
        <v>2425</v>
      </c>
      <c r="O57" s="36">
        <v>1.629777264383E12</v>
      </c>
      <c r="P57" s="2" t="b">
        <f t="shared" si="4"/>
        <v>1</v>
      </c>
      <c r="Q57" s="3" t="s">
        <v>232</v>
      </c>
      <c r="R57" s="2">
        <v>401.0</v>
      </c>
      <c r="S57" s="2" t="s">
        <v>2421</v>
      </c>
      <c r="T57" s="36">
        <v>1.629781594552E12</v>
      </c>
      <c r="U57" s="2" t="b">
        <f t="shared" si="5"/>
        <v>1</v>
      </c>
      <c r="V57" s="3" t="s">
        <v>242</v>
      </c>
      <c r="W57" s="2">
        <v>456.0</v>
      </c>
      <c r="X57" s="2" t="s">
        <v>2422</v>
      </c>
      <c r="Y57" s="36">
        <v>1.629782166487E12</v>
      </c>
      <c r="Z57" s="2" t="b">
        <f t="shared" si="6"/>
        <v>1</v>
      </c>
      <c r="AA57" s="3" t="s">
        <v>242</v>
      </c>
      <c r="AB57" s="2">
        <v>168.0</v>
      </c>
      <c r="AC57" s="2" t="s">
        <v>2423</v>
      </c>
      <c r="AD57" s="36">
        <v>1.629782609496E12</v>
      </c>
      <c r="AE57" s="2" t="b">
        <f t="shared" si="7"/>
        <v>1</v>
      </c>
      <c r="AF57" s="3" t="s">
        <v>242</v>
      </c>
      <c r="AG57" s="2">
        <v>899.0</v>
      </c>
      <c r="AH57" s="2" t="s">
        <v>2426</v>
      </c>
      <c r="AI57" s="36">
        <v>1.629785066596E12</v>
      </c>
      <c r="AJ57" s="2" t="b">
        <f t="shared" si="8"/>
        <v>1</v>
      </c>
      <c r="AK57" s="3" t="s">
        <v>371</v>
      </c>
      <c r="AL57" s="2">
        <v>133.0</v>
      </c>
      <c r="AM57" s="2" t="s">
        <v>2427</v>
      </c>
      <c r="AN57" s="36">
        <v>1.629785536038E12</v>
      </c>
      <c r="AO57" s="2" t="b">
        <f t="shared" si="9"/>
        <v>1</v>
      </c>
      <c r="AP57" s="3" t="s">
        <v>371</v>
      </c>
      <c r="AQ57" s="2">
        <v>132.0</v>
      </c>
      <c r="AR57" s="2" t="s">
        <v>2418</v>
      </c>
      <c r="AS57" s="36">
        <v>1.629786154826E12</v>
      </c>
    </row>
    <row r="58">
      <c r="A58" s="2" t="b">
        <f t="shared" si="1"/>
        <v>1</v>
      </c>
      <c r="B58" s="3" t="s">
        <v>337</v>
      </c>
      <c r="C58" s="2">
        <v>154.0</v>
      </c>
      <c r="D58" s="2" t="s">
        <v>2424</v>
      </c>
      <c r="E58" s="36">
        <v>1.62977622541E12</v>
      </c>
      <c r="F58" s="2" t="b">
        <f t="shared" si="2"/>
        <v>1</v>
      </c>
      <c r="G58" s="3" t="s">
        <v>257</v>
      </c>
      <c r="H58" s="2">
        <v>268.0</v>
      </c>
      <c r="I58" s="2" t="s">
        <v>2414</v>
      </c>
      <c r="J58" s="36">
        <v>1.629776731859E12</v>
      </c>
      <c r="K58" s="2" t="b">
        <f t="shared" si="3"/>
        <v>1</v>
      </c>
      <c r="L58" s="3" t="s">
        <v>390</v>
      </c>
      <c r="M58" s="2">
        <v>1628.0</v>
      </c>
      <c r="N58" s="2" t="s">
        <v>2428</v>
      </c>
      <c r="O58" s="36">
        <v>1.629777266012E12</v>
      </c>
      <c r="P58" s="2" t="b">
        <f t="shared" si="4"/>
        <v>1</v>
      </c>
      <c r="Q58" s="3" t="s">
        <v>242</v>
      </c>
      <c r="R58" s="2">
        <v>458.0</v>
      </c>
      <c r="S58" s="2" t="s">
        <v>2429</v>
      </c>
      <c r="T58" s="36">
        <v>1.62978159501E12</v>
      </c>
      <c r="U58" s="2" t="b">
        <f t="shared" si="5"/>
        <v>1</v>
      </c>
      <c r="V58" s="3" t="s">
        <v>348</v>
      </c>
      <c r="W58" s="2">
        <v>1385.0</v>
      </c>
      <c r="X58" s="2" t="s">
        <v>2430</v>
      </c>
      <c r="Y58" s="36">
        <v>1.629782167871E12</v>
      </c>
      <c r="Z58" s="2" t="b">
        <f t="shared" si="6"/>
        <v>1</v>
      </c>
      <c r="AA58" s="3" t="s">
        <v>242</v>
      </c>
      <c r="AB58" s="2">
        <v>153.0</v>
      </c>
      <c r="AC58" s="2" t="s">
        <v>2423</v>
      </c>
      <c r="AD58" s="36">
        <v>1.629782609655E12</v>
      </c>
      <c r="AE58" s="2" t="b">
        <f t="shared" si="7"/>
        <v>1</v>
      </c>
      <c r="AF58" s="3" t="s">
        <v>292</v>
      </c>
      <c r="AG58" s="2">
        <v>313.0</v>
      </c>
      <c r="AH58" s="2" t="s">
        <v>2426</v>
      </c>
      <c r="AI58" s="36">
        <v>1.629785066891E12</v>
      </c>
      <c r="AJ58" s="2" t="b">
        <f t="shared" si="8"/>
        <v>1</v>
      </c>
      <c r="AK58" s="3" t="s">
        <v>346</v>
      </c>
      <c r="AL58" s="2">
        <v>142.0</v>
      </c>
      <c r="AM58" s="2" t="s">
        <v>2427</v>
      </c>
      <c r="AN58" s="36">
        <v>1.629785536182E12</v>
      </c>
      <c r="AO58" s="2" t="b">
        <f t="shared" si="9"/>
        <v>1</v>
      </c>
      <c r="AP58" s="3" t="s">
        <v>346</v>
      </c>
      <c r="AQ58" s="2">
        <v>143.0</v>
      </c>
      <c r="AR58" s="2" t="s">
        <v>2418</v>
      </c>
      <c r="AS58" s="36">
        <v>1.629786154972E12</v>
      </c>
    </row>
    <row r="59">
      <c r="A59" s="2" t="b">
        <f t="shared" si="1"/>
        <v>1</v>
      </c>
      <c r="B59" s="3" t="s">
        <v>242</v>
      </c>
      <c r="C59" s="2">
        <v>401.0</v>
      </c>
      <c r="D59" s="2" t="s">
        <v>2424</v>
      </c>
      <c r="E59" s="36">
        <v>1.62977622581E12</v>
      </c>
      <c r="F59" s="2" t="b">
        <f t="shared" si="2"/>
        <v>1</v>
      </c>
      <c r="G59" s="3" t="s">
        <v>221</v>
      </c>
      <c r="H59" s="2">
        <v>384.0</v>
      </c>
      <c r="I59" s="2" t="s">
        <v>2431</v>
      </c>
      <c r="J59" s="36">
        <v>1.629776732241E12</v>
      </c>
      <c r="K59" s="2" t="b">
        <f t="shared" si="3"/>
        <v>1</v>
      </c>
      <c r="L59" s="3" t="s">
        <v>257</v>
      </c>
      <c r="M59" s="2">
        <v>211.0</v>
      </c>
      <c r="N59" s="2" t="s">
        <v>2428</v>
      </c>
      <c r="O59" s="36">
        <v>1.62977726622E12</v>
      </c>
      <c r="P59" s="2" t="b">
        <f t="shared" si="4"/>
        <v>1</v>
      </c>
      <c r="Q59" s="3" t="s">
        <v>341</v>
      </c>
      <c r="R59" s="2">
        <v>2889.0</v>
      </c>
      <c r="S59" s="2" t="s">
        <v>2432</v>
      </c>
      <c r="T59" s="36">
        <v>1.629781597912E12</v>
      </c>
      <c r="U59" s="2" t="b">
        <f t="shared" si="5"/>
        <v>1</v>
      </c>
      <c r="V59" s="3" t="s">
        <v>413</v>
      </c>
      <c r="W59" s="2">
        <v>1883.0</v>
      </c>
      <c r="X59" s="2" t="s">
        <v>2433</v>
      </c>
      <c r="Y59" s="36">
        <v>1.629782169753E12</v>
      </c>
      <c r="Z59" s="2" t="b">
        <f t="shared" si="6"/>
        <v>1</v>
      </c>
      <c r="AA59" s="3" t="s">
        <v>242</v>
      </c>
      <c r="AB59" s="2">
        <v>147.0</v>
      </c>
      <c r="AC59" s="2" t="s">
        <v>2423</v>
      </c>
      <c r="AD59" s="36">
        <v>1.629782609799E12</v>
      </c>
      <c r="AE59" s="2" t="b">
        <f t="shared" si="7"/>
        <v>1</v>
      </c>
      <c r="AF59" s="3" t="s">
        <v>255</v>
      </c>
      <c r="AG59" s="2">
        <v>226.0</v>
      </c>
      <c r="AH59" s="2" t="s">
        <v>2434</v>
      </c>
      <c r="AI59" s="36">
        <v>1.629785067117E12</v>
      </c>
      <c r="AJ59" s="2" t="b">
        <f t="shared" si="8"/>
        <v>1</v>
      </c>
      <c r="AK59" s="3" t="s">
        <v>242</v>
      </c>
      <c r="AL59" s="2">
        <v>143.0</v>
      </c>
      <c r="AM59" s="2" t="s">
        <v>2427</v>
      </c>
      <c r="AN59" s="36">
        <v>1.629785536322E12</v>
      </c>
      <c r="AO59" s="2" t="b">
        <f t="shared" si="9"/>
        <v>1</v>
      </c>
      <c r="AP59" s="3" t="s">
        <v>242</v>
      </c>
      <c r="AQ59" s="2">
        <v>152.0</v>
      </c>
      <c r="AR59" s="2" t="s">
        <v>2435</v>
      </c>
      <c r="AS59" s="36">
        <v>1.62978615512E12</v>
      </c>
    </row>
    <row r="60">
      <c r="A60" s="2" t="b">
        <f t="shared" si="1"/>
        <v>1</v>
      </c>
      <c r="B60" s="3" t="s">
        <v>301</v>
      </c>
      <c r="C60" s="2">
        <v>572.0</v>
      </c>
      <c r="D60" s="2" t="s">
        <v>2436</v>
      </c>
      <c r="E60" s="36">
        <v>1.629776226385E12</v>
      </c>
      <c r="F60" s="2" t="b">
        <f t="shared" si="2"/>
        <v>1</v>
      </c>
      <c r="G60" s="3" t="s">
        <v>221</v>
      </c>
      <c r="H60" s="2">
        <v>150.0</v>
      </c>
      <c r="I60" s="2" t="s">
        <v>2431</v>
      </c>
      <c r="J60" s="36">
        <v>1.629776732391E12</v>
      </c>
      <c r="K60" s="2" t="b">
        <f t="shared" si="3"/>
        <v>1</v>
      </c>
      <c r="L60" s="3" t="s">
        <v>242</v>
      </c>
      <c r="M60" s="2">
        <v>195.0</v>
      </c>
      <c r="N60" s="2" t="s">
        <v>2428</v>
      </c>
      <c r="O60" s="36">
        <v>1.629777266427E12</v>
      </c>
      <c r="P60" s="2" t="b">
        <f t="shared" si="4"/>
        <v>1</v>
      </c>
      <c r="Q60" s="3" t="s">
        <v>371</v>
      </c>
      <c r="R60" s="2">
        <v>1063.0</v>
      </c>
      <c r="S60" s="2" t="s">
        <v>2437</v>
      </c>
      <c r="T60" s="36">
        <v>1.629781598962E12</v>
      </c>
      <c r="U60" s="2" t="b">
        <f t="shared" si="5"/>
        <v>1</v>
      </c>
      <c r="V60" s="3" t="s">
        <v>340</v>
      </c>
      <c r="W60" s="2">
        <v>300.0</v>
      </c>
      <c r="X60" s="2" t="s">
        <v>2438</v>
      </c>
      <c r="Y60" s="36">
        <v>1.629782170053E12</v>
      </c>
      <c r="Z60" s="2" t="b">
        <f t="shared" si="6"/>
        <v>1</v>
      </c>
      <c r="AA60" s="3" t="s">
        <v>242</v>
      </c>
      <c r="AB60" s="2">
        <v>133.0</v>
      </c>
      <c r="AC60" s="2" t="s">
        <v>2423</v>
      </c>
      <c r="AD60" s="36">
        <v>1.629782609932E12</v>
      </c>
      <c r="AE60" s="2" t="b">
        <f t="shared" si="7"/>
        <v>1</v>
      </c>
      <c r="AF60" s="3" t="s">
        <v>242</v>
      </c>
      <c r="AG60" s="2">
        <v>222.0</v>
      </c>
      <c r="AH60" s="2" t="s">
        <v>2434</v>
      </c>
      <c r="AI60" s="36">
        <v>1.629785067341E12</v>
      </c>
      <c r="AJ60" s="2" t="b">
        <f t="shared" si="8"/>
        <v>0</v>
      </c>
      <c r="AK60" s="3" t="s">
        <v>310</v>
      </c>
      <c r="AL60" s="2">
        <v>1539.0</v>
      </c>
      <c r="AM60" s="2" t="s">
        <v>2439</v>
      </c>
      <c r="AN60" s="36">
        <v>1.629785537863E12</v>
      </c>
      <c r="AO60" s="2" t="b">
        <f t="shared" si="9"/>
        <v>1</v>
      </c>
      <c r="AP60" s="3" t="s">
        <v>340</v>
      </c>
      <c r="AQ60" s="2">
        <v>157.0</v>
      </c>
      <c r="AR60" s="2" t="s">
        <v>2435</v>
      </c>
      <c r="AS60" s="36">
        <v>1.629786155278E12</v>
      </c>
    </row>
    <row r="61">
      <c r="A61" s="2" t="b">
        <f t="shared" si="1"/>
        <v>1</v>
      </c>
      <c r="B61" s="3" t="s">
        <v>232</v>
      </c>
      <c r="C61" s="2">
        <v>480.0</v>
      </c>
      <c r="D61" s="2" t="s">
        <v>2436</v>
      </c>
      <c r="E61" s="36">
        <v>1.629776226875E12</v>
      </c>
      <c r="F61" s="2" t="b">
        <f t="shared" si="2"/>
        <v>1</v>
      </c>
      <c r="G61" s="3" t="s">
        <v>232</v>
      </c>
      <c r="H61" s="2">
        <v>178.0</v>
      </c>
      <c r="I61" s="2" t="s">
        <v>2431</v>
      </c>
      <c r="J61" s="36">
        <v>1.629776732567E12</v>
      </c>
      <c r="K61" s="2" t="b">
        <f t="shared" si="3"/>
        <v>1</v>
      </c>
      <c r="L61" s="3" t="s">
        <v>292</v>
      </c>
      <c r="M61" s="2">
        <v>254.0</v>
      </c>
      <c r="N61" s="2" t="s">
        <v>2428</v>
      </c>
      <c r="O61" s="36">
        <v>1.629777266668E12</v>
      </c>
      <c r="P61" s="2" t="b">
        <f t="shared" si="4"/>
        <v>1</v>
      </c>
      <c r="Q61" s="3" t="s">
        <v>340</v>
      </c>
      <c r="R61" s="2">
        <v>626.0</v>
      </c>
      <c r="S61" s="2" t="s">
        <v>2440</v>
      </c>
      <c r="T61" s="36">
        <v>1.629781599589E12</v>
      </c>
      <c r="U61" s="2" t="b">
        <f t="shared" si="5"/>
        <v>1</v>
      </c>
      <c r="V61" s="3" t="s">
        <v>383</v>
      </c>
      <c r="W61" s="2">
        <v>170.0</v>
      </c>
      <c r="X61" s="2" t="s">
        <v>2438</v>
      </c>
      <c r="Y61" s="36">
        <v>1.629782170234E12</v>
      </c>
      <c r="Z61" s="2" t="b">
        <f t="shared" si="6"/>
        <v>1</v>
      </c>
      <c r="AA61" s="3" t="s">
        <v>242</v>
      </c>
      <c r="AB61" s="2">
        <v>367.0</v>
      </c>
      <c r="AC61" s="2" t="s">
        <v>2441</v>
      </c>
      <c r="AD61" s="36">
        <v>1.629782610298E12</v>
      </c>
      <c r="AE61" s="2" t="b">
        <f t="shared" si="7"/>
        <v>1</v>
      </c>
      <c r="AF61" s="3" t="s">
        <v>415</v>
      </c>
      <c r="AG61" s="2">
        <v>1418.0</v>
      </c>
      <c r="AH61" s="2" t="s">
        <v>2442</v>
      </c>
      <c r="AI61" s="36">
        <v>1.629785068761E12</v>
      </c>
      <c r="AJ61" s="2" t="b">
        <f t="shared" si="8"/>
        <v>0</v>
      </c>
      <c r="AK61" s="3" t="s">
        <v>208</v>
      </c>
      <c r="AL61" s="2">
        <v>116.0</v>
      </c>
      <c r="AM61" s="2" t="s">
        <v>2439</v>
      </c>
      <c r="AN61" s="36">
        <v>1.62978553798E12</v>
      </c>
      <c r="AO61" s="2" t="b">
        <f t="shared" si="9"/>
        <v>1</v>
      </c>
      <c r="AP61" s="3" t="s">
        <v>371</v>
      </c>
      <c r="AQ61" s="2">
        <v>829.0</v>
      </c>
      <c r="AR61" s="2" t="s">
        <v>2443</v>
      </c>
      <c r="AS61" s="36">
        <v>1.629786156109E12</v>
      </c>
    </row>
    <row r="62">
      <c r="A62" s="2" t="b">
        <f t="shared" si="1"/>
        <v>1</v>
      </c>
      <c r="B62" s="3" t="s">
        <v>242</v>
      </c>
      <c r="C62" s="2">
        <v>372.0</v>
      </c>
      <c r="D62" s="2" t="s">
        <v>2444</v>
      </c>
      <c r="E62" s="36">
        <v>1.629776227235E12</v>
      </c>
      <c r="F62" s="2" t="b">
        <f t="shared" si="2"/>
        <v>1</v>
      </c>
      <c r="G62" s="3" t="s">
        <v>242</v>
      </c>
      <c r="H62" s="2">
        <v>145.0</v>
      </c>
      <c r="I62" s="2" t="s">
        <v>2431</v>
      </c>
      <c r="J62" s="36">
        <v>1.629776732712E12</v>
      </c>
      <c r="K62" s="2" t="b">
        <f t="shared" si="3"/>
        <v>1</v>
      </c>
      <c r="L62" s="3" t="s">
        <v>255</v>
      </c>
      <c r="M62" s="2">
        <v>225.0</v>
      </c>
      <c r="N62" s="2" t="s">
        <v>2428</v>
      </c>
      <c r="O62" s="36">
        <v>1.629777266895E12</v>
      </c>
      <c r="P62" s="2" t="b">
        <f t="shared" si="4"/>
        <v>1</v>
      </c>
      <c r="Q62" s="3" t="s">
        <v>383</v>
      </c>
      <c r="R62" s="2">
        <v>286.0</v>
      </c>
      <c r="S62" s="2" t="s">
        <v>2440</v>
      </c>
      <c r="T62" s="36">
        <v>1.629781599878E12</v>
      </c>
      <c r="U62" s="2" t="b">
        <f t="shared" si="5"/>
        <v>1</v>
      </c>
      <c r="V62" s="3" t="s">
        <v>428</v>
      </c>
      <c r="W62" s="2">
        <v>313.0</v>
      </c>
      <c r="X62" s="2" t="s">
        <v>2438</v>
      </c>
      <c r="Y62" s="36">
        <v>1.629782170536E12</v>
      </c>
      <c r="Z62" s="2" t="b">
        <f t="shared" si="6"/>
        <v>1</v>
      </c>
      <c r="AA62" s="3" t="s">
        <v>242</v>
      </c>
      <c r="AB62" s="2">
        <v>108.0</v>
      </c>
      <c r="AC62" s="2" t="s">
        <v>2441</v>
      </c>
      <c r="AD62" s="36">
        <v>1.629782610409E12</v>
      </c>
      <c r="AE62" s="2" t="b">
        <f t="shared" si="7"/>
        <v>1</v>
      </c>
      <c r="AF62" s="3" t="s">
        <v>413</v>
      </c>
      <c r="AG62" s="2">
        <v>1474.0</v>
      </c>
      <c r="AH62" s="2" t="s">
        <v>2445</v>
      </c>
      <c r="AI62" s="36">
        <v>1.629785070232E12</v>
      </c>
      <c r="AJ62" s="2" t="b">
        <f t="shared" si="8"/>
        <v>0</v>
      </c>
      <c r="AK62" s="3" t="s">
        <v>244</v>
      </c>
      <c r="AL62" s="2">
        <v>100.0</v>
      </c>
      <c r="AM62" s="2" t="s">
        <v>2446</v>
      </c>
      <c r="AN62" s="36">
        <v>1.629785538079E12</v>
      </c>
      <c r="AO62" s="2" t="b">
        <f t="shared" si="9"/>
        <v>1</v>
      </c>
      <c r="AP62" s="3" t="s">
        <v>340</v>
      </c>
      <c r="AQ62" s="2">
        <v>417.0</v>
      </c>
      <c r="AR62" s="2" t="s">
        <v>2443</v>
      </c>
      <c r="AS62" s="36">
        <v>1.629786156527E12</v>
      </c>
    </row>
    <row r="63">
      <c r="A63" s="2" t="b">
        <f t="shared" si="1"/>
        <v>1</v>
      </c>
      <c r="B63" s="3" t="s">
        <v>348</v>
      </c>
      <c r="C63" s="2">
        <v>1997.0</v>
      </c>
      <c r="D63" s="2" t="s">
        <v>2447</v>
      </c>
      <c r="E63" s="36">
        <v>1.629776229249E12</v>
      </c>
      <c r="F63" s="2" t="b">
        <f t="shared" si="2"/>
        <v>1</v>
      </c>
      <c r="G63" s="3" t="s">
        <v>287</v>
      </c>
      <c r="H63" s="2">
        <v>213.0</v>
      </c>
      <c r="I63" s="2" t="s">
        <v>2431</v>
      </c>
      <c r="J63" s="36">
        <v>1.629776732928E12</v>
      </c>
      <c r="K63" s="2" t="b">
        <f t="shared" si="3"/>
        <v>1</v>
      </c>
      <c r="L63" s="3" t="s">
        <v>242</v>
      </c>
      <c r="M63" s="2">
        <v>266.0</v>
      </c>
      <c r="N63" s="2" t="s">
        <v>2448</v>
      </c>
      <c r="O63" s="36">
        <v>1.629777267162E12</v>
      </c>
      <c r="P63" s="2" t="b">
        <f t="shared" si="4"/>
        <v>1</v>
      </c>
      <c r="Q63" s="3" t="s">
        <v>242</v>
      </c>
      <c r="R63" s="2">
        <v>690.0</v>
      </c>
      <c r="S63" s="2" t="s">
        <v>2449</v>
      </c>
      <c r="T63" s="36">
        <v>1.629781600565E12</v>
      </c>
      <c r="Y63" s="39"/>
      <c r="Z63" s="2" t="b">
        <f t="shared" si="6"/>
        <v>1</v>
      </c>
      <c r="AA63" s="3" t="s">
        <v>242</v>
      </c>
      <c r="AB63" s="2">
        <v>160.0</v>
      </c>
      <c r="AC63" s="2" t="s">
        <v>2441</v>
      </c>
      <c r="AD63" s="36">
        <v>1.629782610565E12</v>
      </c>
      <c r="AE63" s="2" t="b">
        <f t="shared" si="7"/>
        <v>1</v>
      </c>
      <c r="AF63" s="3" t="s">
        <v>340</v>
      </c>
      <c r="AG63" s="2">
        <v>267.0</v>
      </c>
      <c r="AH63" s="2" t="s">
        <v>2445</v>
      </c>
      <c r="AI63" s="36">
        <v>1.629785070503E12</v>
      </c>
      <c r="AJ63" s="2" t="b">
        <f t="shared" si="8"/>
        <v>0</v>
      </c>
      <c r="AK63" s="3" t="s">
        <v>320</v>
      </c>
      <c r="AL63" s="2">
        <v>126.0</v>
      </c>
      <c r="AM63" s="2" t="s">
        <v>2446</v>
      </c>
      <c r="AN63" s="36">
        <v>1.629785538206E12</v>
      </c>
      <c r="AO63" s="2" t="b">
        <f t="shared" si="9"/>
        <v>1</v>
      </c>
      <c r="AP63" s="3" t="s">
        <v>383</v>
      </c>
      <c r="AQ63" s="2">
        <v>156.0</v>
      </c>
      <c r="AR63" s="2" t="s">
        <v>2443</v>
      </c>
      <c r="AS63" s="36">
        <v>1.629786156694E12</v>
      </c>
    </row>
    <row r="64">
      <c r="A64" s="2" t="b">
        <f t="shared" si="1"/>
        <v>1</v>
      </c>
      <c r="B64" s="3" t="s">
        <v>371</v>
      </c>
      <c r="C64" s="2">
        <v>989.0</v>
      </c>
      <c r="D64" s="2" t="s">
        <v>2450</v>
      </c>
      <c r="E64" s="36">
        <v>1.629776230223E12</v>
      </c>
      <c r="F64" s="2" t="b">
        <f t="shared" si="2"/>
        <v>1</v>
      </c>
      <c r="G64" s="3" t="s">
        <v>292</v>
      </c>
      <c r="H64" s="2">
        <v>201.0</v>
      </c>
      <c r="I64" s="2" t="s">
        <v>2451</v>
      </c>
      <c r="J64" s="36">
        <v>1.629776733127E12</v>
      </c>
      <c r="K64" s="2" t="b">
        <f t="shared" si="3"/>
        <v>1</v>
      </c>
      <c r="L64" s="3" t="s">
        <v>415</v>
      </c>
      <c r="M64" s="2">
        <v>1810.0</v>
      </c>
      <c r="N64" s="2" t="s">
        <v>2452</v>
      </c>
      <c r="O64" s="36">
        <v>1.629777268975E12</v>
      </c>
      <c r="P64" s="2" t="b">
        <f t="shared" si="4"/>
        <v>1</v>
      </c>
      <c r="Q64" s="3" t="s">
        <v>292</v>
      </c>
      <c r="R64" s="2">
        <v>1468.0</v>
      </c>
      <c r="S64" s="2" t="s">
        <v>2453</v>
      </c>
      <c r="T64" s="36">
        <v>1.629781602031E12</v>
      </c>
      <c r="Y64" s="39"/>
      <c r="Z64" s="2" t="b">
        <f t="shared" si="6"/>
        <v>1</v>
      </c>
      <c r="AA64" s="3" t="s">
        <v>242</v>
      </c>
      <c r="AB64" s="2">
        <v>225.0</v>
      </c>
      <c r="AC64" s="2" t="s">
        <v>2441</v>
      </c>
      <c r="AD64" s="36">
        <v>1.629782610795E12</v>
      </c>
      <c r="AE64" s="2" t="b">
        <f t="shared" si="7"/>
        <v>1</v>
      </c>
      <c r="AF64" s="3" t="s">
        <v>383</v>
      </c>
      <c r="AG64" s="2">
        <v>138.0</v>
      </c>
      <c r="AH64" s="2" t="s">
        <v>2445</v>
      </c>
      <c r="AI64" s="36">
        <v>1.629785070642E12</v>
      </c>
      <c r="AJ64" s="2" t="b">
        <f t="shared" si="8"/>
        <v>0</v>
      </c>
      <c r="AK64" s="3" t="s">
        <v>326</v>
      </c>
      <c r="AL64" s="2">
        <v>218.0</v>
      </c>
      <c r="AM64" s="2" t="s">
        <v>2446</v>
      </c>
      <c r="AN64" s="36">
        <v>1.629785538427E12</v>
      </c>
      <c r="AO64" s="2" t="b">
        <f t="shared" si="9"/>
        <v>1</v>
      </c>
      <c r="AP64" s="3" t="s">
        <v>242</v>
      </c>
      <c r="AQ64" s="2">
        <v>268.0</v>
      </c>
      <c r="AR64" s="2" t="s">
        <v>2443</v>
      </c>
      <c r="AS64" s="36">
        <v>1.629786156953E12</v>
      </c>
    </row>
    <row r="65">
      <c r="A65" s="2" t="b">
        <f t="shared" si="1"/>
        <v>1</v>
      </c>
      <c r="B65" s="3" t="s">
        <v>337</v>
      </c>
      <c r="C65" s="2">
        <v>501.0</v>
      </c>
      <c r="D65" s="2" t="s">
        <v>2450</v>
      </c>
      <c r="E65" s="36">
        <v>1.629776230725E12</v>
      </c>
      <c r="F65" s="2" t="b">
        <f t="shared" si="2"/>
        <v>1</v>
      </c>
      <c r="G65" s="3" t="s">
        <v>295</v>
      </c>
      <c r="H65" s="2">
        <v>167.0</v>
      </c>
      <c r="I65" s="2" t="s">
        <v>2451</v>
      </c>
      <c r="J65" s="36">
        <v>1.629776733294E12</v>
      </c>
      <c r="K65" s="2" t="b">
        <f t="shared" si="3"/>
        <v>1</v>
      </c>
      <c r="L65" s="3" t="s">
        <v>413</v>
      </c>
      <c r="M65" s="2">
        <v>1649.0</v>
      </c>
      <c r="N65" s="2" t="s">
        <v>2454</v>
      </c>
      <c r="O65" s="36">
        <v>1.629777270626E12</v>
      </c>
      <c r="P65" s="2" t="b">
        <f t="shared" si="4"/>
        <v>1</v>
      </c>
      <c r="Q65" s="3" t="s">
        <v>255</v>
      </c>
      <c r="R65" s="2">
        <v>259.0</v>
      </c>
      <c r="S65" s="2" t="s">
        <v>2453</v>
      </c>
      <c r="T65" s="36">
        <v>1.629781602289E12</v>
      </c>
      <c r="Y65" s="39"/>
      <c r="Z65" s="2" t="b">
        <f t="shared" si="6"/>
        <v>1</v>
      </c>
      <c r="AA65" s="3" t="s">
        <v>242</v>
      </c>
      <c r="AB65" s="2">
        <v>200.0</v>
      </c>
      <c r="AC65" s="2" t="s">
        <v>2441</v>
      </c>
      <c r="AD65" s="36">
        <v>1.629782610993E12</v>
      </c>
      <c r="AE65" s="2" t="b">
        <f t="shared" si="7"/>
        <v>1</v>
      </c>
      <c r="AF65" s="3" t="s">
        <v>428</v>
      </c>
      <c r="AG65" s="2">
        <v>302.0</v>
      </c>
      <c r="AH65" s="2" t="s">
        <v>2445</v>
      </c>
      <c r="AI65" s="36">
        <v>1.62978507094E12</v>
      </c>
      <c r="AJ65" s="2" t="b">
        <f t="shared" si="8"/>
        <v>1</v>
      </c>
      <c r="AK65" s="3" t="s">
        <v>242</v>
      </c>
      <c r="AL65" s="2">
        <v>311.0</v>
      </c>
      <c r="AM65" s="2" t="s">
        <v>2446</v>
      </c>
      <c r="AN65" s="36">
        <v>1.629785538735E12</v>
      </c>
      <c r="AO65" s="2" t="b">
        <f t="shared" si="9"/>
        <v>1</v>
      </c>
      <c r="AP65" s="3" t="s">
        <v>390</v>
      </c>
      <c r="AQ65" s="2">
        <v>3393.0</v>
      </c>
      <c r="AR65" s="2" t="s">
        <v>2455</v>
      </c>
      <c r="AS65" s="36">
        <v>1.629786160345E12</v>
      </c>
    </row>
    <row r="66">
      <c r="A66" s="2" t="b">
        <f t="shared" si="1"/>
        <v>1</v>
      </c>
      <c r="B66" s="3" t="s">
        <v>383</v>
      </c>
      <c r="C66" s="2">
        <v>1031.0</v>
      </c>
      <c r="D66" s="2" t="s">
        <v>2456</v>
      </c>
      <c r="E66" s="36">
        <v>1.629776231758E12</v>
      </c>
      <c r="F66" s="2" t="b">
        <f t="shared" si="2"/>
        <v>1</v>
      </c>
      <c r="G66" s="3" t="s">
        <v>242</v>
      </c>
      <c r="H66" s="2">
        <v>256.0</v>
      </c>
      <c r="I66" s="2" t="s">
        <v>2451</v>
      </c>
      <c r="J66" s="36">
        <v>1.629776733551E12</v>
      </c>
      <c r="K66" s="2" t="b">
        <f t="shared" si="3"/>
        <v>1</v>
      </c>
      <c r="L66" s="3" t="s">
        <v>346</v>
      </c>
      <c r="M66" s="2">
        <v>283.0</v>
      </c>
      <c r="N66" s="2" t="s">
        <v>2454</v>
      </c>
      <c r="O66" s="36">
        <v>1.629777270903E12</v>
      </c>
      <c r="P66" s="2" t="b">
        <f t="shared" si="4"/>
        <v>1</v>
      </c>
      <c r="Q66" s="3" t="s">
        <v>242</v>
      </c>
      <c r="R66" s="2">
        <v>230.0</v>
      </c>
      <c r="S66" s="2" t="s">
        <v>2453</v>
      </c>
      <c r="T66" s="36">
        <v>1.62978160252E12</v>
      </c>
      <c r="Y66" s="39"/>
      <c r="Z66" s="2" t="b">
        <f t="shared" si="6"/>
        <v>1</v>
      </c>
      <c r="AA66" s="3" t="s">
        <v>242</v>
      </c>
      <c r="AB66" s="2">
        <v>396.0</v>
      </c>
      <c r="AC66" s="2" t="s">
        <v>2457</v>
      </c>
      <c r="AD66" s="36">
        <v>1.629782611387E12</v>
      </c>
      <c r="AE66" s="2" t="b">
        <f t="shared" si="7"/>
        <v>1</v>
      </c>
      <c r="AF66" s="3" t="s">
        <v>428</v>
      </c>
      <c r="AG66" s="2">
        <v>2781.0</v>
      </c>
      <c r="AH66" s="2" t="s">
        <v>2458</v>
      </c>
      <c r="AI66" s="36">
        <v>1.629785073724E12</v>
      </c>
      <c r="AJ66" s="2" t="b">
        <f t="shared" si="8"/>
        <v>0</v>
      </c>
      <c r="AK66" s="3" t="s">
        <v>332</v>
      </c>
      <c r="AL66" s="2">
        <v>2401.0</v>
      </c>
      <c r="AM66" s="2" t="s">
        <v>2459</v>
      </c>
      <c r="AN66" s="36">
        <v>1.62978554115E12</v>
      </c>
      <c r="AO66" s="2" t="b">
        <f t="shared" si="9"/>
        <v>1</v>
      </c>
      <c r="AP66" s="3" t="s">
        <v>257</v>
      </c>
      <c r="AQ66" s="2">
        <v>181.0</v>
      </c>
      <c r="AR66" s="2" t="s">
        <v>2455</v>
      </c>
      <c r="AS66" s="36">
        <v>1.629786160523E12</v>
      </c>
    </row>
    <row r="67">
      <c r="A67" s="2" t="b">
        <f t="shared" si="1"/>
        <v>1</v>
      </c>
      <c r="B67" s="3" t="s">
        <v>242</v>
      </c>
      <c r="C67" s="2">
        <v>364.0</v>
      </c>
      <c r="D67" s="2" t="s">
        <v>2460</v>
      </c>
      <c r="E67" s="36">
        <v>1.62977623213E12</v>
      </c>
      <c r="F67" s="2" t="b">
        <f t="shared" si="2"/>
        <v>1</v>
      </c>
      <c r="G67" s="3" t="s">
        <v>301</v>
      </c>
      <c r="H67" s="2">
        <v>338.0</v>
      </c>
      <c r="I67" s="2" t="s">
        <v>2451</v>
      </c>
      <c r="J67" s="36">
        <v>1.629776733889E12</v>
      </c>
      <c r="K67" s="2" t="b">
        <f t="shared" si="3"/>
        <v>1</v>
      </c>
      <c r="L67" s="3" t="s">
        <v>383</v>
      </c>
      <c r="M67" s="2">
        <v>163.0</v>
      </c>
      <c r="N67" s="2" t="s">
        <v>2461</v>
      </c>
      <c r="O67" s="36">
        <v>1.629777271076E12</v>
      </c>
      <c r="P67" s="2" t="b">
        <f t="shared" si="4"/>
        <v>1</v>
      </c>
      <c r="Q67" s="3" t="s">
        <v>365</v>
      </c>
      <c r="R67" s="2">
        <v>1493.0</v>
      </c>
      <c r="S67" s="2" t="s">
        <v>2462</v>
      </c>
      <c r="T67" s="36">
        <v>1.629781604023E12</v>
      </c>
      <c r="Y67" s="39"/>
      <c r="Z67" s="2" t="b">
        <f t="shared" si="6"/>
        <v>1</v>
      </c>
      <c r="AA67" s="3" t="s">
        <v>242</v>
      </c>
      <c r="AB67" s="2">
        <v>426.0</v>
      </c>
      <c r="AC67" s="2" t="s">
        <v>2457</v>
      </c>
      <c r="AD67" s="36">
        <v>1.629782611815E12</v>
      </c>
      <c r="AE67" s="2" t="b">
        <f t="shared" si="7"/>
        <v>1</v>
      </c>
      <c r="AF67" s="3" t="s">
        <v>428</v>
      </c>
      <c r="AG67" s="2">
        <v>1239.0</v>
      </c>
      <c r="AH67" s="2" t="s">
        <v>2463</v>
      </c>
      <c r="AI67" s="36">
        <v>1.629785074961E12</v>
      </c>
      <c r="AJ67" s="2" t="b">
        <f t="shared" si="8"/>
        <v>1</v>
      </c>
      <c r="AK67" s="3" t="s">
        <v>340</v>
      </c>
      <c r="AL67" s="2">
        <v>425.0</v>
      </c>
      <c r="AM67" s="2" t="s">
        <v>2459</v>
      </c>
      <c r="AN67" s="36">
        <v>1.629785541558E12</v>
      </c>
      <c r="AO67" s="2" t="b">
        <f t="shared" si="9"/>
        <v>1</v>
      </c>
      <c r="AP67" s="3" t="s">
        <v>242</v>
      </c>
      <c r="AQ67" s="2">
        <v>189.0</v>
      </c>
      <c r="AR67" s="2" t="s">
        <v>2455</v>
      </c>
      <c r="AS67" s="36">
        <v>1.629786160721E12</v>
      </c>
    </row>
    <row r="68">
      <c r="A68" s="2" t="b">
        <f t="shared" si="1"/>
        <v>1</v>
      </c>
      <c r="B68" s="3" t="s">
        <v>383</v>
      </c>
      <c r="C68" s="2">
        <v>2619.0</v>
      </c>
      <c r="D68" s="2" t="s">
        <v>2464</v>
      </c>
      <c r="E68" s="36">
        <v>1.629776234737E12</v>
      </c>
      <c r="F68" s="2" t="b">
        <f t="shared" si="2"/>
        <v>1</v>
      </c>
      <c r="G68" s="3" t="s">
        <v>232</v>
      </c>
      <c r="H68" s="2">
        <v>235.0</v>
      </c>
      <c r="I68" s="2" t="s">
        <v>2465</v>
      </c>
      <c r="J68" s="36">
        <v>1.629776734121E12</v>
      </c>
      <c r="K68" s="2" t="b">
        <f t="shared" si="3"/>
        <v>1</v>
      </c>
      <c r="L68" s="3" t="s">
        <v>428</v>
      </c>
      <c r="M68" s="2">
        <v>602.0</v>
      </c>
      <c r="N68" s="2" t="s">
        <v>2461</v>
      </c>
      <c r="O68" s="36">
        <v>1.629777271666E12</v>
      </c>
      <c r="P68" s="2" t="b">
        <f t="shared" si="4"/>
        <v>1</v>
      </c>
      <c r="Q68" s="3" t="s">
        <v>413</v>
      </c>
      <c r="R68" s="2">
        <v>1892.0</v>
      </c>
      <c r="S68" s="2" t="s">
        <v>2466</v>
      </c>
      <c r="T68" s="36">
        <v>1.629781605906E12</v>
      </c>
      <c r="Y68" s="39"/>
      <c r="Z68" s="2" t="b">
        <f t="shared" si="6"/>
        <v>1</v>
      </c>
      <c r="AA68" s="3" t="s">
        <v>242</v>
      </c>
      <c r="AB68" s="2">
        <v>217.0</v>
      </c>
      <c r="AC68" s="2" t="s">
        <v>2467</v>
      </c>
      <c r="AD68" s="36">
        <v>1.629782612032E12</v>
      </c>
      <c r="AE68" s="2" t="b">
        <f t="shared" si="7"/>
        <v>1</v>
      </c>
      <c r="AF68" s="3" t="s">
        <v>428</v>
      </c>
      <c r="AG68" s="2">
        <v>65.0</v>
      </c>
      <c r="AH68" s="2" t="s">
        <v>2468</v>
      </c>
      <c r="AI68" s="36">
        <v>1.629785075026E12</v>
      </c>
      <c r="AJ68" s="2" t="b">
        <f t="shared" si="8"/>
        <v>1</v>
      </c>
      <c r="AK68" s="3" t="s">
        <v>346</v>
      </c>
      <c r="AL68" s="2">
        <v>169.0</v>
      </c>
      <c r="AM68" s="2" t="s">
        <v>2459</v>
      </c>
      <c r="AN68" s="36">
        <v>1.629785541726E12</v>
      </c>
      <c r="AO68" s="2" t="b">
        <f t="shared" si="9"/>
        <v>1</v>
      </c>
      <c r="AP68" s="3" t="s">
        <v>224</v>
      </c>
      <c r="AQ68" s="2">
        <v>196.0</v>
      </c>
      <c r="AR68" s="2" t="s">
        <v>2455</v>
      </c>
      <c r="AS68" s="36">
        <v>1.629786160924E12</v>
      </c>
    </row>
    <row r="69">
      <c r="A69" s="2" t="b">
        <f t="shared" si="1"/>
        <v>1</v>
      </c>
      <c r="B69" s="3" t="s">
        <v>337</v>
      </c>
      <c r="C69" s="2">
        <v>106.0</v>
      </c>
      <c r="D69" s="2" t="s">
        <v>2464</v>
      </c>
      <c r="E69" s="36">
        <v>1.629776234862E12</v>
      </c>
      <c r="F69" s="2" t="b">
        <f t="shared" si="2"/>
        <v>1</v>
      </c>
      <c r="G69" s="3" t="s">
        <v>242</v>
      </c>
      <c r="H69" s="2">
        <v>228.0</v>
      </c>
      <c r="I69" s="2" t="s">
        <v>2465</v>
      </c>
      <c r="J69" s="36">
        <v>1.62977673435E12</v>
      </c>
      <c r="O69" s="39"/>
      <c r="P69" s="2" t="b">
        <f t="shared" si="4"/>
        <v>1</v>
      </c>
      <c r="Q69" s="3" t="s">
        <v>340</v>
      </c>
      <c r="R69" s="2">
        <v>258.0</v>
      </c>
      <c r="S69" s="2" t="s">
        <v>2469</v>
      </c>
      <c r="T69" s="36">
        <v>1.629781606164E12</v>
      </c>
      <c r="Y69" s="39"/>
      <c r="Z69" s="2" t="b">
        <f t="shared" si="6"/>
        <v>1</v>
      </c>
      <c r="AA69" s="3" t="s">
        <v>341</v>
      </c>
      <c r="AB69" s="2">
        <v>4636.0</v>
      </c>
      <c r="AC69" s="2" t="s">
        <v>2470</v>
      </c>
      <c r="AD69" s="36">
        <v>1.629782616683E12</v>
      </c>
      <c r="AE69" s="2" t="b">
        <f t="shared" si="7"/>
        <v>1</v>
      </c>
      <c r="AF69" s="3" t="s">
        <v>428</v>
      </c>
      <c r="AG69" s="2">
        <v>118.0</v>
      </c>
      <c r="AH69" s="2" t="s">
        <v>2468</v>
      </c>
      <c r="AI69" s="36">
        <v>1.629785075145E12</v>
      </c>
      <c r="AJ69" s="2" t="b">
        <f t="shared" si="8"/>
        <v>1</v>
      </c>
      <c r="AK69" s="3" t="s">
        <v>242</v>
      </c>
      <c r="AL69" s="2">
        <v>686.0</v>
      </c>
      <c r="AM69" s="2" t="s">
        <v>2471</v>
      </c>
      <c r="AN69" s="36">
        <v>1.629785542415E12</v>
      </c>
      <c r="AO69" s="2" t="b">
        <f t="shared" si="9"/>
        <v>1</v>
      </c>
      <c r="AP69" s="3" t="s">
        <v>255</v>
      </c>
      <c r="AQ69" s="2">
        <v>184.0</v>
      </c>
      <c r="AR69" s="2" t="s">
        <v>2472</v>
      </c>
      <c r="AS69" s="36">
        <v>1.629786161092E12</v>
      </c>
    </row>
    <row r="70">
      <c r="A70" s="2" t="b">
        <f t="shared" si="1"/>
        <v>1</v>
      </c>
      <c r="B70" s="3" t="s">
        <v>371</v>
      </c>
      <c r="C70" s="2">
        <v>160.0</v>
      </c>
      <c r="D70" s="2" t="s">
        <v>2473</v>
      </c>
      <c r="E70" s="36">
        <v>1.629776235001E12</v>
      </c>
      <c r="F70" s="2" t="b">
        <f t="shared" si="2"/>
        <v>0</v>
      </c>
      <c r="G70" s="3" t="s">
        <v>310</v>
      </c>
      <c r="H70" s="2">
        <v>2046.0</v>
      </c>
      <c r="I70" s="2" t="s">
        <v>2474</v>
      </c>
      <c r="J70" s="36">
        <v>1.629776736398E12</v>
      </c>
      <c r="O70" s="39"/>
      <c r="P70" s="2" t="b">
        <f t="shared" si="4"/>
        <v>1</v>
      </c>
      <c r="Q70" s="3" t="s">
        <v>383</v>
      </c>
      <c r="R70" s="2">
        <v>146.0</v>
      </c>
      <c r="S70" s="2" t="s">
        <v>2469</v>
      </c>
      <c r="T70" s="36">
        <v>1.629781606314E12</v>
      </c>
      <c r="Y70" s="39"/>
      <c r="Z70" s="2" t="b">
        <f t="shared" si="6"/>
        <v>1</v>
      </c>
      <c r="AA70" s="3" t="s">
        <v>371</v>
      </c>
      <c r="AB70" s="2">
        <v>1045.0</v>
      </c>
      <c r="AC70" s="2" t="s">
        <v>2475</v>
      </c>
      <c r="AD70" s="36">
        <v>1.629782617711E12</v>
      </c>
      <c r="AE70" s="2" t="b">
        <f t="shared" si="7"/>
        <v>1</v>
      </c>
      <c r="AF70" s="3" t="s">
        <v>428</v>
      </c>
      <c r="AG70" s="2">
        <v>93.0</v>
      </c>
      <c r="AH70" s="2" t="s">
        <v>2468</v>
      </c>
      <c r="AI70" s="36">
        <v>1.629785075233E12</v>
      </c>
      <c r="AJ70" s="2" t="b">
        <f t="shared" si="8"/>
        <v>0</v>
      </c>
      <c r="AK70" s="3" t="s">
        <v>208</v>
      </c>
      <c r="AL70" s="2">
        <v>1109.0</v>
      </c>
      <c r="AM70" s="2" t="s">
        <v>2476</v>
      </c>
      <c r="AN70" s="36">
        <v>1.629785543525E12</v>
      </c>
      <c r="AO70" s="2" t="b">
        <f t="shared" si="9"/>
        <v>1</v>
      </c>
      <c r="AP70" s="3" t="s">
        <v>224</v>
      </c>
      <c r="AQ70" s="2">
        <v>609.0</v>
      </c>
      <c r="AR70" s="2" t="s">
        <v>2472</v>
      </c>
      <c r="AS70" s="36">
        <v>1.629786161718E12</v>
      </c>
    </row>
    <row r="71">
      <c r="A71" s="2" t="b">
        <f t="shared" si="1"/>
        <v>1</v>
      </c>
      <c r="B71" s="3" t="s">
        <v>348</v>
      </c>
      <c r="C71" s="2">
        <v>175.0</v>
      </c>
      <c r="D71" s="2" t="s">
        <v>2473</v>
      </c>
      <c r="E71" s="36">
        <v>1.629776235179E12</v>
      </c>
      <c r="F71" s="2" t="b">
        <f t="shared" si="2"/>
        <v>0</v>
      </c>
      <c r="G71" s="3" t="s">
        <v>208</v>
      </c>
      <c r="H71" s="2">
        <v>110.0</v>
      </c>
      <c r="I71" s="2" t="s">
        <v>2474</v>
      </c>
      <c r="J71" s="36">
        <v>1.629776736508E12</v>
      </c>
      <c r="O71" s="39"/>
      <c r="P71" s="2" t="b">
        <f t="shared" si="4"/>
        <v>1</v>
      </c>
      <c r="Q71" s="3" t="s">
        <v>428</v>
      </c>
      <c r="R71" s="2">
        <v>545.0</v>
      </c>
      <c r="S71" s="2" t="s">
        <v>2469</v>
      </c>
      <c r="T71" s="36">
        <v>1.629781606855E12</v>
      </c>
      <c r="Y71" s="39"/>
      <c r="Z71" s="2" t="b">
        <f t="shared" si="6"/>
        <v>1</v>
      </c>
      <c r="AA71" s="3" t="s">
        <v>346</v>
      </c>
      <c r="AB71" s="2">
        <v>442.0</v>
      </c>
      <c r="AC71" s="2" t="s">
        <v>2477</v>
      </c>
      <c r="AD71" s="36">
        <v>1.629782618159E12</v>
      </c>
      <c r="AE71" s="2" t="b">
        <f t="shared" si="7"/>
        <v>1</v>
      </c>
      <c r="AF71" s="3" t="s">
        <v>428</v>
      </c>
      <c r="AG71" s="2">
        <v>655.0</v>
      </c>
      <c r="AH71" s="2" t="s">
        <v>2468</v>
      </c>
      <c r="AI71" s="36">
        <v>1.629785075891E12</v>
      </c>
      <c r="AJ71" s="2" t="b">
        <f t="shared" si="8"/>
        <v>1</v>
      </c>
      <c r="AK71" s="3" t="s">
        <v>242</v>
      </c>
      <c r="AL71" s="2">
        <v>424.0</v>
      </c>
      <c r="AM71" s="2" t="s">
        <v>2476</v>
      </c>
      <c r="AN71" s="36">
        <v>1.62978554395E12</v>
      </c>
      <c r="AO71" s="2" t="b">
        <f t="shared" si="9"/>
        <v>1</v>
      </c>
      <c r="AP71" s="3" t="s">
        <v>242</v>
      </c>
      <c r="AQ71" s="2">
        <v>129.0</v>
      </c>
      <c r="AR71" s="2" t="s">
        <v>2472</v>
      </c>
      <c r="AS71" s="36">
        <v>1.629786161831E12</v>
      </c>
    </row>
    <row r="72">
      <c r="A72" s="2" t="b">
        <f t="shared" si="1"/>
        <v>1</v>
      </c>
      <c r="B72" s="3" t="s">
        <v>371</v>
      </c>
      <c r="C72" s="2">
        <v>3808.0</v>
      </c>
      <c r="D72" s="2" t="s">
        <v>2478</v>
      </c>
      <c r="E72" s="36">
        <v>1.629776238986E12</v>
      </c>
      <c r="F72" s="2" t="b">
        <f t="shared" si="2"/>
        <v>0</v>
      </c>
      <c r="G72" s="3" t="s">
        <v>244</v>
      </c>
      <c r="H72" s="2">
        <v>143.0</v>
      </c>
      <c r="I72" s="2" t="s">
        <v>2474</v>
      </c>
      <c r="J72" s="36">
        <v>1.629776736651E12</v>
      </c>
      <c r="O72" s="39"/>
      <c r="T72" s="39"/>
      <c r="Y72" s="39"/>
      <c r="Z72" s="2" t="b">
        <f t="shared" si="6"/>
        <v>1</v>
      </c>
      <c r="AA72" s="3" t="s">
        <v>383</v>
      </c>
      <c r="AB72" s="2">
        <v>69.0</v>
      </c>
      <c r="AC72" s="2" t="s">
        <v>2477</v>
      </c>
      <c r="AD72" s="36">
        <v>1.629782618224E12</v>
      </c>
      <c r="AE72" s="2" t="b">
        <f t="shared" si="7"/>
        <v>1</v>
      </c>
      <c r="AF72" s="3" t="s">
        <v>428</v>
      </c>
      <c r="AG72" s="2">
        <v>232.0</v>
      </c>
      <c r="AH72" s="2" t="s">
        <v>2479</v>
      </c>
      <c r="AI72" s="36">
        <v>1.62978507612E12</v>
      </c>
      <c r="AJ72" s="2" t="b">
        <f t="shared" si="8"/>
        <v>1</v>
      </c>
      <c r="AK72" s="3" t="s">
        <v>301</v>
      </c>
      <c r="AL72" s="2">
        <v>431.0</v>
      </c>
      <c r="AM72" s="2" t="s">
        <v>2480</v>
      </c>
      <c r="AN72" s="36">
        <v>1.629785544381E12</v>
      </c>
      <c r="AO72" s="2" t="b">
        <f t="shared" si="9"/>
        <v>1</v>
      </c>
      <c r="AP72" s="3" t="s">
        <v>292</v>
      </c>
      <c r="AQ72" s="2">
        <v>233.0</v>
      </c>
      <c r="AR72" s="2" t="s">
        <v>2481</v>
      </c>
      <c r="AS72" s="36">
        <v>1.629786162066E12</v>
      </c>
    </row>
    <row r="73">
      <c r="A73" s="2" t="b">
        <f t="shared" si="1"/>
        <v>1</v>
      </c>
      <c r="B73" s="3" t="s">
        <v>337</v>
      </c>
      <c r="C73" s="2">
        <v>1015.0</v>
      </c>
      <c r="D73" s="2" t="s">
        <v>2482</v>
      </c>
      <c r="E73" s="36">
        <v>1.629776240001E12</v>
      </c>
      <c r="F73" s="2" t="b">
        <f t="shared" si="2"/>
        <v>0</v>
      </c>
      <c r="G73" s="3" t="s">
        <v>320</v>
      </c>
      <c r="H73" s="2">
        <v>90.0</v>
      </c>
      <c r="I73" s="2" t="s">
        <v>2474</v>
      </c>
      <c r="J73" s="36">
        <v>1.629776736739E12</v>
      </c>
      <c r="O73" s="39"/>
      <c r="T73" s="39"/>
      <c r="Y73" s="39"/>
      <c r="Z73" s="2" t="b">
        <f t="shared" si="6"/>
        <v>1</v>
      </c>
      <c r="AA73" s="3" t="s">
        <v>242</v>
      </c>
      <c r="AB73" s="2">
        <v>243.0</v>
      </c>
      <c r="AC73" s="2" t="s">
        <v>2477</v>
      </c>
      <c r="AD73" s="36">
        <v>1.629782618465E12</v>
      </c>
      <c r="AI73" s="39"/>
      <c r="AJ73" s="2" t="b">
        <f t="shared" si="8"/>
        <v>1</v>
      </c>
      <c r="AK73" s="3" t="s">
        <v>232</v>
      </c>
      <c r="AL73" s="2">
        <v>252.0</v>
      </c>
      <c r="AM73" s="2" t="s">
        <v>2480</v>
      </c>
      <c r="AN73" s="36">
        <v>1.629785544632E12</v>
      </c>
      <c r="AO73" s="2" t="b">
        <f t="shared" si="9"/>
        <v>1</v>
      </c>
      <c r="AP73" s="3" t="s">
        <v>255</v>
      </c>
      <c r="AQ73" s="2">
        <v>169.0</v>
      </c>
      <c r="AR73" s="2" t="s">
        <v>2481</v>
      </c>
      <c r="AS73" s="36">
        <v>1.629786162232E12</v>
      </c>
    </row>
    <row r="74">
      <c r="A74" s="2" t="b">
        <f t="shared" si="1"/>
        <v>1</v>
      </c>
      <c r="B74" s="3" t="s">
        <v>383</v>
      </c>
      <c r="C74" s="2">
        <v>142.0</v>
      </c>
      <c r="D74" s="2" t="s">
        <v>2482</v>
      </c>
      <c r="E74" s="36">
        <v>1.629776240145E12</v>
      </c>
      <c r="F74" s="2" t="b">
        <f t="shared" si="2"/>
        <v>0</v>
      </c>
      <c r="G74" s="3" t="s">
        <v>326</v>
      </c>
      <c r="H74" s="2">
        <v>217.0</v>
      </c>
      <c r="I74" s="2" t="s">
        <v>2474</v>
      </c>
      <c r="J74" s="36">
        <v>1.629776736959E12</v>
      </c>
      <c r="O74" s="39"/>
      <c r="T74" s="39"/>
      <c r="Y74" s="39"/>
      <c r="Z74" s="2" t="b">
        <f t="shared" si="6"/>
        <v>1</v>
      </c>
      <c r="AA74" s="3" t="s">
        <v>390</v>
      </c>
      <c r="AB74" s="2">
        <v>610.0</v>
      </c>
      <c r="AC74" s="2" t="s">
        <v>2483</v>
      </c>
      <c r="AD74" s="36">
        <v>1.629782619075E12</v>
      </c>
      <c r="AI74" s="39"/>
      <c r="AJ74" s="2" t="b">
        <f t="shared" si="8"/>
        <v>1</v>
      </c>
      <c r="AK74" s="3" t="s">
        <v>242</v>
      </c>
      <c r="AL74" s="2">
        <v>289.0</v>
      </c>
      <c r="AM74" s="2" t="s">
        <v>2480</v>
      </c>
      <c r="AN74" s="36">
        <v>1.62978554492E12</v>
      </c>
      <c r="AO74" s="2" t="b">
        <f t="shared" si="9"/>
        <v>1</v>
      </c>
      <c r="AP74" s="3" t="s">
        <v>242</v>
      </c>
      <c r="AQ74" s="2">
        <v>824.0</v>
      </c>
      <c r="AR74" s="2" t="s">
        <v>2484</v>
      </c>
      <c r="AS74" s="36">
        <v>1.629786163056E12</v>
      </c>
    </row>
    <row r="75">
      <c r="A75" s="2" t="b">
        <f t="shared" si="1"/>
        <v>1</v>
      </c>
      <c r="B75" s="3" t="s">
        <v>242</v>
      </c>
      <c r="C75" s="2">
        <v>252.0</v>
      </c>
      <c r="D75" s="2" t="s">
        <v>2482</v>
      </c>
      <c r="E75" s="36">
        <v>1.629776240397E12</v>
      </c>
      <c r="F75" s="2" t="b">
        <f t="shared" si="2"/>
        <v>1</v>
      </c>
      <c r="G75" s="3" t="s">
        <v>242</v>
      </c>
      <c r="H75" s="2">
        <v>420.0</v>
      </c>
      <c r="I75" s="2" t="s">
        <v>2485</v>
      </c>
      <c r="J75" s="36">
        <v>1.629776737378E12</v>
      </c>
      <c r="O75" s="39"/>
      <c r="T75" s="39"/>
      <c r="Y75" s="39"/>
      <c r="Z75" s="2" t="b">
        <f t="shared" si="6"/>
        <v>1</v>
      </c>
      <c r="AA75" s="3" t="s">
        <v>257</v>
      </c>
      <c r="AB75" s="2">
        <v>183.0</v>
      </c>
      <c r="AC75" s="2" t="s">
        <v>2483</v>
      </c>
      <c r="AD75" s="36">
        <v>1.629782619272E12</v>
      </c>
      <c r="AI75" s="39"/>
      <c r="AJ75" s="2" t="b">
        <f t="shared" si="8"/>
        <v>1</v>
      </c>
      <c r="AK75" s="3" t="s">
        <v>346</v>
      </c>
      <c r="AL75" s="2">
        <v>163.0</v>
      </c>
      <c r="AM75" s="2" t="s">
        <v>2486</v>
      </c>
      <c r="AN75" s="36">
        <v>1.629785545084E12</v>
      </c>
      <c r="AO75" s="2" t="b">
        <f t="shared" si="9"/>
        <v>1</v>
      </c>
      <c r="AP75" s="3" t="s">
        <v>344</v>
      </c>
      <c r="AQ75" s="2">
        <v>2077.0</v>
      </c>
      <c r="AR75" s="2" t="s">
        <v>2487</v>
      </c>
      <c r="AS75" s="36">
        <v>1.629786165143E12</v>
      </c>
    </row>
    <row r="76">
      <c r="A76" s="2" t="b">
        <f t="shared" si="1"/>
        <v>1</v>
      </c>
      <c r="B76" s="3" t="s">
        <v>292</v>
      </c>
      <c r="C76" s="2">
        <v>783.0</v>
      </c>
      <c r="D76" s="2" t="s">
        <v>2488</v>
      </c>
      <c r="E76" s="36">
        <v>1.629776241179E12</v>
      </c>
      <c r="F76" s="2" t="b">
        <f t="shared" si="2"/>
        <v>0</v>
      </c>
      <c r="G76" s="3" t="s">
        <v>329</v>
      </c>
      <c r="H76" s="2">
        <v>158.0</v>
      </c>
      <c r="I76" s="2" t="s">
        <v>2485</v>
      </c>
      <c r="J76" s="36">
        <v>1.629776737538E12</v>
      </c>
      <c r="O76" s="39"/>
      <c r="T76" s="39"/>
      <c r="Y76" s="39"/>
      <c r="Z76" s="2" t="b">
        <f t="shared" si="6"/>
        <v>1</v>
      </c>
      <c r="AA76" s="3" t="s">
        <v>242</v>
      </c>
      <c r="AB76" s="2">
        <v>200.0</v>
      </c>
      <c r="AC76" s="2" t="s">
        <v>2483</v>
      </c>
      <c r="AD76" s="36">
        <v>1.629782619464E12</v>
      </c>
      <c r="AI76" s="39"/>
      <c r="AJ76" s="2" t="b">
        <f t="shared" si="8"/>
        <v>1</v>
      </c>
      <c r="AK76" s="3" t="s">
        <v>371</v>
      </c>
      <c r="AL76" s="2">
        <v>954.0</v>
      </c>
      <c r="AM76" s="2" t="s">
        <v>2489</v>
      </c>
      <c r="AN76" s="36">
        <v>1.629785546038E12</v>
      </c>
      <c r="AO76" s="2" t="b">
        <f t="shared" si="9"/>
        <v>1</v>
      </c>
      <c r="AP76" s="3" t="s">
        <v>413</v>
      </c>
      <c r="AQ76" s="2">
        <v>1114.0</v>
      </c>
      <c r="AR76" s="2" t="s">
        <v>2490</v>
      </c>
      <c r="AS76" s="36">
        <v>1.629786166248E12</v>
      </c>
    </row>
    <row r="77">
      <c r="A77" s="2" t="b">
        <f t="shared" si="1"/>
        <v>1</v>
      </c>
      <c r="B77" s="3" t="s">
        <v>255</v>
      </c>
      <c r="C77" s="2">
        <v>234.0</v>
      </c>
      <c r="D77" s="2" t="s">
        <v>2488</v>
      </c>
      <c r="E77" s="36">
        <v>1.629776241414E12</v>
      </c>
      <c r="F77" s="2" t="b">
        <f t="shared" si="2"/>
        <v>1</v>
      </c>
      <c r="G77" s="3" t="s">
        <v>337</v>
      </c>
      <c r="H77" s="2">
        <v>777.0</v>
      </c>
      <c r="I77" s="2" t="s">
        <v>2491</v>
      </c>
      <c r="J77" s="36">
        <v>1.629776738315E12</v>
      </c>
      <c r="O77" s="39"/>
      <c r="T77" s="39"/>
      <c r="Y77" s="39"/>
      <c r="Z77" s="2" t="b">
        <f t="shared" si="6"/>
        <v>1</v>
      </c>
      <c r="AA77" s="3" t="s">
        <v>292</v>
      </c>
      <c r="AB77" s="2">
        <v>1783.0</v>
      </c>
      <c r="AC77" s="2" t="s">
        <v>2492</v>
      </c>
      <c r="AD77" s="36">
        <v>1.629782621241E12</v>
      </c>
      <c r="AI77" s="39"/>
      <c r="AJ77" s="2" t="b">
        <f t="shared" si="8"/>
        <v>1</v>
      </c>
      <c r="AK77" s="3" t="s">
        <v>337</v>
      </c>
      <c r="AL77" s="2">
        <v>334.0</v>
      </c>
      <c r="AM77" s="2" t="s">
        <v>2489</v>
      </c>
      <c r="AN77" s="36">
        <v>1.629785546372E12</v>
      </c>
      <c r="AO77" s="2" t="b">
        <f t="shared" si="9"/>
        <v>1</v>
      </c>
      <c r="AP77" s="3" t="s">
        <v>340</v>
      </c>
      <c r="AQ77" s="2">
        <v>275.0</v>
      </c>
      <c r="AR77" s="2" t="s">
        <v>2490</v>
      </c>
      <c r="AS77" s="36">
        <v>1.629786166533E12</v>
      </c>
    </row>
    <row r="78">
      <c r="A78" s="2" t="b">
        <f t="shared" si="1"/>
        <v>1</v>
      </c>
      <c r="B78" s="3" t="s">
        <v>242</v>
      </c>
      <c r="C78" s="2">
        <v>272.0</v>
      </c>
      <c r="D78" s="2" t="s">
        <v>2488</v>
      </c>
      <c r="E78" s="36">
        <v>1.629776241686E12</v>
      </c>
      <c r="F78" s="2" t="b">
        <f t="shared" si="2"/>
        <v>1</v>
      </c>
      <c r="G78" s="3" t="s">
        <v>341</v>
      </c>
      <c r="H78" s="2">
        <v>288.0</v>
      </c>
      <c r="I78" s="2" t="s">
        <v>2491</v>
      </c>
      <c r="J78" s="36">
        <v>1.629776738612E12</v>
      </c>
      <c r="O78" s="39"/>
      <c r="T78" s="39"/>
      <c r="Y78" s="39"/>
      <c r="Z78" s="2" t="b">
        <f t="shared" si="6"/>
        <v>1</v>
      </c>
      <c r="AA78" s="3" t="s">
        <v>255</v>
      </c>
      <c r="AB78" s="2">
        <v>208.0</v>
      </c>
      <c r="AC78" s="2" t="s">
        <v>2492</v>
      </c>
      <c r="AD78" s="36">
        <v>1.629782621455E12</v>
      </c>
      <c r="AI78" s="39"/>
      <c r="AJ78" s="2" t="b">
        <f t="shared" si="8"/>
        <v>1</v>
      </c>
      <c r="AK78" s="3" t="s">
        <v>383</v>
      </c>
      <c r="AL78" s="2">
        <v>298.0</v>
      </c>
      <c r="AM78" s="2" t="s">
        <v>2489</v>
      </c>
      <c r="AN78" s="36">
        <v>1.629785546671E12</v>
      </c>
      <c r="AO78" s="2" t="b">
        <f t="shared" si="9"/>
        <v>1</v>
      </c>
      <c r="AP78" s="3" t="s">
        <v>383</v>
      </c>
      <c r="AQ78" s="2">
        <v>107.0</v>
      </c>
      <c r="AR78" s="2" t="s">
        <v>2490</v>
      </c>
      <c r="AS78" s="36">
        <v>1.629786166631E12</v>
      </c>
    </row>
    <row r="79">
      <c r="A79" s="2" t="b">
        <f t="shared" si="1"/>
        <v>1</v>
      </c>
      <c r="B79" s="3" t="s">
        <v>255</v>
      </c>
      <c r="C79" s="2">
        <v>827.0</v>
      </c>
      <c r="D79" s="2" t="s">
        <v>2493</v>
      </c>
      <c r="E79" s="36">
        <v>1.629776242528E12</v>
      </c>
      <c r="F79" s="2" t="b">
        <f t="shared" si="2"/>
        <v>1</v>
      </c>
      <c r="G79" s="3" t="s">
        <v>242</v>
      </c>
      <c r="H79" s="2">
        <v>591.0</v>
      </c>
      <c r="I79" s="2" t="s">
        <v>2494</v>
      </c>
      <c r="J79" s="36">
        <v>1.629776739191E12</v>
      </c>
      <c r="O79" s="39"/>
      <c r="T79" s="39"/>
      <c r="Y79" s="39"/>
      <c r="Z79" s="2" t="b">
        <f t="shared" si="6"/>
        <v>1</v>
      </c>
      <c r="AA79" s="3" t="s">
        <v>242</v>
      </c>
      <c r="AB79" s="2">
        <v>206.0</v>
      </c>
      <c r="AC79" s="2" t="s">
        <v>2492</v>
      </c>
      <c r="AD79" s="36">
        <v>1.629782621655E12</v>
      </c>
      <c r="AI79" s="39"/>
      <c r="AJ79" s="2" t="b">
        <f t="shared" si="8"/>
        <v>1</v>
      </c>
      <c r="AK79" s="3" t="s">
        <v>242</v>
      </c>
      <c r="AL79" s="2">
        <v>551.0</v>
      </c>
      <c r="AM79" s="2" t="s">
        <v>2495</v>
      </c>
      <c r="AN79" s="36">
        <v>1.629785547218E12</v>
      </c>
      <c r="AO79" s="2" t="b">
        <f t="shared" si="9"/>
        <v>1</v>
      </c>
      <c r="AP79" s="3" t="s">
        <v>428</v>
      </c>
      <c r="AQ79" s="2">
        <v>350.0</v>
      </c>
      <c r="AR79" s="2" t="s">
        <v>2490</v>
      </c>
      <c r="AS79" s="36">
        <v>1.62978616698E12</v>
      </c>
    </row>
    <row r="80">
      <c r="A80" s="2" t="b">
        <f t="shared" si="1"/>
        <v>1</v>
      </c>
      <c r="B80" s="3" t="s">
        <v>292</v>
      </c>
      <c r="C80" s="2">
        <v>157.0</v>
      </c>
      <c r="D80" s="2" t="s">
        <v>2493</v>
      </c>
      <c r="E80" s="36">
        <v>1.629776242668E12</v>
      </c>
      <c r="F80" s="2" t="b">
        <f t="shared" si="2"/>
        <v>1</v>
      </c>
      <c r="G80" s="3" t="s">
        <v>301</v>
      </c>
      <c r="H80" s="2">
        <v>759.0</v>
      </c>
      <c r="I80" s="2" t="s">
        <v>2494</v>
      </c>
      <c r="J80" s="36">
        <v>1.629776739951E12</v>
      </c>
      <c r="O80" s="39"/>
      <c r="T80" s="39"/>
      <c r="Y80" s="39"/>
      <c r="Z80" s="2" t="b">
        <f t="shared" si="6"/>
        <v>1</v>
      </c>
      <c r="AA80" s="3" t="s">
        <v>365</v>
      </c>
      <c r="AB80" s="2">
        <v>1524.0</v>
      </c>
      <c r="AC80" s="2" t="s">
        <v>2496</v>
      </c>
      <c r="AD80" s="36">
        <v>1.629782623179E12</v>
      </c>
      <c r="AI80" s="39"/>
      <c r="AJ80" s="2" t="b">
        <f t="shared" si="8"/>
        <v>1</v>
      </c>
      <c r="AK80" s="3" t="s">
        <v>292</v>
      </c>
      <c r="AL80" s="2">
        <v>575.0</v>
      </c>
      <c r="AM80" s="2" t="s">
        <v>2495</v>
      </c>
      <c r="AN80" s="36">
        <v>1.629785547793E12</v>
      </c>
      <c r="AO80" s="2" t="b">
        <f t="shared" si="9"/>
        <v>1</v>
      </c>
      <c r="AP80" s="3" t="s">
        <v>428</v>
      </c>
      <c r="AQ80" s="2">
        <v>1704.0</v>
      </c>
      <c r="AR80" s="2" t="s">
        <v>2497</v>
      </c>
      <c r="AS80" s="36">
        <v>1.629786168688E12</v>
      </c>
    </row>
    <row r="81">
      <c r="A81" s="2" t="b">
        <f t="shared" si="1"/>
        <v>1</v>
      </c>
      <c r="B81" s="3" t="s">
        <v>242</v>
      </c>
      <c r="C81" s="2">
        <v>126.0</v>
      </c>
      <c r="D81" s="2" t="s">
        <v>2493</v>
      </c>
      <c r="E81" s="36">
        <v>1.629776242794E12</v>
      </c>
      <c r="F81" s="2" t="b">
        <f t="shared" si="2"/>
        <v>1</v>
      </c>
      <c r="G81" s="3" t="s">
        <v>232</v>
      </c>
      <c r="H81" s="2">
        <v>302.0</v>
      </c>
      <c r="I81" s="2" t="s">
        <v>2498</v>
      </c>
      <c r="J81" s="36">
        <v>1.629776740253E12</v>
      </c>
      <c r="O81" s="39"/>
      <c r="T81" s="39"/>
      <c r="Y81" s="39"/>
      <c r="Z81" s="2" t="b">
        <f t="shared" si="6"/>
        <v>1</v>
      </c>
      <c r="AA81" s="3" t="s">
        <v>413</v>
      </c>
      <c r="AB81" s="2">
        <v>1418.0</v>
      </c>
      <c r="AC81" s="2" t="s">
        <v>2499</v>
      </c>
      <c r="AD81" s="36">
        <v>1.6297826246E12</v>
      </c>
      <c r="AI81" s="39"/>
      <c r="AJ81" s="2" t="b">
        <f t="shared" si="8"/>
        <v>1</v>
      </c>
      <c r="AK81" s="3" t="s">
        <v>258</v>
      </c>
      <c r="AL81" s="2">
        <v>183.0</v>
      </c>
      <c r="AM81" s="2" t="s">
        <v>2495</v>
      </c>
      <c r="AN81" s="36">
        <v>1.629785547978E12</v>
      </c>
      <c r="AO81" s="2" t="b">
        <f t="shared" si="9"/>
        <v>1</v>
      </c>
      <c r="AP81" s="3" t="s">
        <v>428</v>
      </c>
      <c r="AQ81" s="2">
        <v>314.0</v>
      </c>
      <c r="AR81" s="2" t="s">
        <v>2500</v>
      </c>
      <c r="AS81" s="36">
        <v>1.629786169013E12</v>
      </c>
    </row>
    <row r="82">
      <c r="A82" s="2" t="b">
        <f t="shared" si="1"/>
        <v>1</v>
      </c>
      <c r="B82" s="3" t="s">
        <v>390</v>
      </c>
      <c r="C82" s="2">
        <v>282.0</v>
      </c>
      <c r="D82" s="2" t="s">
        <v>2501</v>
      </c>
      <c r="E82" s="36">
        <v>1.629776243075E12</v>
      </c>
      <c r="F82" s="2" t="b">
        <f t="shared" si="2"/>
        <v>1</v>
      </c>
      <c r="G82" s="3" t="s">
        <v>242</v>
      </c>
      <c r="H82" s="2">
        <v>273.0</v>
      </c>
      <c r="I82" s="2" t="s">
        <v>2498</v>
      </c>
      <c r="J82" s="36">
        <v>1.629776740524E12</v>
      </c>
      <c r="O82" s="39"/>
      <c r="T82" s="39"/>
      <c r="Y82" s="39"/>
      <c r="Z82" s="2" t="b">
        <f t="shared" si="6"/>
        <v>1</v>
      </c>
      <c r="AA82" s="3" t="s">
        <v>340</v>
      </c>
      <c r="AB82" s="2">
        <v>257.0</v>
      </c>
      <c r="AC82" s="2" t="s">
        <v>2499</v>
      </c>
      <c r="AD82" s="36">
        <v>1.629782624856E12</v>
      </c>
      <c r="AI82" s="39"/>
      <c r="AJ82" s="2" t="b">
        <f t="shared" si="8"/>
        <v>1</v>
      </c>
      <c r="AK82" s="3" t="s">
        <v>242</v>
      </c>
      <c r="AL82" s="2">
        <v>205.0</v>
      </c>
      <c r="AM82" s="2" t="s">
        <v>2502</v>
      </c>
      <c r="AN82" s="36">
        <v>1.629785548184E12</v>
      </c>
      <c r="AO82" s="2" t="b">
        <f t="shared" si="9"/>
        <v>1</v>
      </c>
      <c r="AP82" s="3" t="s">
        <v>428</v>
      </c>
      <c r="AQ82" s="2">
        <v>858.0</v>
      </c>
      <c r="AR82" s="2" t="s">
        <v>2500</v>
      </c>
      <c r="AS82" s="36">
        <v>1.629786169857E12</v>
      </c>
    </row>
    <row r="83">
      <c r="A83" s="2" t="b">
        <f t="shared" si="1"/>
        <v>1</v>
      </c>
      <c r="B83" s="3" t="s">
        <v>257</v>
      </c>
      <c r="C83" s="2">
        <v>186.0</v>
      </c>
      <c r="D83" s="2" t="s">
        <v>2501</v>
      </c>
      <c r="E83" s="36">
        <v>1.62977624326E12</v>
      </c>
      <c r="F83" s="2" t="b">
        <f t="shared" si="2"/>
        <v>1</v>
      </c>
      <c r="G83" s="3" t="s">
        <v>365</v>
      </c>
      <c r="H83" s="2">
        <v>2614.0</v>
      </c>
      <c r="I83" s="2" t="s">
        <v>2503</v>
      </c>
      <c r="J83" s="36">
        <v>1.629776743141E12</v>
      </c>
      <c r="O83" s="39"/>
      <c r="T83" s="39"/>
      <c r="Y83" s="39"/>
      <c r="Z83" s="2" t="b">
        <f t="shared" si="6"/>
        <v>1</v>
      </c>
      <c r="AA83" s="3" t="s">
        <v>383</v>
      </c>
      <c r="AB83" s="2">
        <v>104.0</v>
      </c>
      <c r="AC83" s="2" t="s">
        <v>2499</v>
      </c>
      <c r="AD83" s="36">
        <v>1.629782624963E12</v>
      </c>
      <c r="AI83" s="39"/>
      <c r="AJ83" s="2" t="b">
        <f t="shared" si="8"/>
        <v>1</v>
      </c>
      <c r="AK83" s="3" t="s">
        <v>258</v>
      </c>
      <c r="AL83" s="2">
        <v>449.0</v>
      </c>
      <c r="AM83" s="2" t="s">
        <v>2502</v>
      </c>
      <c r="AN83" s="36">
        <v>1.629785548632E12</v>
      </c>
      <c r="AO83" s="2" t="b">
        <f t="shared" si="9"/>
        <v>1</v>
      </c>
      <c r="AP83" s="3" t="s">
        <v>428</v>
      </c>
      <c r="AQ83" s="2">
        <v>97.0</v>
      </c>
      <c r="AR83" s="2" t="s">
        <v>2500</v>
      </c>
      <c r="AS83" s="36">
        <v>1.629786169951E12</v>
      </c>
    </row>
    <row r="84">
      <c r="A84" s="2" t="b">
        <f t="shared" si="1"/>
        <v>1</v>
      </c>
      <c r="B84" s="3" t="s">
        <v>242</v>
      </c>
      <c r="C84" s="2">
        <v>180.0</v>
      </c>
      <c r="D84" s="2" t="s">
        <v>2501</v>
      </c>
      <c r="E84" s="36">
        <v>1.629776243449E12</v>
      </c>
      <c r="F84" s="2" t="b">
        <f t="shared" si="2"/>
        <v>1</v>
      </c>
      <c r="G84" s="3" t="s">
        <v>371</v>
      </c>
      <c r="H84" s="2">
        <v>1331.0</v>
      </c>
      <c r="I84" s="2" t="s">
        <v>2504</v>
      </c>
      <c r="J84" s="36">
        <v>1.62977674447E12</v>
      </c>
      <c r="O84" s="39"/>
      <c r="T84" s="39"/>
      <c r="Y84" s="39"/>
      <c r="Z84" s="2" t="b">
        <f t="shared" si="6"/>
        <v>1</v>
      </c>
      <c r="AA84" s="3" t="s">
        <v>428</v>
      </c>
      <c r="AB84" s="2">
        <v>312.0</v>
      </c>
      <c r="AC84" s="2" t="s">
        <v>2505</v>
      </c>
      <c r="AD84" s="36">
        <v>1.629782625272E12</v>
      </c>
      <c r="AI84" s="39"/>
      <c r="AJ84" s="2" t="b">
        <f t="shared" si="8"/>
        <v>1</v>
      </c>
      <c r="AK84" s="3" t="s">
        <v>292</v>
      </c>
      <c r="AL84" s="2">
        <v>133.0</v>
      </c>
      <c r="AM84" s="2" t="s">
        <v>2502</v>
      </c>
      <c r="AN84" s="36">
        <v>1.629785548765E12</v>
      </c>
      <c r="AO84" s="2" t="b">
        <f t="shared" si="9"/>
        <v>1</v>
      </c>
      <c r="AP84" s="3" t="s">
        <v>428</v>
      </c>
      <c r="AQ84" s="2">
        <v>110.0</v>
      </c>
      <c r="AR84" s="2" t="s">
        <v>2506</v>
      </c>
      <c r="AS84" s="36">
        <v>1.629786170066E12</v>
      </c>
    </row>
    <row r="85">
      <c r="A85" s="2" t="b">
        <f t="shared" si="1"/>
        <v>1</v>
      </c>
      <c r="B85" s="3" t="s">
        <v>292</v>
      </c>
      <c r="C85" s="2">
        <v>187.0</v>
      </c>
      <c r="D85" s="2" t="s">
        <v>2501</v>
      </c>
      <c r="E85" s="36">
        <v>1.629776243628E12</v>
      </c>
      <c r="F85" s="2" t="b">
        <f t="shared" si="2"/>
        <v>1</v>
      </c>
      <c r="G85" s="3" t="s">
        <v>337</v>
      </c>
      <c r="H85" s="2">
        <v>928.0</v>
      </c>
      <c r="I85" s="2" t="s">
        <v>2507</v>
      </c>
      <c r="J85" s="36">
        <v>1.6297767454E12</v>
      </c>
      <c r="O85" s="39"/>
      <c r="T85" s="39"/>
      <c r="Y85" s="39"/>
      <c r="AD85" s="39"/>
      <c r="AI85" s="39"/>
      <c r="AJ85" s="2" t="b">
        <f t="shared" si="8"/>
        <v>1</v>
      </c>
      <c r="AK85" s="3" t="s">
        <v>255</v>
      </c>
      <c r="AL85" s="2">
        <v>234.0</v>
      </c>
      <c r="AM85" s="2" t="s">
        <v>2508</v>
      </c>
      <c r="AN85" s="36">
        <v>1.629785549001E12</v>
      </c>
      <c r="AO85" s="2" t="b">
        <f t="shared" si="9"/>
        <v>1</v>
      </c>
      <c r="AP85" s="3" t="s">
        <v>428</v>
      </c>
      <c r="AQ85" s="2">
        <v>100.0</v>
      </c>
      <c r="AR85" s="2" t="s">
        <v>2506</v>
      </c>
      <c r="AS85" s="36">
        <v>1.629786170164E12</v>
      </c>
    </row>
    <row r="86">
      <c r="A86" s="2" t="b">
        <f t="shared" si="1"/>
        <v>1</v>
      </c>
      <c r="B86" s="3" t="s">
        <v>255</v>
      </c>
      <c r="C86" s="2">
        <v>182.0</v>
      </c>
      <c r="D86" s="2" t="s">
        <v>2501</v>
      </c>
      <c r="E86" s="36">
        <v>1.629776243811E12</v>
      </c>
      <c r="F86" s="2" t="b">
        <f t="shared" si="2"/>
        <v>1</v>
      </c>
      <c r="G86" s="3" t="s">
        <v>383</v>
      </c>
      <c r="H86" s="2">
        <v>222.0</v>
      </c>
      <c r="I86" s="2" t="s">
        <v>2507</v>
      </c>
      <c r="J86" s="36">
        <v>1.629776745622E12</v>
      </c>
      <c r="O86" s="39"/>
      <c r="T86" s="39"/>
      <c r="Y86" s="39"/>
      <c r="AD86" s="39"/>
      <c r="AI86" s="39"/>
      <c r="AJ86" s="2" t="b">
        <f t="shared" si="8"/>
        <v>1</v>
      </c>
      <c r="AK86" s="3" t="s">
        <v>242</v>
      </c>
      <c r="AL86" s="2">
        <v>156.0</v>
      </c>
      <c r="AM86" s="2" t="s">
        <v>2508</v>
      </c>
      <c r="AN86" s="36">
        <v>1.62978554917E12</v>
      </c>
      <c r="AO86" s="2" t="b">
        <f t="shared" si="9"/>
        <v>1</v>
      </c>
      <c r="AP86" s="3" t="s">
        <v>428</v>
      </c>
      <c r="AQ86" s="2">
        <v>251.0</v>
      </c>
      <c r="AR86" s="2" t="s">
        <v>2506</v>
      </c>
      <c r="AS86" s="36">
        <v>1.629786170414E12</v>
      </c>
    </row>
    <row r="87">
      <c r="A87" s="2" t="b">
        <f t="shared" si="1"/>
        <v>1</v>
      </c>
      <c r="B87" s="3" t="s">
        <v>242</v>
      </c>
      <c r="C87" s="2">
        <v>217.0</v>
      </c>
      <c r="D87" s="2" t="s">
        <v>2509</v>
      </c>
      <c r="E87" s="36">
        <v>1.629776244028E12</v>
      </c>
      <c r="F87" s="2" t="b">
        <f t="shared" si="2"/>
        <v>1</v>
      </c>
      <c r="G87" s="3" t="s">
        <v>242</v>
      </c>
      <c r="H87" s="2">
        <v>746.0</v>
      </c>
      <c r="I87" s="2" t="s">
        <v>2510</v>
      </c>
      <c r="J87" s="36">
        <v>1.629776746366E12</v>
      </c>
      <c r="O87" s="39"/>
      <c r="T87" s="39"/>
      <c r="Y87" s="39"/>
      <c r="AD87" s="39"/>
      <c r="AI87" s="39"/>
      <c r="AJ87" s="2" t="b">
        <f t="shared" si="8"/>
        <v>1</v>
      </c>
      <c r="AK87" s="3" t="s">
        <v>348</v>
      </c>
      <c r="AL87" s="2">
        <v>3909.0</v>
      </c>
      <c r="AM87" s="2" t="s">
        <v>2511</v>
      </c>
      <c r="AN87" s="36">
        <v>1.629785553064E12</v>
      </c>
      <c r="AO87" s="2" t="b">
        <f t="shared" si="9"/>
        <v>1</v>
      </c>
      <c r="AP87" s="3" t="s">
        <v>428</v>
      </c>
      <c r="AQ87" s="2">
        <v>412.0</v>
      </c>
      <c r="AR87" s="2" t="s">
        <v>2506</v>
      </c>
      <c r="AS87" s="36">
        <v>1.629786170826E12</v>
      </c>
    </row>
    <row r="88">
      <c r="A88" s="2" t="b">
        <f t="shared" si="1"/>
        <v>1</v>
      </c>
      <c r="B88" s="3" t="s">
        <v>348</v>
      </c>
      <c r="C88" s="2">
        <v>2531.0</v>
      </c>
      <c r="D88" s="2" t="s">
        <v>2512</v>
      </c>
      <c r="E88" s="36">
        <v>1.629776246575E12</v>
      </c>
      <c r="F88" s="2" t="b">
        <f t="shared" si="2"/>
        <v>1</v>
      </c>
      <c r="G88" s="3" t="s">
        <v>292</v>
      </c>
      <c r="H88" s="2">
        <v>1300.0</v>
      </c>
      <c r="I88" s="2" t="s">
        <v>2513</v>
      </c>
      <c r="J88" s="36">
        <v>1.629776747666E12</v>
      </c>
      <c r="O88" s="39"/>
      <c r="T88" s="39"/>
      <c r="Y88" s="39"/>
      <c r="AD88" s="39"/>
      <c r="AI88" s="39"/>
      <c r="AJ88" s="2" t="b">
        <f t="shared" si="8"/>
        <v>1</v>
      </c>
      <c r="AK88" s="3" t="s">
        <v>413</v>
      </c>
      <c r="AL88" s="2">
        <v>2746.0</v>
      </c>
      <c r="AM88" s="2" t="s">
        <v>2514</v>
      </c>
      <c r="AN88" s="36">
        <v>1.629785555813E12</v>
      </c>
      <c r="AO88" s="2" t="b">
        <f t="shared" si="9"/>
        <v>1</v>
      </c>
      <c r="AP88" s="3" t="s">
        <v>428</v>
      </c>
      <c r="AQ88" s="2">
        <v>132.0</v>
      </c>
      <c r="AR88" s="2" t="s">
        <v>2506</v>
      </c>
      <c r="AS88" s="36">
        <v>1.629786170957E12</v>
      </c>
    </row>
    <row r="89">
      <c r="A89" s="2" t="b">
        <f t="shared" si="1"/>
        <v>1</v>
      </c>
      <c r="B89" s="3" t="s">
        <v>413</v>
      </c>
      <c r="C89" s="2">
        <v>1139.0</v>
      </c>
      <c r="D89" s="2" t="s">
        <v>2515</v>
      </c>
      <c r="E89" s="36">
        <v>1.629776247714E12</v>
      </c>
      <c r="F89" s="2" t="b">
        <f t="shared" si="2"/>
        <v>1</v>
      </c>
      <c r="G89" s="3" t="s">
        <v>242</v>
      </c>
      <c r="H89" s="2">
        <v>353.0</v>
      </c>
      <c r="I89" s="2" t="s">
        <v>2516</v>
      </c>
      <c r="J89" s="36">
        <v>1.629776748021E12</v>
      </c>
      <c r="O89" s="39"/>
      <c r="T89" s="39"/>
      <c r="Y89" s="39"/>
      <c r="AD89" s="39"/>
      <c r="AI89" s="39"/>
      <c r="AJ89" s="2" t="b">
        <f t="shared" si="8"/>
        <v>1</v>
      </c>
      <c r="AK89" s="3" t="s">
        <v>346</v>
      </c>
      <c r="AL89" s="2">
        <v>266.0</v>
      </c>
      <c r="AM89" s="2" t="s">
        <v>2517</v>
      </c>
      <c r="AN89" s="36">
        <v>1.629785556085E12</v>
      </c>
      <c r="AO89" s="2" t="b">
        <f t="shared" si="9"/>
        <v>1</v>
      </c>
      <c r="AP89" s="3" t="s">
        <v>428</v>
      </c>
      <c r="AQ89" s="2">
        <v>385.0</v>
      </c>
      <c r="AR89" s="2" t="s">
        <v>2518</v>
      </c>
      <c r="AS89" s="36">
        <v>1.629786171341E12</v>
      </c>
    </row>
    <row r="90">
      <c r="A90" s="2" t="b">
        <f t="shared" si="1"/>
        <v>1</v>
      </c>
      <c r="B90" s="3" t="s">
        <v>346</v>
      </c>
      <c r="C90" s="2">
        <v>321.0</v>
      </c>
      <c r="D90" s="2" t="s">
        <v>2519</v>
      </c>
      <c r="E90" s="36">
        <v>1.629776248016E12</v>
      </c>
      <c r="F90" s="2" t="b">
        <f t="shared" si="2"/>
        <v>1</v>
      </c>
      <c r="G90" s="3" t="s">
        <v>390</v>
      </c>
      <c r="H90" s="2">
        <v>321.0</v>
      </c>
      <c r="I90" s="2" t="s">
        <v>2516</v>
      </c>
      <c r="J90" s="36">
        <v>1.629776748355E12</v>
      </c>
      <c r="O90" s="39"/>
      <c r="T90" s="39"/>
      <c r="Y90" s="39"/>
      <c r="AD90" s="39"/>
      <c r="AI90" s="39"/>
      <c r="AJ90" s="2" t="b">
        <f t="shared" si="8"/>
        <v>1</v>
      </c>
      <c r="AK90" s="3" t="s">
        <v>383</v>
      </c>
      <c r="AL90" s="2">
        <v>78.0</v>
      </c>
      <c r="AM90" s="2" t="s">
        <v>2517</v>
      </c>
      <c r="AN90" s="36">
        <v>1.629785556157E12</v>
      </c>
      <c r="AO90" s="2" t="b">
        <f t="shared" si="9"/>
        <v>1</v>
      </c>
      <c r="AP90" s="3" t="s">
        <v>428</v>
      </c>
      <c r="AQ90" s="2">
        <v>159.0</v>
      </c>
      <c r="AR90" s="2" t="s">
        <v>2518</v>
      </c>
      <c r="AS90" s="36">
        <v>1.629786171503E12</v>
      </c>
    </row>
    <row r="91">
      <c r="A91" s="2" t="b">
        <f t="shared" si="1"/>
        <v>1</v>
      </c>
      <c r="B91" s="3" t="s">
        <v>383</v>
      </c>
      <c r="C91" s="2">
        <v>107.0</v>
      </c>
      <c r="D91" s="2" t="s">
        <v>2519</v>
      </c>
      <c r="E91" s="36">
        <v>1.62977624813E12</v>
      </c>
      <c r="F91" s="2" t="b">
        <f t="shared" si="2"/>
        <v>1</v>
      </c>
      <c r="G91" s="3" t="s">
        <v>257</v>
      </c>
      <c r="H91" s="2">
        <v>211.0</v>
      </c>
      <c r="I91" s="2" t="s">
        <v>2516</v>
      </c>
      <c r="J91" s="36">
        <v>1.629776748566E12</v>
      </c>
      <c r="O91" s="39"/>
      <c r="T91" s="39"/>
      <c r="Y91" s="39"/>
      <c r="AD91" s="39"/>
      <c r="AI91" s="39"/>
      <c r="AJ91" s="2" t="b">
        <f t="shared" si="8"/>
        <v>1</v>
      </c>
      <c r="AK91" s="3" t="s">
        <v>428</v>
      </c>
      <c r="AL91" s="2">
        <v>292.0</v>
      </c>
      <c r="AM91" s="2" t="s">
        <v>2517</v>
      </c>
      <c r="AN91" s="36">
        <v>1.629785556458E12</v>
      </c>
      <c r="AS91" s="39"/>
    </row>
    <row r="92">
      <c r="A92" s="2" t="b">
        <f t="shared" si="1"/>
        <v>1</v>
      </c>
      <c r="B92" s="3" t="s">
        <v>428</v>
      </c>
      <c r="C92" s="2">
        <v>680.0</v>
      </c>
      <c r="D92" s="2" t="s">
        <v>2519</v>
      </c>
      <c r="E92" s="36">
        <v>1.629776248808E12</v>
      </c>
      <c r="F92" s="2" t="b">
        <f t="shared" si="2"/>
        <v>1</v>
      </c>
      <c r="G92" s="3" t="s">
        <v>242</v>
      </c>
      <c r="H92" s="2">
        <v>196.0</v>
      </c>
      <c r="I92" s="2" t="s">
        <v>2516</v>
      </c>
      <c r="J92" s="36">
        <v>1.629776748753E12</v>
      </c>
      <c r="O92" s="39"/>
      <c r="T92" s="39"/>
      <c r="Y92" s="39"/>
      <c r="AD92" s="39"/>
      <c r="AI92" s="39"/>
      <c r="AN92" s="39"/>
      <c r="AS92" s="39"/>
    </row>
    <row r="93">
      <c r="E93" s="39"/>
      <c r="F93" s="2" t="b">
        <f t="shared" si="2"/>
        <v>1</v>
      </c>
      <c r="G93" s="3" t="s">
        <v>292</v>
      </c>
      <c r="H93" s="2">
        <v>206.0</v>
      </c>
      <c r="I93" s="2" t="s">
        <v>2516</v>
      </c>
      <c r="J93" s="36">
        <v>1.629776748968E12</v>
      </c>
      <c r="O93" s="39"/>
      <c r="T93" s="39"/>
      <c r="Y93" s="39"/>
      <c r="AD93" s="39"/>
      <c r="AI93" s="39"/>
      <c r="AN93" s="39"/>
      <c r="AS93" s="39"/>
    </row>
    <row r="94">
      <c r="E94" s="39"/>
      <c r="F94" s="2" t="b">
        <f t="shared" si="2"/>
        <v>1</v>
      </c>
      <c r="G94" s="3" t="s">
        <v>255</v>
      </c>
      <c r="H94" s="2">
        <v>177.0</v>
      </c>
      <c r="I94" s="2" t="s">
        <v>2520</v>
      </c>
      <c r="J94" s="36">
        <v>1.629776749127E12</v>
      </c>
      <c r="O94" s="39"/>
      <c r="T94" s="39"/>
      <c r="Y94" s="39"/>
      <c r="AD94" s="39"/>
      <c r="AI94" s="39"/>
      <c r="AN94" s="39"/>
      <c r="AS94" s="39"/>
    </row>
    <row r="95">
      <c r="E95" s="39"/>
      <c r="F95" s="2" t="b">
        <f t="shared" si="2"/>
        <v>1</v>
      </c>
      <c r="G95" s="3" t="s">
        <v>242</v>
      </c>
      <c r="H95" s="2">
        <v>246.0</v>
      </c>
      <c r="I95" s="2" t="s">
        <v>2520</v>
      </c>
      <c r="J95" s="36">
        <v>1.629776749375E12</v>
      </c>
      <c r="O95" s="39"/>
      <c r="T95" s="39"/>
      <c r="Y95" s="39"/>
      <c r="AD95" s="39"/>
      <c r="AI95" s="39"/>
      <c r="AN95" s="39"/>
      <c r="AS95" s="39"/>
    </row>
    <row r="96">
      <c r="E96" s="39"/>
      <c r="F96" s="2" t="b">
        <f t="shared" si="2"/>
        <v>1</v>
      </c>
      <c r="G96" s="3" t="s">
        <v>348</v>
      </c>
      <c r="H96" s="2">
        <v>1974.0</v>
      </c>
      <c r="I96" s="2" t="s">
        <v>2521</v>
      </c>
      <c r="J96" s="36">
        <v>1.629776751364E12</v>
      </c>
      <c r="O96" s="39"/>
      <c r="T96" s="39"/>
      <c r="Y96" s="39"/>
      <c r="AD96" s="39"/>
      <c r="AI96" s="39"/>
      <c r="AN96" s="39"/>
      <c r="AS96" s="39"/>
    </row>
    <row r="97">
      <c r="E97" s="39"/>
      <c r="F97" s="2" t="b">
        <f t="shared" si="2"/>
        <v>1</v>
      </c>
      <c r="G97" s="3" t="s">
        <v>242</v>
      </c>
      <c r="H97" s="2">
        <v>390.0</v>
      </c>
      <c r="I97" s="2" t="s">
        <v>2521</v>
      </c>
      <c r="J97" s="36">
        <v>1.629776751741E12</v>
      </c>
      <c r="O97" s="39"/>
      <c r="T97" s="39"/>
      <c r="Y97" s="39"/>
      <c r="AD97" s="39"/>
      <c r="AI97" s="39"/>
      <c r="AN97" s="39"/>
      <c r="AS97" s="39"/>
    </row>
    <row r="98">
      <c r="E98" s="39"/>
      <c r="F98" s="2" t="b">
        <f t="shared" si="2"/>
        <v>1</v>
      </c>
      <c r="G98" s="3" t="s">
        <v>415</v>
      </c>
      <c r="H98" s="2">
        <v>252.0</v>
      </c>
      <c r="I98" s="2" t="s">
        <v>2521</v>
      </c>
      <c r="J98" s="36">
        <v>1.629776751992E12</v>
      </c>
      <c r="O98" s="39"/>
      <c r="T98" s="39"/>
      <c r="Y98" s="39"/>
      <c r="AD98" s="39"/>
      <c r="AI98" s="39"/>
      <c r="AN98" s="39"/>
      <c r="AS98" s="39"/>
    </row>
    <row r="99">
      <c r="E99" s="39"/>
      <c r="F99" s="2" t="b">
        <f t="shared" si="2"/>
        <v>1</v>
      </c>
      <c r="G99" s="3" t="s">
        <v>413</v>
      </c>
      <c r="H99" s="2">
        <v>1884.0</v>
      </c>
      <c r="I99" s="2" t="s">
        <v>2522</v>
      </c>
      <c r="J99" s="36">
        <v>1.629776753876E12</v>
      </c>
      <c r="O99" s="39"/>
      <c r="T99" s="39"/>
      <c r="Y99" s="39"/>
      <c r="AD99" s="39"/>
      <c r="AI99" s="39"/>
      <c r="AN99" s="39"/>
      <c r="AS99" s="39"/>
    </row>
    <row r="100">
      <c r="E100" s="39"/>
      <c r="F100" s="2" t="b">
        <f t="shared" si="2"/>
        <v>1</v>
      </c>
      <c r="G100" s="3" t="s">
        <v>340</v>
      </c>
      <c r="H100" s="2">
        <v>256.0</v>
      </c>
      <c r="I100" s="2" t="s">
        <v>2523</v>
      </c>
      <c r="J100" s="36">
        <v>1.629776754141E12</v>
      </c>
      <c r="O100" s="39"/>
      <c r="T100" s="39"/>
      <c r="Y100" s="39"/>
      <c r="AD100" s="39"/>
      <c r="AI100" s="39"/>
      <c r="AS100" s="39"/>
    </row>
    <row r="101">
      <c r="E101" s="39"/>
      <c r="F101" s="2" t="b">
        <f t="shared" si="2"/>
        <v>1</v>
      </c>
      <c r="G101" s="3" t="s">
        <v>383</v>
      </c>
      <c r="H101" s="2">
        <v>222.0</v>
      </c>
      <c r="I101" s="2" t="s">
        <v>2523</v>
      </c>
      <c r="J101" s="36">
        <v>1.629776754356E12</v>
      </c>
      <c r="O101" s="39"/>
      <c r="T101" s="39"/>
      <c r="Y101" s="39"/>
      <c r="AD101" s="39"/>
      <c r="AI101" s="39"/>
      <c r="AS101" s="39"/>
    </row>
    <row r="102">
      <c r="E102" s="39"/>
      <c r="F102" s="2" t="b">
        <f t="shared" si="2"/>
        <v>1</v>
      </c>
      <c r="G102" s="3" t="s">
        <v>428</v>
      </c>
      <c r="H102" s="2">
        <v>520.0</v>
      </c>
      <c r="I102" s="2" t="s">
        <v>2523</v>
      </c>
      <c r="J102" s="36">
        <v>1.629776754876E12</v>
      </c>
      <c r="O102" s="39"/>
      <c r="T102" s="39"/>
      <c r="Y102" s="39"/>
      <c r="AD102" s="39"/>
      <c r="AI102" s="39"/>
      <c r="AS102" s="39"/>
    </row>
    <row r="103">
      <c r="E103" s="39"/>
      <c r="J103" s="39"/>
      <c r="O103" s="39"/>
      <c r="T103" s="39"/>
      <c r="Y103" s="39"/>
      <c r="AD103" s="39"/>
      <c r="AI103" s="39"/>
      <c r="AS103" s="39"/>
    </row>
    <row r="104">
      <c r="E104" s="39"/>
      <c r="J104" s="39"/>
      <c r="O104" s="39"/>
      <c r="T104" s="39"/>
      <c r="Y104" s="39"/>
      <c r="AD104" s="39"/>
      <c r="AI104" s="39"/>
      <c r="AS104" s="39"/>
    </row>
    <row r="105">
      <c r="E105" s="39"/>
      <c r="J105" s="39"/>
      <c r="O105" s="39"/>
      <c r="T105" s="39"/>
      <c r="Y105" s="39"/>
      <c r="AD105" s="39"/>
      <c r="AI105" s="39"/>
      <c r="AS105" s="39"/>
    </row>
    <row r="106">
      <c r="A106" s="11"/>
      <c r="B106" s="41" t="s">
        <v>202</v>
      </c>
      <c r="C106" s="41"/>
      <c r="E106" s="39"/>
      <c r="F106" s="42"/>
      <c r="G106" s="41" t="s">
        <v>202</v>
      </c>
      <c r="H106" s="41"/>
      <c r="J106" s="39"/>
      <c r="K106" s="42"/>
      <c r="L106" s="41" t="s">
        <v>202</v>
      </c>
      <c r="M106" s="41"/>
      <c r="O106" s="39"/>
      <c r="P106" s="42"/>
      <c r="Q106" s="41" t="s">
        <v>202</v>
      </c>
      <c r="R106" s="41"/>
      <c r="T106" s="39"/>
      <c r="U106" s="42"/>
      <c r="V106" s="41" t="s">
        <v>202</v>
      </c>
      <c r="W106" s="41"/>
      <c r="Y106" s="39"/>
      <c r="Z106" s="42"/>
      <c r="AA106" s="41" t="s">
        <v>202</v>
      </c>
      <c r="AB106" s="41"/>
      <c r="AD106" s="39"/>
      <c r="AE106" s="42"/>
      <c r="AF106" s="41" t="s">
        <v>202</v>
      </c>
      <c r="AG106" s="41"/>
      <c r="AI106" s="39"/>
      <c r="AJ106" s="42"/>
      <c r="AK106" s="41" t="s">
        <v>202</v>
      </c>
      <c r="AL106" s="41"/>
      <c r="AN106" s="39"/>
      <c r="AO106" s="42"/>
      <c r="AP106" s="41" t="s">
        <v>202</v>
      </c>
      <c r="AQ106" s="41"/>
      <c r="AS106" s="39"/>
    </row>
    <row r="107">
      <c r="A107" s="17"/>
      <c r="B107" s="17" t="s">
        <v>178</v>
      </c>
      <c r="C107" s="44">
        <f> AVERAGE(C4:C99)</f>
        <v>461.1123596</v>
      </c>
      <c r="E107" s="39"/>
      <c r="F107" s="17"/>
      <c r="G107" s="17" t="s">
        <v>178</v>
      </c>
      <c r="H107" s="44">
        <f> AVERAGE(H4:H105)</f>
        <v>366.9494949</v>
      </c>
      <c r="J107" s="39"/>
      <c r="K107" s="17"/>
      <c r="L107" s="17" t="s">
        <v>178</v>
      </c>
      <c r="M107" s="44">
        <f> AVERAGE(M4:M99)</f>
        <v>542.7692308</v>
      </c>
      <c r="O107" s="39"/>
      <c r="P107" s="17"/>
      <c r="Q107" s="17" t="s">
        <v>178</v>
      </c>
      <c r="R107" s="44">
        <f> AVERAGE(R4:R99)</f>
        <v>440.1470588</v>
      </c>
      <c r="T107" s="39"/>
      <c r="U107" s="17"/>
      <c r="V107" s="17" t="s">
        <v>178</v>
      </c>
      <c r="W107" s="44">
        <f> AVERAGE(W4:W99)</f>
        <v>502.4237288</v>
      </c>
      <c r="Y107" s="39"/>
      <c r="Z107" s="17"/>
      <c r="AA107" s="17" t="s">
        <v>178</v>
      </c>
      <c r="AB107" s="44">
        <f> AVERAGE(AB4:AB99)</f>
        <v>433.7654321</v>
      </c>
      <c r="AD107" s="39"/>
      <c r="AE107" s="17"/>
      <c r="AF107" s="17" t="s">
        <v>178</v>
      </c>
      <c r="AG107" s="44">
        <f> AVERAGE(AG4:AG99)</f>
        <v>493.7536232</v>
      </c>
      <c r="AI107" s="39"/>
      <c r="AJ107" s="17"/>
      <c r="AK107" s="17" t="s">
        <v>178</v>
      </c>
      <c r="AL107" s="44">
        <f> AVERAGE(AL4:AL99)</f>
        <v>458.875</v>
      </c>
      <c r="AN107" s="39"/>
      <c r="AO107" s="17"/>
      <c r="AP107" s="17" t="s">
        <v>178</v>
      </c>
      <c r="AQ107" s="44">
        <f> AVERAGE(AQ4:AQ99)</f>
        <v>489.5862069</v>
      </c>
      <c r="AS107" s="39"/>
    </row>
    <row r="108">
      <c r="A108" s="21"/>
      <c r="B108" s="21" t="s">
        <v>146</v>
      </c>
      <c r="C108" s="46">
        <f>STDEV(C4:C99)</f>
        <v>643.7222799</v>
      </c>
      <c r="E108" s="39"/>
      <c r="F108" s="21"/>
      <c r="G108" s="21" t="s">
        <v>146</v>
      </c>
      <c r="H108" s="46">
        <f>STDEV(H4:H105)</f>
        <v>455.8368257</v>
      </c>
      <c r="J108" s="39"/>
      <c r="K108" s="21"/>
      <c r="L108" s="21" t="s">
        <v>146</v>
      </c>
      <c r="M108" s="46">
        <f>STDEV(M4:M99)</f>
        <v>888.063655</v>
      </c>
      <c r="O108" s="39"/>
      <c r="P108" s="21"/>
      <c r="Q108" s="21" t="s">
        <v>146</v>
      </c>
      <c r="R108" s="46">
        <f>STDEV(R4:R99)</f>
        <v>478.8369075</v>
      </c>
      <c r="T108" s="39"/>
      <c r="U108" s="21"/>
      <c r="V108" s="21" t="s">
        <v>146</v>
      </c>
      <c r="W108" s="46">
        <f>STDEV(W4:W99)</f>
        <v>693.2378853</v>
      </c>
      <c r="Y108" s="39"/>
      <c r="Z108" s="21"/>
      <c r="AA108" s="21" t="s">
        <v>146</v>
      </c>
      <c r="AB108" s="46">
        <f>STDEV(AB4:AB99)</f>
        <v>691.6148905</v>
      </c>
      <c r="AD108" s="39"/>
      <c r="AE108" s="21"/>
      <c r="AF108" s="21" t="s">
        <v>146</v>
      </c>
      <c r="AG108" s="46">
        <f>STDEV(AG4:AG99)</f>
        <v>861.4440579</v>
      </c>
      <c r="AI108" s="39"/>
      <c r="AJ108" s="21"/>
      <c r="AK108" s="21" t="s">
        <v>146</v>
      </c>
      <c r="AL108" s="46">
        <f>STDEV(AL4:AL99)</f>
        <v>733.4342273</v>
      </c>
      <c r="AN108" s="39"/>
      <c r="AO108" s="21"/>
      <c r="AP108" s="21" t="s">
        <v>146</v>
      </c>
      <c r="AQ108" s="46">
        <f>STDEV(AQ4:AQ99)</f>
        <v>848.9701771</v>
      </c>
      <c r="AS108" s="39"/>
    </row>
    <row r="109">
      <c r="A109" s="17"/>
      <c r="B109" s="17" t="s">
        <v>179</v>
      </c>
      <c r="C109" s="46">
        <f>MEDIAN(C4:C99)</f>
        <v>206</v>
      </c>
      <c r="E109" s="39"/>
      <c r="F109" s="17"/>
      <c r="G109" s="17" t="s">
        <v>179</v>
      </c>
      <c r="H109" s="46">
        <f>MEDIAN(H4:H105)</f>
        <v>204</v>
      </c>
      <c r="J109" s="39"/>
      <c r="K109" s="17"/>
      <c r="L109" s="17" t="s">
        <v>179</v>
      </c>
      <c r="M109" s="46">
        <f>MEDIAN(M4:M99)</f>
        <v>225</v>
      </c>
      <c r="O109" s="39"/>
      <c r="P109" s="17"/>
      <c r="Q109" s="17" t="s">
        <v>179</v>
      </c>
      <c r="R109" s="46">
        <f>MEDIAN(R4:R99)</f>
        <v>250</v>
      </c>
      <c r="T109" s="39"/>
      <c r="U109" s="17"/>
      <c r="V109" s="17" t="s">
        <v>179</v>
      </c>
      <c r="W109" s="46">
        <f>MEDIAN(W4:W99)</f>
        <v>241</v>
      </c>
      <c r="Y109" s="39"/>
      <c r="Z109" s="17"/>
      <c r="AA109" s="17" t="s">
        <v>179</v>
      </c>
      <c r="AB109" s="46">
        <f>MEDIAN(AB4:AB99)</f>
        <v>206</v>
      </c>
      <c r="AD109" s="39"/>
      <c r="AE109" s="17"/>
      <c r="AF109" s="17" t="s">
        <v>179</v>
      </c>
      <c r="AG109" s="46">
        <f>MEDIAN(AG4:AG99)</f>
        <v>222</v>
      </c>
      <c r="AI109" s="39"/>
      <c r="AJ109" s="17"/>
      <c r="AK109" s="17" t="s">
        <v>179</v>
      </c>
      <c r="AL109" s="46">
        <f>MEDIAN(AL4:AL99)</f>
        <v>206</v>
      </c>
      <c r="AN109" s="39"/>
      <c r="AO109" s="17"/>
      <c r="AP109" s="17" t="s">
        <v>179</v>
      </c>
      <c r="AQ109" s="46">
        <f>MEDIAN(AQ4:AQ99)</f>
        <v>217</v>
      </c>
      <c r="AS109" s="39"/>
    </row>
    <row r="110">
      <c r="A110" s="17"/>
      <c r="B110" s="17" t="s">
        <v>180</v>
      </c>
      <c r="C110" s="46">
        <f>min(C4:C99)</f>
        <v>75</v>
      </c>
      <c r="E110" s="39"/>
      <c r="F110" s="17"/>
      <c r="G110" s="17" t="s">
        <v>180</v>
      </c>
      <c r="H110" s="46">
        <f>min(H4:H105)</f>
        <v>66</v>
      </c>
      <c r="J110" s="39"/>
      <c r="K110" s="17"/>
      <c r="L110" s="17" t="s">
        <v>180</v>
      </c>
      <c r="M110" s="46">
        <f>min(M4:M99)</f>
        <v>79</v>
      </c>
      <c r="O110" s="39"/>
      <c r="P110" s="17"/>
      <c r="Q110" s="17" t="s">
        <v>180</v>
      </c>
      <c r="R110" s="46">
        <f>min(R4:R99)</f>
        <v>83</v>
      </c>
      <c r="T110" s="39"/>
      <c r="U110" s="17"/>
      <c r="V110" s="17" t="s">
        <v>180</v>
      </c>
      <c r="W110" s="46">
        <f>min(W4:W99)</f>
        <v>79</v>
      </c>
      <c r="Y110" s="39"/>
      <c r="Z110" s="17"/>
      <c r="AA110" s="17" t="s">
        <v>180</v>
      </c>
      <c r="AB110" s="46">
        <f>min(AB4:AB99)</f>
        <v>69</v>
      </c>
      <c r="AD110" s="39"/>
      <c r="AE110" s="17"/>
      <c r="AF110" s="17" t="s">
        <v>180</v>
      </c>
      <c r="AG110" s="46">
        <f>min(AG4:AG99)</f>
        <v>65</v>
      </c>
      <c r="AI110" s="39"/>
      <c r="AJ110" s="17"/>
      <c r="AK110" s="17" t="s">
        <v>180</v>
      </c>
      <c r="AL110" s="46">
        <f>min(AL4:AL99)</f>
        <v>75</v>
      </c>
      <c r="AN110" s="39"/>
      <c r="AO110" s="17"/>
      <c r="AP110" s="17" t="s">
        <v>180</v>
      </c>
      <c r="AQ110" s="46">
        <f>min(AQ4:AQ99)</f>
        <v>77</v>
      </c>
      <c r="AS110" s="39"/>
    </row>
    <row r="111">
      <c r="A111" s="17"/>
      <c r="B111" s="17" t="s">
        <v>181</v>
      </c>
      <c r="C111" s="46">
        <f>max(C4:C99)</f>
        <v>3808</v>
      </c>
      <c r="E111" s="39"/>
      <c r="F111" s="17"/>
      <c r="G111" s="17" t="s">
        <v>181</v>
      </c>
      <c r="H111" s="46">
        <f>max(H4:H105)</f>
        <v>2614</v>
      </c>
      <c r="J111" s="39"/>
      <c r="K111" s="17"/>
      <c r="L111" s="17" t="s">
        <v>181</v>
      </c>
      <c r="M111" s="46">
        <f>max(M4:M99)</f>
        <v>6093</v>
      </c>
      <c r="O111" s="39"/>
      <c r="P111" s="17"/>
      <c r="Q111" s="17" t="s">
        <v>181</v>
      </c>
      <c r="R111" s="46">
        <f>max(R4:R99)</f>
        <v>2889</v>
      </c>
      <c r="T111" s="39"/>
      <c r="U111" s="17"/>
      <c r="V111" s="17" t="s">
        <v>181</v>
      </c>
      <c r="W111" s="46">
        <f>max(W4:W99)</f>
        <v>4244</v>
      </c>
      <c r="Y111" s="39"/>
      <c r="Z111" s="17"/>
      <c r="AA111" s="17" t="s">
        <v>181</v>
      </c>
      <c r="AB111" s="46">
        <f>max(AB4:AB99)</f>
        <v>4636</v>
      </c>
      <c r="AD111" s="39"/>
      <c r="AE111" s="17"/>
      <c r="AF111" s="17" t="s">
        <v>181</v>
      </c>
      <c r="AG111" s="46">
        <f>max(AG4:AG99)</f>
        <v>6479</v>
      </c>
      <c r="AI111" s="39"/>
      <c r="AJ111" s="17"/>
      <c r="AK111" s="17" t="s">
        <v>181</v>
      </c>
      <c r="AL111" s="46">
        <f>max(AL4:AL99)</f>
        <v>4203</v>
      </c>
      <c r="AN111" s="39"/>
      <c r="AO111" s="17"/>
      <c r="AP111" s="17" t="s">
        <v>181</v>
      </c>
      <c r="AQ111" s="46">
        <f>max(AQ4:AQ99)</f>
        <v>6715</v>
      </c>
      <c r="AS111" s="39"/>
    </row>
    <row r="112">
      <c r="A112" s="17"/>
      <c r="B112" s="17" t="s">
        <v>182</v>
      </c>
      <c r="C112" s="46">
        <f>sum(C4:C99)/1000</f>
        <v>41.039</v>
      </c>
      <c r="E112" s="39"/>
      <c r="F112" s="17"/>
      <c r="G112" s="17" t="s">
        <v>182</v>
      </c>
      <c r="H112" s="46">
        <f>sum(H4:H105)/1000</f>
        <v>36.328</v>
      </c>
      <c r="J112" s="39"/>
      <c r="K112" s="17"/>
      <c r="L112" s="17" t="s">
        <v>182</v>
      </c>
      <c r="M112" s="46">
        <f>sum(M4:M99)/1000</f>
        <v>35.28</v>
      </c>
      <c r="O112" s="39"/>
      <c r="P112" s="17"/>
      <c r="Q112" s="17" t="s">
        <v>182</v>
      </c>
      <c r="R112" s="46">
        <f>sum(R4:R99)/1000</f>
        <v>29.93</v>
      </c>
      <c r="T112" s="39"/>
      <c r="U112" s="17"/>
      <c r="V112" s="17" t="s">
        <v>182</v>
      </c>
      <c r="W112" s="46">
        <f>sum(W4:W99)/1000</f>
        <v>29.643</v>
      </c>
      <c r="Y112" s="39"/>
      <c r="Z112" s="17"/>
      <c r="AA112" s="17" t="s">
        <v>182</v>
      </c>
      <c r="AB112" s="46">
        <f>sum(AB4:AB99)/1000</f>
        <v>35.135</v>
      </c>
      <c r="AD112" s="39"/>
      <c r="AE112" s="17"/>
      <c r="AF112" s="17" t="s">
        <v>182</v>
      </c>
      <c r="AG112" s="46">
        <f>sum(AG4:AG99)/1000</f>
        <v>34.069</v>
      </c>
      <c r="AI112" s="39"/>
      <c r="AJ112" s="17"/>
      <c r="AK112" s="17" t="s">
        <v>182</v>
      </c>
      <c r="AL112" s="46">
        <f>sum(AL4:AL99)/1000</f>
        <v>40.381</v>
      </c>
      <c r="AN112" s="39"/>
      <c r="AO112" s="17"/>
      <c r="AP112" s="17" t="s">
        <v>182</v>
      </c>
      <c r="AQ112" s="46">
        <f>sum(AQ4:AQ99)/1000</f>
        <v>42.594</v>
      </c>
      <c r="AS112" s="39"/>
    </row>
    <row r="113">
      <c r="A113" s="17"/>
      <c r="B113" s="17" t="s">
        <v>151</v>
      </c>
      <c r="C113" s="46">
        <f>COUNTA(C4:C99)+1</f>
        <v>90</v>
      </c>
      <c r="E113" s="39"/>
      <c r="F113" s="17"/>
      <c r="G113" s="17" t="s">
        <v>151</v>
      </c>
      <c r="H113" s="46">
        <f>COUNTA(H4:H105)+1</f>
        <v>100</v>
      </c>
      <c r="J113" s="39"/>
      <c r="K113" s="17"/>
      <c r="L113" s="17" t="s">
        <v>151</v>
      </c>
      <c r="M113" s="46">
        <f>COUNTA(M4:M99)+1</f>
        <v>66</v>
      </c>
      <c r="O113" s="39"/>
      <c r="P113" s="17"/>
      <c r="Q113" s="17" t="s">
        <v>151</v>
      </c>
      <c r="R113" s="46">
        <f>COUNTA(R4:R99)+1</f>
        <v>69</v>
      </c>
      <c r="T113" s="39"/>
      <c r="U113" s="17"/>
      <c r="V113" s="17" t="s">
        <v>151</v>
      </c>
      <c r="W113" s="46">
        <f>COUNTA(W4:W99)+1</f>
        <v>60</v>
      </c>
      <c r="Y113" s="39"/>
      <c r="Z113" s="17"/>
      <c r="AA113" s="17" t="s">
        <v>151</v>
      </c>
      <c r="AB113" s="46">
        <f>COUNTA(AB4:AB84)+1</f>
        <v>82</v>
      </c>
      <c r="AD113" s="39"/>
      <c r="AE113" s="17"/>
      <c r="AF113" s="17" t="s">
        <v>151</v>
      </c>
      <c r="AG113" s="46">
        <f>COUNTA(AG4:AG99)+1</f>
        <v>70</v>
      </c>
      <c r="AI113" s="39"/>
      <c r="AJ113" s="17"/>
      <c r="AK113" s="17" t="s">
        <v>151</v>
      </c>
      <c r="AL113" s="46">
        <f>COUNTA(AL4:AL91)+1</f>
        <v>89</v>
      </c>
      <c r="AN113" s="39"/>
      <c r="AO113" s="17"/>
      <c r="AP113" s="17" t="s">
        <v>151</v>
      </c>
      <c r="AQ113" s="46">
        <f>COUNTA(AQ4:AQ99)+1</f>
        <v>88</v>
      </c>
      <c r="AS113" s="39"/>
    </row>
    <row r="114">
      <c r="A114" s="17"/>
      <c r="B114" s="17" t="s">
        <v>183</v>
      </c>
      <c r="C114" s="22">
        <f>C116+C115+C117+C118</f>
        <v>90</v>
      </c>
      <c r="E114" s="39"/>
      <c r="F114" s="17"/>
      <c r="G114" s="17" t="s">
        <v>183</v>
      </c>
      <c r="H114" s="22">
        <f>H116+H115+H117+H118</f>
        <v>100</v>
      </c>
      <c r="J114" s="39"/>
      <c r="K114" s="17"/>
      <c r="L114" s="17" t="s">
        <v>183</v>
      </c>
      <c r="M114" s="22">
        <f>M116+M115+M117+M118</f>
        <v>66</v>
      </c>
      <c r="O114" s="39"/>
      <c r="P114" s="17"/>
      <c r="Q114" s="17" t="s">
        <v>183</v>
      </c>
      <c r="R114" s="22">
        <f>R116+R115+R117+R118</f>
        <v>75</v>
      </c>
      <c r="T114" s="39"/>
      <c r="U114" s="17"/>
      <c r="V114" s="17" t="s">
        <v>183</v>
      </c>
      <c r="W114" s="22">
        <f>W116+W115+W117+W118</f>
        <v>60</v>
      </c>
      <c r="Y114" s="39"/>
      <c r="Z114" s="17"/>
      <c r="AA114" s="17" t="s">
        <v>183</v>
      </c>
      <c r="AB114" s="22">
        <f>AB116+AB115+AB117+AB118</f>
        <v>92</v>
      </c>
      <c r="AD114" s="39"/>
      <c r="AE114" s="17"/>
      <c r="AF114" s="17" t="s">
        <v>183</v>
      </c>
      <c r="AG114" s="22">
        <f>AG116+AG115+AG117+AG118</f>
        <v>75</v>
      </c>
      <c r="AI114" s="39"/>
      <c r="AJ114" s="17"/>
      <c r="AK114" s="17" t="s">
        <v>183</v>
      </c>
      <c r="AL114" s="22">
        <f>AL116+AL115+AL117+AL118</f>
        <v>95</v>
      </c>
      <c r="AN114" s="39"/>
      <c r="AO114" s="17"/>
      <c r="AP114" s="17" t="s">
        <v>183</v>
      </c>
      <c r="AQ114" s="22">
        <f>AQ116+AQ115+AQ117+AQ118</f>
        <v>93</v>
      </c>
      <c r="AS114" s="39"/>
    </row>
    <row r="115">
      <c r="A115" s="17"/>
      <c r="B115" s="23" t="s">
        <v>184</v>
      </c>
      <c r="C115" s="40">
        <f>(C113-60)/2</f>
        <v>15</v>
      </c>
      <c r="E115" s="39"/>
      <c r="F115" s="59"/>
      <c r="G115" s="23" t="s">
        <v>184</v>
      </c>
      <c r="H115" s="40">
        <f>(H113-60)/2</f>
        <v>20</v>
      </c>
      <c r="J115" s="39"/>
      <c r="K115" s="59"/>
      <c r="L115" s="23" t="s">
        <v>184</v>
      </c>
      <c r="M115" s="40">
        <f>(M113-60)/2</f>
        <v>3</v>
      </c>
      <c r="O115" s="39"/>
      <c r="P115" s="59"/>
      <c r="Q115" s="23" t="s">
        <v>184</v>
      </c>
      <c r="R115" s="51">
        <f>(R113-57)/2</f>
        <v>6</v>
      </c>
      <c r="T115" s="39"/>
      <c r="U115" s="59"/>
      <c r="V115" s="23" t="s">
        <v>184</v>
      </c>
      <c r="W115" s="40">
        <f>(W113-60)/2</f>
        <v>0</v>
      </c>
      <c r="Y115" s="39"/>
      <c r="Z115" s="59"/>
      <c r="AA115" s="23" t="s">
        <v>184</v>
      </c>
      <c r="AB115" s="51">
        <f>(AB113-58)/2</f>
        <v>12</v>
      </c>
      <c r="AD115" s="39"/>
      <c r="AE115" s="59"/>
      <c r="AF115" s="23" t="s">
        <v>184</v>
      </c>
      <c r="AG115" s="51">
        <f>(AG113-60)/2</f>
        <v>5</v>
      </c>
      <c r="AI115" s="39"/>
      <c r="AJ115" s="59"/>
      <c r="AK115" s="23" t="s">
        <v>184</v>
      </c>
      <c r="AL115" s="51">
        <f>(AL113-57)/2</f>
        <v>16</v>
      </c>
      <c r="AN115" s="39"/>
      <c r="AO115" s="59"/>
      <c r="AP115" s="23" t="s">
        <v>184</v>
      </c>
      <c r="AQ115" s="64">
        <f>(AQ113-60)/2</f>
        <v>14</v>
      </c>
      <c r="AS115" s="39"/>
    </row>
    <row r="116">
      <c r="A116" s="21"/>
      <c r="B116" s="21" t="s">
        <v>154</v>
      </c>
      <c r="C116" s="18">
        <v>60.0</v>
      </c>
      <c r="E116" s="39"/>
      <c r="F116" s="21"/>
      <c r="G116" s="21" t="s">
        <v>154</v>
      </c>
      <c r="H116" s="18">
        <v>60.0</v>
      </c>
      <c r="J116" s="39"/>
      <c r="K116" s="21"/>
      <c r="L116" s="21" t="s">
        <v>154</v>
      </c>
      <c r="M116" s="18">
        <v>60.0</v>
      </c>
      <c r="O116" s="39"/>
      <c r="P116" s="21"/>
      <c r="Q116" s="21" t="s">
        <v>154</v>
      </c>
      <c r="R116" s="18">
        <v>60.0</v>
      </c>
      <c r="T116" s="39"/>
      <c r="U116" s="21"/>
      <c r="V116" s="21" t="s">
        <v>154</v>
      </c>
      <c r="W116" s="18">
        <v>60.0</v>
      </c>
      <c r="Y116" s="39"/>
      <c r="Z116" s="21"/>
      <c r="AA116" s="21" t="s">
        <v>154</v>
      </c>
      <c r="AB116" s="18">
        <v>60.0</v>
      </c>
      <c r="AD116" s="39"/>
      <c r="AE116" s="21"/>
      <c r="AF116" s="21" t="s">
        <v>154</v>
      </c>
      <c r="AG116" s="18">
        <v>60.0</v>
      </c>
      <c r="AI116" s="39"/>
      <c r="AJ116" s="21"/>
      <c r="AK116" s="21" t="s">
        <v>154</v>
      </c>
      <c r="AL116" s="18">
        <v>60.0</v>
      </c>
      <c r="AN116" s="39"/>
      <c r="AO116" s="21"/>
      <c r="AP116" s="21" t="s">
        <v>154</v>
      </c>
      <c r="AQ116" s="18">
        <v>60.0</v>
      </c>
      <c r="AS116" s="39"/>
    </row>
    <row r="117">
      <c r="A117" s="17"/>
      <c r="B117" s="17" t="s">
        <v>155</v>
      </c>
      <c r="C117" s="18">
        <f>C115</f>
        <v>15</v>
      </c>
      <c r="E117" s="39"/>
      <c r="F117" s="17"/>
      <c r="G117" s="17" t="s">
        <v>155</v>
      </c>
      <c r="H117" s="18">
        <f>H115</f>
        <v>20</v>
      </c>
      <c r="J117" s="39"/>
      <c r="K117" s="17"/>
      <c r="L117" s="17" t="s">
        <v>155</v>
      </c>
      <c r="M117" s="18">
        <f>M115</f>
        <v>3</v>
      </c>
      <c r="O117" s="39"/>
      <c r="P117" s="17"/>
      <c r="Q117" s="17" t="s">
        <v>155</v>
      </c>
      <c r="R117" s="18">
        <f>R115</f>
        <v>6</v>
      </c>
      <c r="T117" s="39"/>
      <c r="U117" s="17"/>
      <c r="V117" s="17" t="s">
        <v>155</v>
      </c>
      <c r="W117" s="18">
        <f>W115</f>
        <v>0</v>
      </c>
      <c r="Y117" s="39"/>
      <c r="Z117" s="17"/>
      <c r="AA117" s="17" t="s">
        <v>155</v>
      </c>
      <c r="AB117" s="18">
        <f>AB115</f>
        <v>12</v>
      </c>
      <c r="AD117" s="39"/>
      <c r="AE117" s="17"/>
      <c r="AF117" s="17" t="s">
        <v>155</v>
      </c>
      <c r="AG117" s="18">
        <f>AG115</f>
        <v>5</v>
      </c>
      <c r="AI117" s="39"/>
      <c r="AJ117" s="17"/>
      <c r="AK117" s="17" t="s">
        <v>155</v>
      </c>
      <c r="AL117" s="18">
        <f>AL115</f>
        <v>16</v>
      </c>
      <c r="AN117" s="39"/>
      <c r="AO117" s="17"/>
      <c r="AP117" s="17" t="s">
        <v>155</v>
      </c>
      <c r="AQ117" s="18">
        <f>AQ115</f>
        <v>14</v>
      </c>
      <c r="AS117" s="39"/>
    </row>
    <row r="118">
      <c r="A118" s="17"/>
      <c r="B118" s="17" t="s">
        <v>156</v>
      </c>
      <c r="C118" s="18">
        <v>0.0</v>
      </c>
      <c r="E118" s="39"/>
      <c r="F118" s="17"/>
      <c r="G118" s="17" t="s">
        <v>156</v>
      </c>
      <c r="H118" s="18">
        <v>0.0</v>
      </c>
      <c r="J118" s="39"/>
      <c r="K118" s="17"/>
      <c r="L118" s="17" t="s">
        <v>156</v>
      </c>
      <c r="M118" s="18">
        <v>0.0</v>
      </c>
      <c r="O118" s="39"/>
      <c r="P118" s="17"/>
      <c r="Q118" s="17" t="s">
        <v>156</v>
      </c>
      <c r="R118" s="18">
        <v>3.0</v>
      </c>
      <c r="T118" s="39"/>
      <c r="U118" s="17"/>
      <c r="V118" s="17" t="s">
        <v>156</v>
      </c>
      <c r="W118" s="18">
        <v>0.0</v>
      </c>
      <c r="Y118" s="39"/>
      <c r="Z118" s="17"/>
      <c r="AA118" s="17" t="s">
        <v>156</v>
      </c>
      <c r="AB118" s="18">
        <v>8.0</v>
      </c>
      <c r="AD118" s="39"/>
      <c r="AE118" s="17"/>
      <c r="AF118" s="17" t="s">
        <v>156</v>
      </c>
      <c r="AG118" s="18">
        <v>5.0</v>
      </c>
      <c r="AI118" s="39"/>
      <c r="AJ118" s="17"/>
      <c r="AK118" s="17" t="s">
        <v>156</v>
      </c>
      <c r="AL118" s="18">
        <v>3.0</v>
      </c>
      <c r="AN118" s="39"/>
      <c r="AO118" s="17"/>
      <c r="AP118" s="17" t="s">
        <v>156</v>
      </c>
      <c r="AQ118" s="18">
        <v>5.0</v>
      </c>
      <c r="AS118" s="39"/>
    </row>
    <row r="119">
      <c r="A119" s="21"/>
      <c r="B119" s="21" t="s">
        <v>157</v>
      </c>
      <c r="C119" s="18">
        <f>COUNTIF(A3:A102,FALSE)-5</f>
        <v>11</v>
      </c>
      <c r="E119" s="39"/>
      <c r="F119" s="21"/>
      <c r="G119" s="21" t="s">
        <v>157</v>
      </c>
      <c r="H119" s="18">
        <f>COUNTIF(F3:F102,FALSE)+3</f>
        <v>11</v>
      </c>
      <c r="J119" s="39"/>
      <c r="K119" s="21"/>
      <c r="L119" s="21" t="s">
        <v>157</v>
      </c>
      <c r="M119" s="18">
        <f>COUNTIF(K3:K102,FALSE)-2+3</f>
        <v>12</v>
      </c>
      <c r="O119" s="39"/>
      <c r="P119" s="21"/>
      <c r="Q119" s="21" t="s">
        <v>157</v>
      </c>
      <c r="R119" s="18">
        <f>COUNTIF(P3:P102,FALSE)+5</f>
        <v>14</v>
      </c>
      <c r="T119" s="39"/>
      <c r="U119" s="21"/>
      <c r="V119" s="21" t="s">
        <v>157</v>
      </c>
      <c r="W119" s="18">
        <f>COUNTIF(U3:U102,FALSE)+3</f>
        <v>11</v>
      </c>
      <c r="Y119" s="39"/>
      <c r="Z119" s="21"/>
      <c r="AA119" s="21" t="s">
        <v>157</v>
      </c>
      <c r="AB119" s="18">
        <f>COUNTIF(Z3:Z102,FALSE)+3</f>
        <v>11</v>
      </c>
      <c r="AD119" s="39"/>
      <c r="AE119" s="21"/>
      <c r="AF119" s="21" t="s">
        <v>157</v>
      </c>
      <c r="AG119" s="18">
        <f>COUNTIF(AE3:AE102,FALSE)+3+5</f>
        <v>16</v>
      </c>
      <c r="AI119" s="39"/>
      <c r="AJ119" s="21"/>
      <c r="AK119" s="21" t="s">
        <v>157</v>
      </c>
      <c r="AL119" s="18">
        <f>COUNTIF(AJ3:AJ102,FALSE)+2+4</f>
        <v>15</v>
      </c>
      <c r="AN119" s="39"/>
      <c r="AO119" s="21"/>
      <c r="AP119" s="21" t="s">
        <v>157</v>
      </c>
      <c r="AQ119" s="18">
        <f>COUNTIF(AO3:AO102,FALSE)+3+4</f>
        <v>15</v>
      </c>
      <c r="AS119" s="39"/>
    </row>
    <row r="120">
      <c r="A120" s="17"/>
      <c r="B120" s="17" t="s">
        <v>185</v>
      </c>
      <c r="C120" s="19">
        <f>C114+C119</f>
        <v>101</v>
      </c>
      <c r="E120" s="39"/>
      <c r="F120" s="17"/>
      <c r="G120" s="17" t="s">
        <v>185</v>
      </c>
      <c r="H120" s="19">
        <f>H114+H119</f>
        <v>111</v>
      </c>
      <c r="J120" s="39"/>
      <c r="K120" s="17"/>
      <c r="L120" s="17" t="s">
        <v>185</v>
      </c>
      <c r="M120" s="19">
        <f>M114+M119</f>
        <v>78</v>
      </c>
      <c r="O120" s="39"/>
      <c r="P120" s="17"/>
      <c r="Q120" s="17" t="s">
        <v>185</v>
      </c>
      <c r="R120" s="19">
        <f>R114+R119</f>
        <v>89</v>
      </c>
      <c r="T120" s="39"/>
      <c r="U120" s="17"/>
      <c r="V120" s="17" t="s">
        <v>185</v>
      </c>
      <c r="W120" s="19">
        <f>W114+W119</f>
        <v>71</v>
      </c>
      <c r="Y120" s="39"/>
      <c r="Z120" s="17"/>
      <c r="AA120" s="17" t="s">
        <v>185</v>
      </c>
      <c r="AB120" s="19">
        <f>AB114+AB119</f>
        <v>103</v>
      </c>
      <c r="AD120" s="39"/>
      <c r="AE120" s="17"/>
      <c r="AF120" s="17" t="s">
        <v>185</v>
      </c>
      <c r="AG120" s="19">
        <f>AG114+AG119</f>
        <v>91</v>
      </c>
      <c r="AI120" s="39"/>
      <c r="AJ120" s="17"/>
      <c r="AK120" s="17" t="s">
        <v>185</v>
      </c>
      <c r="AL120" s="19">
        <f>AL114+AL119</f>
        <v>110</v>
      </c>
      <c r="AN120" s="39"/>
      <c r="AO120" s="17"/>
      <c r="AP120" s="17" t="s">
        <v>185</v>
      </c>
      <c r="AQ120" s="19">
        <f>AQ114+AQ119</f>
        <v>108</v>
      </c>
      <c r="AS120" s="39"/>
    </row>
    <row r="121">
      <c r="A121" s="17"/>
      <c r="B121" s="17" t="s">
        <v>186</v>
      </c>
      <c r="C121" s="19">
        <f>C113-C115</f>
        <v>75</v>
      </c>
      <c r="E121" s="39"/>
      <c r="F121" s="17"/>
      <c r="G121" s="17" t="s">
        <v>186</v>
      </c>
      <c r="H121" s="19">
        <f>H113-H115</f>
        <v>80</v>
      </c>
      <c r="J121" s="39"/>
      <c r="K121" s="17"/>
      <c r="L121" s="17" t="s">
        <v>186</v>
      </c>
      <c r="M121" s="19">
        <f>M113-M115</f>
        <v>63</v>
      </c>
      <c r="O121" s="39"/>
      <c r="P121" s="17"/>
      <c r="Q121" s="17" t="s">
        <v>186</v>
      </c>
      <c r="R121" s="19">
        <f>R113-R115</f>
        <v>63</v>
      </c>
      <c r="T121" s="39"/>
      <c r="U121" s="17"/>
      <c r="V121" s="17" t="s">
        <v>186</v>
      </c>
      <c r="W121" s="19">
        <f>W113-W115</f>
        <v>60</v>
      </c>
      <c r="Y121" s="39"/>
      <c r="Z121" s="17"/>
      <c r="AA121" s="17" t="s">
        <v>186</v>
      </c>
      <c r="AB121" s="19">
        <f>AB113-AB115</f>
        <v>70</v>
      </c>
      <c r="AD121" s="39"/>
      <c r="AE121" s="17"/>
      <c r="AF121" s="17" t="s">
        <v>186</v>
      </c>
      <c r="AG121" s="19">
        <f>AG113-AG115</f>
        <v>65</v>
      </c>
      <c r="AI121" s="39"/>
      <c r="AJ121" s="17"/>
      <c r="AK121" s="17" t="s">
        <v>186</v>
      </c>
      <c r="AL121" s="19">
        <f>AL113-AL115</f>
        <v>73</v>
      </c>
      <c r="AN121" s="39"/>
      <c r="AO121" s="17"/>
      <c r="AP121" s="17" t="s">
        <v>186</v>
      </c>
      <c r="AQ121" s="19">
        <f>AQ113-AQ115</f>
        <v>74</v>
      </c>
      <c r="AS121" s="39"/>
    </row>
    <row r="122">
      <c r="A122" s="15"/>
      <c r="B122" s="15" t="s">
        <v>160</v>
      </c>
      <c r="C122" s="19">
        <f>((ABS(C121)-1)/C112)*1/5</f>
        <v>0.360632569</v>
      </c>
      <c r="E122" s="39"/>
      <c r="F122" s="15"/>
      <c r="G122" s="15" t="s">
        <v>160</v>
      </c>
      <c r="H122" s="19">
        <f>((ABS(H121)-1)/H112)*1/5</f>
        <v>0.4349262277</v>
      </c>
      <c r="J122" s="39"/>
      <c r="K122" s="15"/>
      <c r="L122" s="15" t="s">
        <v>160</v>
      </c>
      <c r="M122" s="19">
        <f>((ABS(M121)-1)/M112)*1/5</f>
        <v>0.3514739229</v>
      </c>
      <c r="O122" s="39"/>
      <c r="P122" s="15"/>
      <c r="Q122" s="15" t="s">
        <v>160</v>
      </c>
      <c r="R122" s="19">
        <f>((ABS(R121)-1)/R112)*1/5</f>
        <v>0.4143000334</v>
      </c>
      <c r="T122" s="39"/>
      <c r="U122" s="15"/>
      <c r="V122" s="15" t="s">
        <v>160</v>
      </c>
      <c r="W122" s="19">
        <f>((ABS(W121)-1)/W112)*1/5</f>
        <v>0.3980703707</v>
      </c>
      <c r="Y122" s="39"/>
      <c r="Z122" s="15"/>
      <c r="AA122" s="15" t="s">
        <v>160</v>
      </c>
      <c r="AB122" s="19">
        <f>((ABS(AB121)-1)/AB112)*1/5</f>
        <v>0.3927707414</v>
      </c>
      <c r="AD122" s="39"/>
      <c r="AE122" s="15"/>
      <c r="AF122" s="15" t="s">
        <v>160</v>
      </c>
      <c r="AG122" s="19">
        <f>((ABS(AG121)-1)/AG112)*1/5</f>
        <v>0.3757081218</v>
      </c>
      <c r="AI122" s="39"/>
      <c r="AJ122" s="15"/>
      <c r="AK122" s="15" t="s">
        <v>160</v>
      </c>
      <c r="AL122" s="19">
        <f>((ABS(AL121)-1)/AL112)*1/5</f>
        <v>0.3566033531</v>
      </c>
      <c r="AN122" s="39"/>
      <c r="AO122" s="15"/>
      <c r="AP122" s="15" t="s">
        <v>160</v>
      </c>
      <c r="AQ122" s="19">
        <f>((ABS(AQ121)-1)/AQ112)*1/5</f>
        <v>0.3427712823</v>
      </c>
      <c r="AS122" s="39"/>
    </row>
    <row r="123">
      <c r="A123" s="15"/>
      <c r="B123" s="15" t="s">
        <v>161</v>
      </c>
      <c r="C123" s="19">
        <f>((ABS(C121)-1)/C112)*1/5*60</f>
        <v>21.63795414</v>
      </c>
      <c r="E123" s="39"/>
      <c r="F123" s="15"/>
      <c r="G123" s="15" t="s">
        <v>161</v>
      </c>
      <c r="H123" s="19">
        <f>((ABS(H121)-1)/H112)*1/5*60</f>
        <v>26.09557366</v>
      </c>
      <c r="J123" s="39"/>
      <c r="K123" s="15"/>
      <c r="L123" s="15" t="s">
        <v>161</v>
      </c>
      <c r="M123" s="19">
        <f>((ABS(M121)-1)/M112)*1/5*60</f>
        <v>21.08843537</v>
      </c>
      <c r="O123" s="39"/>
      <c r="P123" s="15"/>
      <c r="Q123" s="15" t="s">
        <v>161</v>
      </c>
      <c r="R123" s="19">
        <f>((ABS(R121)-1)/R112)*1/5*60</f>
        <v>24.858002</v>
      </c>
      <c r="T123" s="39"/>
      <c r="U123" s="15"/>
      <c r="V123" s="15" t="s">
        <v>161</v>
      </c>
      <c r="W123" s="19">
        <f>((ABS(W121)-1)/W112)*1/5*60</f>
        <v>23.88422224</v>
      </c>
      <c r="Y123" s="39"/>
      <c r="Z123" s="15"/>
      <c r="AA123" s="15" t="s">
        <v>161</v>
      </c>
      <c r="AB123" s="19">
        <f>((ABS(AB121)-1)/AB112)*1/5*60</f>
        <v>23.56624449</v>
      </c>
      <c r="AD123" s="39"/>
      <c r="AE123" s="15"/>
      <c r="AF123" s="15" t="s">
        <v>161</v>
      </c>
      <c r="AG123" s="19">
        <f>((ABS(AG121)-1)/AG112)*1/5*60</f>
        <v>22.54248731</v>
      </c>
      <c r="AI123" s="39"/>
      <c r="AJ123" s="15"/>
      <c r="AK123" s="15" t="s">
        <v>161</v>
      </c>
      <c r="AL123" s="19">
        <f>((ABS(AL121)-1)/AL112)*1/5*60</f>
        <v>21.39620118</v>
      </c>
      <c r="AN123" s="39"/>
      <c r="AO123" s="15"/>
      <c r="AP123" s="15" t="s">
        <v>161</v>
      </c>
      <c r="AQ123" s="19">
        <f>((ABS(AQ121)-1)/AQ112)*1/5*60</f>
        <v>20.56627694</v>
      </c>
      <c r="AS123" s="39"/>
    </row>
    <row r="124">
      <c r="A124" s="15"/>
      <c r="B124" s="15" t="s">
        <v>162</v>
      </c>
      <c r="C124" s="19">
        <f>C122*(1-C133)</f>
        <v>0.360632569</v>
      </c>
      <c r="E124" s="39"/>
      <c r="F124" s="15"/>
      <c r="G124" s="15" t="s">
        <v>162</v>
      </c>
      <c r="H124" s="19">
        <f>H122*(1-H133)</f>
        <v>0.4349262277</v>
      </c>
      <c r="J124" s="39"/>
      <c r="K124" s="15"/>
      <c r="L124" s="15" t="s">
        <v>162</v>
      </c>
      <c r="M124" s="19">
        <f>M122*(1-M133)</f>
        <v>0.3514739229</v>
      </c>
      <c r="O124" s="39"/>
      <c r="P124" s="15"/>
      <c r="Q124" s="15" t="s">
        <v>162</v>
      </c>
      <c r="R124" s="19">
        <f>R122*(1-R133)</f>
        <v>0.3962869885</v>
      </c>
      <c r="T124" s="39"/>
      <c r="U124" s="15"/>
      <c r="V124" s="15" t="s">
        <v>162</v>
      </c>
      <c r="W124" s="19">
        <f>W122*(1-W133)</f>
        <v>0.3980703707</v>
      </c>
      <c r="Y124" s="39"/>
      <c r="Z124" s="15"/>
      <c r="AA124" s="15" t="s">
        <v>162</v>
      </c>
      <c r="AB124" s="19">
        <f>AB122*(1-AB133)</f>
        <v>0.3534936673</v>
      </c>
      <c r="AD124" s="39"/>
      <c r="AE124" s="15"/>
      <c r="AF124" s="15" t="s">
        <v>162</v>
      </c>
      <c r="AG124" s="19">
        <f>AG122*(1-AG133)</f>
        <v>0.3488718273</v>
      </c>
      <c r="AI124" s="39"/>
      <c r="AJ124" s="15"/>
      <c r="AK124" s="15" t="s">
        <v>162</v>
      </c>
      <c r="AL124" s="19">
        <f>AL122*(1-AL133)</f>
        <v>0.3430614536</v>
      </c>
      <c r="AN124" s="39"/>
      <c r="AO124" s="15"/>
      <c r="AP124" s="15" t="s">
        <v>162</v>
      </c>
      <c r="AQ124" s="19">
        <f>AQ122*(1-AQ133)</f>
        <v>0.3210768974</v>
      </c>
      <c r="AS124" s="39"/>
    </row>
    <row r="125">
      <c r="A125" s="15"/>
      <c r="B125" s="15" t="s">
        <v>163</v>
      </c>
      <c r="C125" s="19">
        <f>C123*(1-C133)</f>
        <v>21.63795414</v>
      </c>
      <c r="E125" s="39"/>
      <c r="F125" s="15"/>
      <c r="G125" s="15" t="s">
        <v>163</v>
      </c>
      <c r="H125" s="19">
        <f>H123*(1-H133)</f>
        <v>26.09557366</v>
      </c>
      <c r="J125" s="39"/>
      <c r="K125" s="15"/>
      <c r="L125" s="15" t="s">
        <v>163</v>
      </c>
      <c r="M125" s="19">
        <f>M123*(1-M133)</f>
        <v>21.08843537</v>
      </c>
      <c r="O125" s="39"/>
      <c r="P125" s="15"/>
      <c r="Q125" s="15" t="s">
        <v>163</v>
      </c>
      <c r="R125" s="19">
        <f>R123*(1-R133)</f>
        <v>23.77721931</v>
      </c>
      <c r="T125" s="39"/>
      <c r="U125" s="15"/>
      <c r="V125" s="15" t="s">
        <v>163</v>
      </c>
      <c r="W125" s="19">
        <f>W123*(1-W133)</f>
        <v>23.88422224</v>
      </c>
      <c r="Y125" s="39"/>
      <c r="Z125" s="15"/>
      <c r="AA125" s="15" t="s">
        <v>163</v>
      </c>
      <c r="AB125" s="19">
        <f>AB123*(1-AB133)</f>
        <v>21.20962004</v>
      </c>
      <c r="AD125" s="39"/>
      <c r="AE125" s="15"/>
      <c r="AF125" s="15" t="s">
        <v>163</v>
      </c>
      <c r="AG125" s="19">
        <f>AG123*(1-AG133)</f>
        <v>20.93230964</v>
      </c>
      <c r="AI125" s="39"/>
      <c r="AJ125" s="15"/>
      <c r="AK125" s="15" t="s">
        <v>163</v>
      </c>
      <c r="AL125" s="19">
        <f>AL123*(1-AL133)</f>
        <v>20.58368721</v>
      </c>
      <c r="AN125" s="39"/>
      <c r="AO125" s="15"/>
      <c r="AP125" s="15" t="s">
        <v>163</v>
      </c>
      <c r="AQ125" s="19">
        <f>AQ123*(1-AQ133)</f>
        <v>19.26461384</v>
      </c>
      <c r="AS125" s="39"/>
    </row>
    <row r="126">
      <c r="A126" s="15"/>
      <c r="B126" s="15" t="s">
        <v>164</v>
      </c>
      <c r="C126" s="19">
        <f>(ABS(C121)-1)/C112</f>
        <v>1.803162845</v>
      </c>
      <c r="E126" s="39"/>
      <c r="F126" s="15"/>
      <c r="G126" s="15" t="s">
        <v>164</v>
      </c>
      <c r="H126" s="19">
        <f>(ABS(H121)-1)/H112</f>
        <v>2.174631139</v>
      </c>
      <c r="J126" s="39"/>
      <c r="K126" s="15"/>
      <c r="L126" s="15" t="s">
        <v>164</v>
      </c>
      <c r="M126" s="19">
        <f>(ABS(M121)-1)/M112</f>
        <v>1.757369615</v>
      </c>
      <c r="O126" s="39"/>
      <c r="P126" s="15"/>
      <c r="Q126" s="15" t="s">
        <v>164</v>
      </c>
      <c r="R126" s="19">
        <f>(ABS(R121)-1)/R112</f>
        <v>2.071500167</v>
      </c>
      <c r="T126" s="39"/>
      <c r="U126" s="15"/>
      <c r="V126" s="15" t="s">
        <v>164</v>
      </c>
      <c r="W126" s="19">
        <f>(ABS(W121)-1)/W112</f>
        <v>1.990351854</v>
      </c>
      <c r="Y126" s="39"/>
      <c r="Z126" s="15"/>
      <c r="AA126" s="15" t="s">
        <v>164</v>
      </c>
      <c r="AB126" s="19">
        <f>(ABS(AB121)-1)/AB112</f>
        <v>1.963853707</v>
      </c>
      <c r="AD126" s="39"/>
      <c r="AE126" s="15"/>
      <c r="AF126" s="15" t="s">
        <v>164</v>
      </c>
      <c r="AG126" s="19">
        <f>(ABS(AG121)-1)/AG112</f>
        <v>1.878540609</v>
      </c>
      <c r="AI126" s="39"/>
      <c r="AJ126" s="15"/>
      <c r="AK126" s="15" t="s">
        <v>164</v>
      </c>
      <c r="AL126" s="19">
        <f>(ABS(AL121)-1)/AL112</f>
        <v>1.783016765</v>
      </c>
      <c r="AN126" s="39"/>
      <c r="AO126" s="15"/>
      <c r="AP126" s="15" t="s">
        <v>164</v>
      </c>
      <c r="AQ126" s="19">
        <f>(ABS(AQ121)-1)/AQ112</f>
        <v>1.713856412</v>
      </c>
      <c r="AS126" s="39"/>
    </row>
    <row r="127">
      <c r="A127" s="15"/>
      <c r="B127" s="15" t="s">
        <v>165</v>
      </c>
      <c r="C127" s="19">
        <f>(ABS(C114)-1)/C112</f>
        <v>2.168668827</v>
      </c>
      <c r="E127" s="39"/>
      <c r="F127" s="15"/>
      <c r="G127" s="15" t="s">
        <v>165</v>
      </c>
      <c r="H127" s="19">
        <f>(ABS(H114)-1)/H112</f>
        <v>2.725170667</v>
      </c>
      <c r="J127" s="39"/>
      <c r="K127" s="15"/>
      <c r="L127" s="15" t="s">
        <v>165</v>
      </c>
      <c r="M127" s="19">
        <f>(ABS(M114)-1)/M112</f>
        <v>1.842403628</v>
      </c>
      <c r="O127" s="39"/>
      <c r="P127" s="15"/>
      <c r="Q127" s="15" t="s">
        <v>165</v>
      </c>
      <c r="R127" s="19">
        <f>(ABS(R114)-1)/R112</f>
        <v>2.472435683</v>
      </c>
      <c r="T127" s="39"/>
      <c r="U127" s="15"/>
      <c r="V127" s="15" t="s">
        <v>165</v>
      </c>
      <c r="W127" s="19">
        <f>(ABS(W114)-1)/W112</f>
        <v>1.990351854</v>
      </c>
      <c r="Y127" s="39"/>
      <c r="Z127" s="15"/>
      <c r="AA127" s="15" t="s">
        <v>165</v>
      </c>
      <c r="AB127" s="19">
        <f>(ABS(AB114)-1)/AB112</f>
        <v>2.590009962</v>
      </c>
      <c r="AD127" s="39"/>
      <c r="AE127" s="15"/>
      <c r="AF127" s="15" t="s">
        <v>165</v>
      </c>
      <c r="AG127" s="19">
        <f>(ABS(AG114)-1)/AG112</f>
        <v>2.172062579</v>
      </c>
      <c r="AI127" s="39"/>
      <c r="AJ127" s="15"/>
      <c r="AK127" s="15" t="s">
        <v>165</v>
      </c>
      <c r="AL127" s="19">
        <f>(ABS(AL114)-1)/AL112</f>
        <v>2.327827444</v>
      </c>
      <c r="AN127" s="39"/>
      <c r="AO127" s="15"/>
      <c r="AP127" s="15" t="s">
        <v>165</v>
      </c>
      <c r="AQ127" s="19">
        <f>(ABS(AQ114)-1)/AQ112</f>
        <v>2.159928628</v>
      </c>
      <c r="AS127" s="39"/>
    </row>
    <row r="128">
      <c r="A128" s="2"/>
      <c r="B128" s="2" t="s">
        <v>166</v>
      </c>
      <c r="C128" s="19">
        <f>(ABS(C120)-1)/C112</f>
        <v>2.436706547</v>
      </c>
      <c r="E128" s="39"/>
      <c r="F128" s="2"/>
      <c r="G128" s="2" t="s">
        <v>166</v>
      </c>
      <c r="H128" s="19">
        <f>(ABS(H120)-1)/H112</f>
        <v>3.027967408</v>
      </c>
      <c r="J128" s="39"/>
      <c r="K128" s="2"/>
      <c r="L128" s="2" t="s">
        <v>166</v>
      </c>
      <c r="M128" s="19">
        <f>(ABS(M120)-1)/M112</f>
        <v>2.182539683</v>
      </c>
      <c r="O128" s="39"/>
      <c r="P128" s="2"/>
      <c r="Q128" s="2" t="s">
        <v>166</v>
      </c>
      <c r="R128" s="19">
        <f>(ABS(R120)-1)/R112</f>
        <v>2.940193785</v>
      </c>
      <c r="T128" s="39"/>
      <c r="U128" s="2"/>
      <c r="V128" s="2" t="s">
        <v>166</v>
      </c>
      <c r="W128" s="19">
        <f>(ABS(W120)-1)/W112</f>
        <v>2.361434403</v>
      </c>
      <c r="Y128" s="39"/>
      <c r="Z128" s="2"/>
      <c r="AA128" s="2" t="s">
        <v>166</v>
      </c>
      <c r="AB128" s="19">
        <f>(ABS(AB120)-1)/AB112</f>
        <v>2.903088089</v>
      </c>
      <c r="AD128" s="39"/>
      <c r="AE128" s="2"/>
      <c r="AF128" s="2" t="s">
        <v>166</v>
      </c>
      <c r="AG128" s="19">
        <f>(ABS(AG120)-1)/AG112</f>
        <v>2.641697731</v>
      </c>
      <c r="AI128" s="39"/>
      <c r="AJ128" s="2"/>
      <c r="AK128" s="2" t="s">
        <v>166</v>
      </c>
      <c r="AL128" s="19">
        <f>(ABS(AL120)-1)/AL112</f>
        <v>2.69928927</v>
      </c>
      <c r="AN128" s="39"/>
      <c r="AO128" s="2"/>
      <c r="AP128" s="2" t="s">
        <v>166</v>
      </c>
      <c r="AQ128" s="19">
        <f>(ABS(AQ120)-1)/AQ112</f>
        <v>2.512090905</v>
      </c>
      <c r="AS128" s="39"/>
    </row>
    <row r="129">
      <c r="A129" s="2"/>
      <c r="B129" s="2" t="s">
        <v>167</v>
      </c>
      <c r="C129" s="19">
        <f>ABS(C114)/ABS(C121)</f>
        <v>1.2</v>
      </c>
      <c r="E129" s="39"/>
      <c r="F129" s="2"/>
      <c r="G129" s="2" t="s">
        <v>167</v>
      </c>
      <c r="H129" s="19">
        <f>ABS(H114)/ABS(H121)</f>
        <v>1.25</v>
      </c>
      <c r="J129" s="39"/>
      <c r="K129" s="2"/>
      <c r="L129" s="2" t="s">
        <v>167</v>
      </c>
      <c r="M129" s="19">
        <f>ABS(M114)/ABS(M121)</f>
        <v>1.047619048</v>
      </c>
      <c r="O129" s="39"/>
      <c r="P129" s="2"/>
      <c r="Q129" s="2" t="s">
        <v>167</v>
      </c>
      <c r="R129" s="19">
        <f>ABS(R114)/ABS(R121)</f>
        <v>1.19047619</v>
      </c>
      <c r="T129" s="39"/>
      <c r="U129" s="2"/>
      <c r="V129" s="2" t="s">
        <v>167</v>
      </c>
      <c r="W129" s="19">
        <f>ABS(W114)/ABS(W121)</f>
        <v>1</v>
      </c>
      <c r="Y129" s="39"/>
      <c r="Z129" s="2"/>
      <c r="AA129" s="2" t="s">
        <v>167</v>
      </c>
      <c r="AB129" s="19">
        <f>ABS(AB114)/ABS(AB121)</f>
        <v>1.314285714</v>
      </c>
      <c r="AD129" s="39"/>
      <c r="AE129" s="2"/>
      <c r="AF129" s="2" t="s">
        <v>167</v>
      </c>
      <c r="AG129" s="19">
        <f>ABS(AG114)/ABS(AG121)</f>
        <v>1.153846154</v>
      </c>
      <c r="AI129" s="39"/>
      <c r="AJ129" s="2"/>
      <c r="AK129" s="2" t="s">
        <v>167</v>
      </c>
      <c r="AL129" s="19">
        <f>ABS(AL114)/ABS(AL121)</f>
        <v>1.301369863</v>
      </c>
      <c r="AN129" s="39"/>
      <c r="AO129" s="2"/>
      <c r="AP129" s="2" t="s">
        <v>167</v>
      </c>
      <c r="AQ129" s="19">
        <f>ABS(AQ114)/ABS(AQ121)</f>
        <v>1.256756757</v>
      </c>
      <c r="AS129" s="39"/>
    </row>
    <row r="130">
      <c r="A130" s="2"/>
      <c r="B130" s="2" t="s">
        <v>168</v>
      </c>
      <c r="C130" s="19">
        <f>ABS(C120)/ABS(C121)</f>
        <v>1.346666667</v>
      </c>
      <c r="E130" s="39"/>
      <c r="F130" s="2"/>
      <c r="G130" s="2" t="s">
        <v>168</v>
      </c>
      <c r="H130" s="19">
        <f>ABS(H120)/ABS(H121)</f>
        <v>1.3875</v>
      </c>
      <c r="J130" s="39"/>
      <c r="K130" s="2"/>
      <c r="L130" s="2" t="s">
        <v>168</v>
      </c>
      <c r="M130" s="19">
        <f>ABS(M120)/ABS(M121)</f>
        <v>1.238095238</v>
      </c>
      <c r="O130" s="39"/>
      <c r="P130" s="2"/>
      <c r="Q130" s="2" t="s">
        <v>168</v>
      </c>
      <c r="R130" s="19">
        <f>ABS(R120)/ABS(R121)</f>
        <v>1.412698413</v>
      </c>
      <c r="T130" s="39"/>
      <c r="U130" s="2"/>
      <c r="V130" s="2" t="s">
        <v>168</v>
      </c>
      <c r="W130" s="19">
        <f>ABS(W120)/ABS(W121)</f>
        <v>1.183333333</v>
      </c>
      <c r="Y130" s="39"/>
      <c r="Z130" s="2"/>
      <c r="AA130" s="2" t="s">
        <v>168</v>
      </c>
      <c r="AB130" s="19">
        <f>ABS(AB120)/ABS(AB121)</f>
        <v>1.471428571</v>
      </c>
      <c r="AD130" s="39"/>
      <c r="AE130" s="2"/>
      <c r="AF130" s="2" t="s">
        <v>168</v>
      </c>
      <c r="AG130" s="19">
        <f>ABS(AG120)/ABS(AG121)</f>
        <v>1.4</v>
      </c>
      <c r="AI130" s="39"/>
      <c r="AJ130" s="2"/>
      <c r="AK130" s="2" t="s">
        <v>168</v>
      </c>
      <c r="AL130" s="19">
        <f>ABS(AL120)/ABS(AL121)</f>
        <v>1.506849315</v>
      </c>
      <c r="AN130" s="39"/>
      <c r="AO130" s="2"/>
      <c r="AP130" s="2" t="s">
        <v>168</v>
      </c>
      <c r="AQ130" s="19">
        <f>ABS(AQ120)/ABS(AQ121)</f>
        <v>1.459459459</v>
      </c>
      <c r="AS130" s="39"/>
    </row>
    <row r="131">
      <c r="A131" s="2"/>
      <c r="B131" s="2" t="s">
        <v>169</v>
      </c>
      <c r="C131" s="18">
        <f>C118/MAX(ABS(C116),ABS(C121))</f>
        <v>0</v>
      </c>
      <c r="E131" s="39"/>
      <c r="F131" s="2"/>
      <c r="G131" s="2" t="s">
        <v>169</v>
      </c>
      <c r="H131" s="18">
        <f>H118/MAX(ABS(H116),ABS(H121))</f>
        <v>0</v>
      </c>
      <c r="J131" s="39"/>
      <c r="K131" s="2"/>
      <c r="L131" s="2" t="s">
        <v>169</v>
      </c>
      <c r="M131" s="18">
        <f>M118/MAX(ABS(M116),ABS(M121))</f>
        <v>0</v>
      </c>
      <c r="O131" s="39"/>
      <c r="P131" s="2"/>
      <c r="Q131" s="2" t="s">
        <v>169</v>
      </c>
      <c r="R131" s="18">
        <f>R118/MAX(ABS(R116),ABS(R121))</f>
        <v>0.04761904762</v>
      </c>
      <c r="T131" s="39"/>
      <c r="U131" s="2"/>
      <c r="V131" s="2" t="s">
        <v>169</v>
      </c>
      <c r="W131" s="18">
        <f>W118/MAX(ABS(W116),ABS(W121))</f>
        <v>0</v>
      </c>
      <c r="Y131" s="39"/>
      <c r="Z131" s="2"/>
      <c r="AA131" s="2" t="s">
        <v>169</v>
      </c>
      <c r="AB131" s="18">
        <f>AB118/MAX(ABS(AB116),ABS(AB121))</f>
        <v>0.1142857143</v>
      </c>
      <c r="AD131" s="39"/>
      <c r="AE131" s="2"/>
      <c r="AF131" s="2" t="s">
        <v>169</v>
      </c>
      <c r="AG131" s="18">
        <f>AG118/MAX(ABS(AG116),ABS(AG121))</f>
        <v>0.07692307692</v>
      </c>
      <c r="AI131" s="39"/>
      <c r="AJ131" s="2"/>
      <c r="AK131" s="2" t="s">
        <v>169</v>
      </c>
      <c r="AL131" s="18">
        <f>AL118/MAX(ABS(AL116),ABS(AL121))</f>
        <v>0.04109589041</v>
      </c>
      <c r="AN131" s="39"/>
      <c r="AO131" s="2"/>
      <c r="AP131" s="2" t="s">
        <v>169</v>
      </c>
      <c r="AQ131" s="18">
        <f>AQ118/MAX(ABS(AQ116),ABS(AQ121))</f>
        <v>0.06756756757</v>
      </c>
      <c r="AS131" s="39"/>
    </row>
    <row r="132">
      <c r="A132" s="15"/>
      <c r="B132" s="15" t="s">
        <v>187</v>
      </c>
      <c r="C132" s="19">
        <f>C117/(C116+C118+C117)</f>
        <v>0.2</v>
      </c>
      <c r="E132" s="39"/>
      <c r="F132" s="15"/>
      <c r="G132" s="15" t="s">
        <v>187</v>
      </c>
      <c r="H132" s="19">
        <f>H117/(H116+H118+H117)</f>
        <v>0.25</v>
      </c>
      <c r="J132" s="39"/>
      <c r="K132" s="15"/>
      <c r="L132" s="15" t="s">
        <v>187</v>
      </c>
      <c r="M132" s="19">
        <f>M117/(M116+M118+M117)</f>
        <v>0.04761904762</v>
      </c>
      <c r="O132" s="39"/>
      <c r="P132" s="15"/>
      <c r="Q132" s="15" t="s">
        <v>187</v>
      </c>
      <c r="R132" s="19">
        <f>R117/(R116+R118+R117)</f>
        <v>0.08695652174</v>
      </c>
      <c r="T132" s="39"/>
      <c r="U132" s="15"/>
      <c r="V132" s="15" t="s">
        <v>187</v>
      </c>
      <c r="W132" s="19">
        <f>W117/(W116+W118+W117)</f>
        <v>0</v>
      </c>
      <c r="Y132" s="39"/>
      <c r="Z132" s="15"/>
      <c r="AA132" s="15" t="s">
        <v>187</v>
      </c>
      <c r="AB132" s="19">
        <f>AB117/(AB116+AB118+AB117)</f>
        <v>0.15</v>
      </c>
      <c r="AD132" s="39"/>
      <c r="AE132" s="15"/>
      <c r="AF132" s="15" t="s">
        <v>187</v>
      </c>
      <c r="AG132" s="19">
        <f>AG117/(AG116+AG118+AG117)</f>
        <v>0.07142857143</v>
      </c>
      <c r="AI132" s="39"/>
      <c r="AJ132" s="15"/>
      <c r="AK132" s="15" t="s">
        <v>187</v>
      </c>
      <c r="AL132" s="19">
        <f>AL117/(AL116+AL118+AL117)</f>
        <v>0.2025316456</v>
      </c>
      <c r="AN132" s="39"/>
      <c r="AO132" s="15"/>
      <c r="AP132" s="15" t="s">
        <v>187</v>
      </c>
      <c r="AQ132" s="19">
        <f>AQ117/(AQ116+AQ118+AQ117)</f>
        <v>0.1772151899</v>
      </c>
      <c r="AS132" s="39"/>
    </row>
    <row r="133">
      <c r="A133" s="15"/>
      <c r="B133" s="15" t="s">
        <v>188</v>
      </c>
      <c r="C133" s="19">
        <f>C118/(C116+C118+C117)</f>
        <v>0</v>
      </c>
      <c r="E133" s="39"/>
      <c r="F133" s="15"/>
      <c r="G133" s="15" t="s">
        <v>188</v>
      </c>
      <c r="H133" s="19">
        <f>H118/(H116+H118+H117)</f>
        <v>0</v>
      </c>
      <c r="J133" s="39"/>
      <c r="K133" s="15"/>
      <c r="L133" s="15" t="s">
        <v>188</v>
      </c>
      <c r="M133" s="19">
        <f>M118/(M116+M118+M117)</f>
        <v>0</v>
      </c>
      <c r="O133" s="39"/>
      <c r="P133" s="15"/>
      <c r="Q133" s="15" t="s">
        <v>188</v>
      </c>
      <c r="R133" s="19">
        <f>R118/(R116+R118+R117)</f>
        <v>0.04347826087</v>
      </c>
      <c r="T133" s="39"/>
      <c r="U133" s="15"/>
      <c r="V133" s="15" t="s">
        <v>188</v>
      </c>
      <c r="W133" s="19">
        <f>W118/(W116+W118+W117)</f>
        <v>0</v>
      </c>
      <c r="Y133" s="39"/>
      <c r="Z133" s="15"/>
      <c r="AA133" s="15" t="s">
        <v>188</v>
      </c>
      <c r="AB133" s="19">
        <f>AB118/(AB116+AB118+AB117)</f>
        <v>0.1</v>
      </c>
      <c r="AD133" s="39"/>
      <c r="AE133" s="15"/>
      <c r="AF133" s="15" t="s">
        <v>188</v>
      </c>
      <c r="AG133" s="19">
        <f>AG118/(AG116+AG118+AG117)</f>
        <v>0.07142857143</v>
      </c>
      <c r="AI133" s="39"/>
      <c r="AJ133" s="15"/>
      <c r="AK133" s="15" t="s">
        <v>188</v>
      </c>
      <c r="AL133" s="19">
        <f>AL118/(AL116+AL118+AL117)</f>
        <v>0.03797468354</v>
      </c>
      <c r="AN133" s="39"/>
      <c r="AO133" s="15"/>
      <c r="AP133" s="15" t="s">
        <v>188</v>
      </c>
      <c r="AQ133" s="19">
        <f>AQ118/(AQ116+AQ118+AQ117)</f>
        <v>0.06329113924</v>
      </c>
      <c r="AS133" s="39"/>
    </row>
    <row r="134">
      <c r="A134" s="15"/>
      <c r="B134" s="15" t="s">
        <v>189</v>
      </c>
      <c r="C134" s="19">
        <f>(C117+C118)/(C116+C117+C118)</f>
        <v>0.2</v>
      </c>
      <c r="E134" s="39"/>
      <c r="F134" s="15"/>
      <c r="G134" s="15" t="s">
        <v>189</v>
      </c>
      <c r="H134" s="19">
        <f>(H117+H118)/(H116+H117+H118)</f>
        <v>0.25</v>
      </c>
      <c r="J134" s="39"/>
      <c r="K134" s="15"/>
      <c r="L134" s="15" t="s">
        <v>189</v>
      </c>
      <c r="M134" s="19">
        <f>(M117+M118)/(M116+M117+M118)</f>
        <v>0.04761904762</v>
      </c>
      <c r="O134" s="39"/>
      <c r="P134" s="15"/>
      <c r="Q134" s="15" t="s">
        <v>189</v>
      </c>
      <c r="R134" s="19">
        <f>(R117+R118)/(R116+R117+R118)</f>
        <v>0.1304347826</v>
      </c>
      <c r="T134" s="39"/>
      <c r="U134" s="15"/>
      <c r="V134" s="15" t="s">
        <v>189</v>
      </c>
      <c r="W134" s="19">
        <f>(W117+W118)/(W116+W117+W118)</f>
        <v>0</v>
      </c>
      <c r="Y134" s="39"/>
      <c r="Z134" s="15"/>
      <c r="AA134" s="15" t="s">
        <v>189</v>
      </c>
      <c r="AB134" s="19">
        <f>(AB117+AB118)/(AB116+AB117+AB118)</f>
        <v>0.25</v>
      </c>
      <c r="AD134" s="39"/>
      <c r="AE134" s="15"/>
      <c r="AF134" s="15" t="s">
        <v>189</v>
      </c>
      <c r="AG134" s="19">
        <f>(AG117+AG118)/(AG116+AG117+AG118)</f>
        <v>0.1428571429</v>
      </c>
      <c r="AI134" s="39"/>
      <c r="AJ134" s="15"/>
      <c r="AK134" s="15" t="s">
        <v>189</v>
      </c>
      <c r="AL134" s="19">
        <f>(AL117+AL118)/(AL116+AL117+AL118)</f>
        <v>0.2405063291</v>
      </c>
      <c r="AN134" s="39"/>
      <c r="AO134" s="15"/>
      <c r="AP134" s="15" t="s">
        <v>189</v>
      </c>
      <c r="AQ134" s="19">
        <f>(AQ117+AQ118)/(AQ116+AQ117+AQ118)</f>
        <v>0.2405063291</v>
      </c>
      <c r="AS134" s="39"/>
    </row>
    <row r="135">
      <c r="A135" s="15"/>
      <c r="B135" s="15" t="s">
        <v>190</v>
      </c>
      <c r="C135" s="19">
        <f>ABS(C117)/ABS(C115)</f>
        <v>1</v>
      </c>
      <c r="E135" s="39"/>
      <c r="F135" s="15"/>
      <c r="G135" s="15" t="s">
        <v>190</v>
      </c>
      <c r="H135" s="19">
        <f>ABS(H117)/ABS(H115)</f>
        <v>1</v>
      </c>
      <c r="J135" s="39"/>
      <c r="K135" s="15"/>
      <c r="L135" s="15" t="s">
        <v>190</v>
      </c>
      <c r="M135" s="19">
        <f>ABS(M117)/ABS(M115)</f>
        <v>1</v>
      </c>
      <c r="O135" s="39"/>
      <c r="P135" s="15"/>
      <c r="Q135" s="15" t="s">
        <v>190</v>
      </c>
      <c r="R135" s="19">
        <f>ABS(R117)/ABS(R115)</f>
        <v>1</v>
      </c>
      <c r="T135" s="39"/>
      <c r="U135" s="15"/>
      <c r="V135" s="15" t="s">
        <v>190</v>
      </c>
      <c r="W135" s="19" t="str">
        <f>ABS(W117)/ABS(W115)</f>
        <v>#DIV/0!</v>
      </c>
      <c r="Y135" s="39"/>
      <c r="Z135" s="15"/>
      <c r="AA135" s="15" t="s">
        <v>190</v>
      </c>
      <c r="AB135" s="19">
        <f>ABS(AB117)/ABS(AB115)</f>
        <v>1</v>
      </c>
      <c r="AD135" s="39"/>
      <c r="AE135" s="15"/>
      <c r="AF135" s="15" t="s">
        <v>190</v>
      </c>
      <c r="AG135" s="19">
        <f>ABS(AG117)/ABS(AG115)</f>
        <v>1</v>
      </c>
      <c r="AI135" s="39"/>
      <c r="AJ135" s="15"/>
      <c r="AK135" s="15" t="s">
        <v>190</v>
      </c>
      <c r="AL135" s="19">
        <f>ABS(AL117)/ABS(AL115)</f>
        <v>1</v>
      </c>
      <c r="AN135" s="39"/>
      <c r="AO135" s="15"/>
      <c r="AP135" s="15" t="s">
        <v>190</v>
      </c>
      <c r="AQ135" s="19">
        <f>ABS(AQ117)/ABS(AQ115)</f>
        <v>1</v>
      </c>
      <c r="AS135" s="39"/>
    </row>
    <row r="136">
      <c r="A136" s="15"/>
      <c r="B136" s="15" t="s">
        <v>191</v>
      </c>
      <c r="C136" s="19">
        <f>C117/(C117+C118)</f>
        <v>1</v>
      </c>
      <c r="E136" s="39"/>
      <c r="F136" s="15"/>
      <c r="G136" s="15" t="s">
        <v>191</v>
      </c>
      <c r="H136" s="19">
        <f>H117/(H117+H118)</f>
        <v>1</v>
      </c>
      <c r="J136" s="39"/>
      <c r="K136" s="15"/>
      <c r="L136" s="15" t="s">
        <v>191</v>
      </c>
      <c r="M136" s="19">
        <f>M117/(M117+M118)</f>
        <v>1</v>
      </c>
      <c r="O136" s="39"/>
      <c r="P136" s="15"/>
      <c r="Q136" s="15" t="s">
        <v>191</v>
      </c>
      <c r="R136" s="19">
        <f>R117/(R117+R118)</f>
        <v>0.6666666667</v>
      </c>
      <c r="T136" s="39"/>
      <c r="U136" s="15"/>
      <c r="V136" s="15" t="s">
        <v>191</v>
      </c>
      <c r="W136" s="19" t="str">
        <f>W117/(W117+W118)</f>
        <v>#DIV/0!</v>
      </c>
      <c r="Y136" s="39"/>
      <c r="Z136" s="15"/>
      <c r="AA136" s="15" t="s">
        <v>191</v>
      </c>
      <c r="AB136" s="19">
        <f>AB117/(AB117+AB118)</f>
        <v>0.6</v>
      </c>
      <c r="AD136" s="39"/>
      <c r="AE136" s="15"/>
      <c r="AF136" s="15" t="s">
        <v>191</v>
      </c>
      <c r="AG136" s="19">
        <f>AG117/(AG117+AG118)</f>
        <v>0.5</v>
      </c>
      <c r="AI136" s="39"/>
      <c r="AJ136" s="15"/>
      <c r="AK136" s="15" t="s">
        <v>191</v>
      </c>
      <c r="AL136" s="19">
        <f>AL117/(AL117+AL118)</f>
        <v>0.8421052632</v>
      </c>
      <c r="AN136" s="39"/>
      <c r="AO136" s="15"/>
      <c r="AP136" s="15" t="s">
        <v>191</v>
      </c>
      <c r="AQ136" s="19">
        <f>AQ117/(AQ117+AQ118)</f>
        <v>0.7368421053</v>
      </c>
      <c r="AS136" s="39"/>
    </row>
    <row r="137">
      <c r="A137" s="15"/>
      <c r="B137" s="15" t="s">
        <v>192</v>
      </c>
      <c r="C137" s="19">
        <f>C116/(C115+C116+C117+C118)</f>
        <v>0.6666666667</v>
      </c>
      <c r="E137" s="39"/>
      <c r="F137" s="15"/>
      <c r="G137" s="15" t="s">
        <v>192</v>
      </c>
      <c r="H137" s="19">
        <f>H116/(H115+H116+H117+H118)</f>
        <v>0.6</v>
      </c>
      <c r="J137" s="39"/>
      <c r="K137" s="15"/>
      <c r="L137" s="15" t="s">
        <v>192</v>
      </c>
      <c r="M137" s="19">
        <f>M116/(M115+M116+M117+M118)</f>
        <v>0.9090909091</v>
      </c>
      <c r="O137" s="39"/>
      <c r="P137" s="15"/>
      <c r="Q137" s="15" t="s">
        <v>192</v>
      </c>
      <c r="R137" s="19">
        <f>R116/(R115+R116+R117+R118)</f>
        <v>0.8</v>
      </c>
      <c r="T137" s="39"/>
      <c r="U137" s="15"/>
      <c r="V137" s="15" t="s">
        <v>192</v>
      </c>
      <c r="W137" s="19">
        <f>W116/(W115+W116+W117+W118)</f>
        <v>1</v>
      </c>
      <c r="Y137" s="39"/>
      <c r="Z137" s="15"/>
      <c r="AA137" s="15" t="s">
        <v>192</v>
      </c>
      <c r="AB137" s="19">
        <f>AB116/(AB115+AB116+AB117+AB118)</f>
        <v>0.652173913</v>
      </c>
      <c r="AD137" s="39"/>
      <c r="AE137" s="15"/>
      <c r="AF137" s="15" t="s">
        <v>192</v>
      </c>
      <c r="AG137" s="19">
        <f>AG116/(AG115+AG116+AG117+AG118)</f>
        <v>0.8</v>
      </c>
      <c r="AI137" s="39"/>
      <c r="AJ137" s="15"/>
      <c r="AK137" s="15" t="s">
        <v>192</v>
      </c>
      <c r="AL137" s="19">
        <f>AL116/(AL115+AL116+AL117+AL118)</f>
        <v>0.6315789474</v>
      </c>
      <c r="AN137" s="39"/>
      <c r="AO137" s="15"/>
      <c r="AP137" s="15" t="s">
        <v>192</v>
      </c>
      <c r="AQ137" s="19">
        <f>AQ116/(AQ115+AQ116+AQ117+AQ118)</f>
        <v>0.6451612903</v>
      </c>
      <c r="AS137" s="39"/>
    </row>
    <row r="138">
      <c r="A138" s="15"/>
      <c r="B138" s="15" t="s">
        <v>193</v>
      </c>
      <c r="C138" s="19">
        <f>(C118+C117+C115)/(C116+C118+C117+C115)</f>
        <v>0.3333333333</v>
      </c>
      <c r="E138" s="39"/>
      <c r="F138" s="15"/>
      <c r="G138" s="15" t="s">
        <v>193</v>
      </c>
      <c r="H138" s="19">
        <f>(H118+H117+H115)/(H116+H118+H117+H115)</f>
        <v>0.4</v>
      </c>
      <c r="J138" s="39"/>
      <c r="K138" s="15"/>
      <c r="L138" s="15" t="s">
        <v>193</v>
      </c>
      <c r="M138" s="19">
        <f>(M118+M117+M115)/(M116+M118+M117+M115)</f>
        <v>0.09090909091</v>
      </c>
      <c r="O138" s="39"/>
      <c r="P138" s="15"/>
      <c r="Q138" s="15" t="s">
        <v>193</v>
      </c>
      <c r="R138" s="19">
        <f>(R118+R117+R115)/(R116+R118+R117+R115)</f>
        <v>0.2</v>
      </c>
      <c r="T138" s="39"/>
      <c r="U138" s="15"/>
      <c r="V138" s="15" t="s">
        <v>193</v>
      </c>
      <c r="W138" s="19">
        <f>(W118+W117+W115)/(W116+W118+W117+W115)</f>
        <v>0</v>
      </c>
      <c r="Y138" s="39"/>
      <c r="Z138" s="15"/>
      <c r="AA138" s="15" t="s">
        <v>193</v>
      </c>
      <c r="AB138" s="19">
        <f>(AB118+AB117+AB115)/(AB116+AB118+AB117+AB115)</f>
        <v>0.347826087</v>
      </c>
      <c r="AD138" s="39"/>
      <c r="AE138" s="15"/>
      <c r="AF138" s="15" t="s">
        <v>193</v>
      </c>
      <c r="AG138" s="19">
        <f>(AG118+AG117+AG115)/(AG116+AG118+AG117+AG115)</f>
        <v>0.2</v>
      </c>
      <c r="AI138" s="39"/>
      <c r="AJ138" s="15"/>
      <c r="AK138" s="15" t="s">
        <v>193</v>
      </c>
      <c r="AL138" s="19">
        <f>(AL118+AL117+AL115)/(AL116+AL118+AL117+AL115)</f>
        <v>0.3684210526</v>
      </c>
      <c r="AN138" s="39"/>
      <c r="AO138" s="15"/>
      <c r="AP138" s="15" t="s">
        <v>193</v>
      </c>
      <c r="AQ138" s="19">
        <f>(AQ118+AQ117+AQ115)/(AQ116+AQ118+AQ117+AQ115)</f>
        <v>0.3548387097</v>
      </c>
      <c r="AS138" s="39"/>
    </row>
    <row r="139">
      <c r="A139" s="15"/>
      <c r="B139" s="15" t="s">
        <v>194</v>
      </c>
      <c r="C139" s="19">
        <f>(C117+C115)/C116</f>
        <v>0.5</v>
      </c>
      <c r="E139" s="39"/>
      <c r="F139" s="15"/>
      <c r="G139" s="15" t="s">
        <v>194</v>
      </c>
      <c r="H139" s="19">
        <f>(H117+H115)/H116</f>
        <v>0.6666666667</v>
      </c>
      <c r="J139" s="39"/>
      <c r="K139" s="15"/>
      <c r="L139" s="15" t="s">
        <v>194</v>
      </c>
      <c r="M139" s="19">
        <f>(M117+M115)/M116</f>
        <v>0.1</v>
      </c>
      <c r="O139" s="39"/>
      <c r="P139" s="15"/>
      <c r="Q139" s="15" t="s">
        <v>194</v>
      </c>
      <c r="R139" s="19">
        <f>(R117+R115)/R116</f>
        <v>0.2</v>
      </c>
      <c r="T139" s="39"/>
      <c r="U139" s="15"/>
      <c r="V139" s="15" t="s">
        <v>194</v>
      </c>
      <c r="W139" s="19">
        <f>(W117+W115)/W116</f>
        <v>0</v>
      </c>
      <c r="Y139" s="39"/>
      <c r="Z139" s="15"/>
      <c r="AA139" s="15" t="s">
        <v>194</v>
      </c>
      <c r="AB139" s="19">
        <f>(AB117+AB115)/AB116</f>
        <v>0.4</v>
      </c>
      <c r="AD139" s="39"/>
      <c r="AE139" s="15"/>
      <c r="AF139" s="15" t="s">
        <v>194</v>
      </c>
      <c r="AG139" s="19">
        <f>(AG117+AG115)/AG116</f>
        <v>0.1666666667</v>
      </c>
      <c r="AI139" s="39"/>
      <c r="AJ139" s="15"/>
      <c r="AK139" s="15" t="s">
        <v>194</v>
      </c>
      <c r="AL139" s="19">
        <f>(AL117+AL115)/AL116</f>
        <v>0.5333333333</v>
      </c>
      <c r="AN139" s="39"/>
      <c r="AO139" s="15"/>
      <c r="AP139" s="15" t="s">
        <v>194</v>
      </c>
      <c r="AQ139" s="19">
        <f>(AQ117+AQ115)/AQ116</f>
        <v>0.4666666667</v>
      </c>
      <c r="AS139" s="39"/>
    </row>
    <row r="140">
      <c r="E140" s="39"/>
      <c r="J140" s="39"/>
      <c r="O140" s="39"/>
      <c r="T140" s="39"/>
      <c r="Y140" s="39"/>
      <c r="AD140" s="39"/>
      <c r="AI140" s="39"/>
      <c r="AN140" s="39"/>
      <c r="AS140" s="39"/>
    </row>
    <row r="141">
      <c r="E141" s="39"/>
      <c r="J141" s="39"/>
      <c r="O141" s="39"/>
      <c r="T141" s="39"/>
      <c r="Y141" s="39"/>
      <c r="AD141" s="39"/>
      <c r="AI141" s="39"/>
      <c r="AN141" s="39"/>
      <c r="AS141" s="39"/>
    </row>
    <row r="142">
      <c r="E142" s="39"/>
      <c r="J142" s="39"/>
      <c r="O142" s="39"/>
      <c r="T142" s="39"/>
      <c r="Y142" s="39"/>
      <c r="AD142" s="39"/>
      <c r="AI142" s="39"/>
      <c r="AN142" s="39"/>
      <c r="AS142" s="39"/>
    </row>
    <row r="143">
      <c r="E143" s="39"/>
      <c r="J143" s="39"/>
      <c r="O143" s="39"/>
      <c r="T143" s="39"/>
      <c r="Y143" s="39"/>
      <c r="AD143" s="39"/>
      <c r="AI143" s="39"/>
      <c r="AN143" s="39"/>
      <c r="AS143" s="39"/>
    </row>
    <row r="144">
      <c r="E144" s="39"/>
      <c r="J144" s="39"/>
      <c r="O144" s="39"/>
      <c r="T144" s="39"/>
      <c r="Y144" s="39"/>
      <c r="AD144" s="39"/>
      <c r="AI144" s="39"/>
      <c r="AN144" s="39"/>
      <c r="AS144" s="39"/>
    </row>
    <row r="145">
      <c r="E145" s="39"/>
      <c r="J145" s="39"/>
      <c r="O145" s="39"/>
      <c r="T145" s="39"/>
      <c r="Y145" s="39"/>
      <c r="AD145" s="39"/>
      <c r="AI145" s="39"/>
      <c r="AN145" s="39"/>
      <c r="AS145" s="39"/>
    </row>
    <row r="146">
      <c r="E146" s="39"/>
      <c r="J146" s="39"/>
      <c r="O146" s="39"/>
      <c r="T146" s="39"/>
      <c r="Y146" s="39"/>
      <c r="AD146" s="39"/>
      <c r="AI146" s="39"/>
      <c r="AN146" s="39"/>
      <c r="AS146" s="39"/>
    </row>
    <row r="147">
      <c r="E147" s="39"/>
      <c r="J147" s="39"/>
      <c r="O147" s="39"/>
      <c r="T147" s="39"/>
      <c r="Y147" s="39"/>
      <c r="AD147" s="39"/>
      <c r="AI147" s="39"/>
      <c r="AN147" s="39"/>
      <c r="AS147" s="39"/>
    </row>
    <row r="148">
      <c r="E148" s="39"/>
      <c r="J148" s="39"/>
      <c r="O148" s="39"/>
      <c r="T148" s="39"/>
      <c r="Y148" s="39"/>
      <c r="AD148" s="39"/>
      <c r="AI148" s="39"/>
      <c r="AN148" s="39"/>
      <c r="AS148" s="39"/>
    </row>
    <row r="149">
      <c r="E149" s="39"/>
      <c r="J149" s="39"/>
      <c r="O149" s="39"/>
      <c r="T149" s="39"/>
      <c r="Y149" s="39"/>
      <c r="AD149" s="39"/>
      <c r="AI149" s="39"/>
      <c r="AN149" s="39"/>
      <c r="AS149" s="39"/>
    </row>
    <row r="150">
      <c r="E150" s="39"/>
      <c r="J150" s="39"/>
      <c r="O150" s="39"/>
      <c r="T150" s="39"/>
      <c r="Y150" s="39"/>
      <c r="AD150" s="39"/>
      <c r="AI150" s="39"/>
      <c r="AN150" s="39"/>
      <c r="AS150" s="39"/>
    </row>
    <row r="151">
      <c r="E151" s="39"/>
      <c r="J151" s="39"/>
      <c r="O151" s="39"/>
      <c r="T151" s="39"/>
      <c r="Y151" s="39"/>
      <c r="AD151" s="39"/>
      <c r="AI151" s="39"/>
      <c r="AN151" s="39"/>
      <c r="AS151" s="39"/>
    </row>
    <row r="152">
      <c r="E152" s="39"/>
      <c r="J152" s="39"/>
      <c r="O152" s="39"/>
      <c r="T152" s="39"/>
      <c r="Y152" s="39"/>
      <c r="AD152" s="39"/>
      <c r="AI152" s="39"/>
      <c r="AN152" s="39"/>
      <c r="AS152" s="39"/>
    </row>
    <row r="153">
      <c r="E153" s="39"/>
      <c r="J153" s="39"/>
      <c r="O153" s="39"/>
      <c r="T153" s="39"/>
      <c r="Y153" s="39"/>
      <c r="AD153" s="39"/>
      <c r="AI153" s="39"/>
      <c r="AN153" s="39"/>
      <c r="AS153" s="39"/>
    </row>
    <row r="154">
      <c r="E154" s="39"/>
      <c r="J154" s="39"/>
      <c r="O154" s="39"/>
      <c r="T154" s="39"/>
      <c r="Y154" s="39"/>
      <c r="AD154" s="39"/>
      <c r="AI154" s="39"/>
      <c r="AN154" s="39"/>
      <c r="AS154" s="39"/>
    </row>
    <row r="155">
      <c r="E155" s="39"/>
      <c r="J155" s="39"/>
      <c r="O155" s="39"/>
      <c r="T155" s="39"/>
      <c r="Y155" s="39"/>
      <c r="AD155" s="39"/>
      <c r="AI155" s="39"/>
      <c r="AN155" s="39"/>
      <c r="AS155" s="39"/>
    </row>
    <row r="156">
      <c r="E156" s="39"/>
      <c r="J156" s="39"/>
      <c r="O156" s="39"/>
      <c r="T156" s="39"/>
      <c r="Y156" s="39"/>
      <c r="AD156" s="39"/>
      <c r="AI156" s="39"/>
      <c r="AN156" s="39"/>
      <c r="AS156" s="39"/>
    </row>
    <row r="157">
      <c r="E157" s="39"/>
      <c r="J157" s="39"/>
      <c r="O157" s="39"/>
      <c r="T157" s="39"/>
      <c r="Y157" s="39"/>
      <c r="AD157" s="39"/>
      <c r="AI157" s="39"/>
      <c r="AN157" s="39"/>
      <c r="AS157" s="39"/>
    </row>
    <row r="158">
      <c r="E158" s="39"/>
      <c r="J158" s="39"/>
      <c r="O158" s="39"/>
      <c r="T158" s="39"/>
      <c r="Y158" s="39"/>
      <c r="AD158" s="39"/>
      <c r="AI158" s="39"/>
      <c r="AN158" s="39"/>
      <c r="AS158" s="39"/>
    </row>
    <row r="159">
      <c r="E159" s="39"/>
      <c r="J159" s="39"/>
      <c r="O159" s="39"/>
      <c r="T159" s="39"/>
      <c r="Y159" s="39"/>
      <c r="AD159" s="39"/>
      <c r="AI159" s="39"/>
      <c r="AN159" s="39"/>
      <c r="AS159" s="39"/>
    </row>
    <row r="160">
      <c r="E160" s="39"/>
      <c r="J160" s="39"/>
      <c r="O160" s="39"/>
      <c r="T160" s="39"/>
      <c r="Y160" s="39"/>
      <c r="AD160" s="39"/>
      <c r="AI160" s="39"/>
      <c r="AN160" s="39"/>
      <c r="AS160" s="39"/>
    </row>
    <row r="161">
      <c r="E161" s="39"/>
      <c r="J161" s="39"/>
      <c r="O161" s="39"/>
      <c r="T161" s="39"/>
      <c r="Y161" s="39"/>
      <c r="AD161" s="39"/>
      <c r="AI161" s="39"/>
      <c r="AN161" s="39"/>
      <c r="AS161" s="39"/>
    </row>
    <row r="162">
      <c r="E162" s="39"/>
      <c r="J162" s="39"/>
      <c r="O162" s="39"/>
      <c r="T162" s="39"/>
      <c r="Y162" s="39"/>
      <c r="AD162" s="39"/>
      <c r="AI162" s="39"/>
      <c r="AN162" s="39"/>
      <c r="AS162" s="39"/>
    </row>
    <row r="163">
      <c r="E163" s="39"/>
      <c r="J163" s="39"/>
      <c r="O163" s="39"/>
      <c r="T163" s="39"/>
      <c r="Y163" s="39"/>
      <c r="AD163" s="39"/>
      <c r="AI163" s="39"/>
      <c r="AN163" s="39"/>
      <c r="AS163" s="39"/>
    </row>
    <row r="164">
      <c r="E164" s="39"/>
      <c r="J164" s="39"/>
      <c r="O164" s="39"/>
      <c r="T164" s="39"/>
      <c r="Y164" s="39"/>
      <c r="AD164" s="39"/>
      <c r="AI164" s="39"/>
      <c r="AN164" s="39"/>
      <c r="AS164" s="39"/>
    </row>
    <row r="165">
      <c r="E165" s="39"/>
      <c r="J165" s="39"/>
      <c r="O165" s="39"/>
      <c r="T165" s="39"/>
      <c r="Y165" s="39"/>
      <c r="AD165" s="39"/>
      <c r="AI165" s="39"/>
      <c r="AN165" s="39"/>
      <c r="AS165" s="39"/>
    </row>
    <row r="166">
      <c r="E166" s="39"/>
      <c r="J166" s="39"/>
      <c r="O166" s="39"/>
      <c r="T166" s="39"/>
      <c r="Y166" s="39"/>
      <c r="AD166" s="39"/>
      <c r="AI166" s="39"/>
      <c r="AN166" s="39"/>
      <c r="AS166" s="39"/>
    </row>
    <row r="167">
      <c r="E167" s="39"/>
      <c r="J167" s="39"/>
      <c r="O167" s="39"/>
      <c r="T167" s="39"/>
      <c r="Y167" s="39"/>
      <c r="AD167" s="39"/>
      <c r="AI167" s="39"/>
      <c r="AN167" s="39"/>
      <c r="AS167" s="39"/>
    </row>
    <row r="168">
      <c r="E168" s="39"/>
      <c r="J168" s="39"/>
      <c r="O168" s="39"/>
      <c r="T168" s="39"/>
      <c r="Y168" s="39"/>
      <c r="AD168" s="39"/>
      <c r="AI168" s="39"/>
      <c r="AN168" s="39"/>
      <c r="AS168" s="39"/>
    </row>
    <row r="169">
      <c r="E169" s="39"/>
      <c r="J169" s="39"/>
      <c r="O169" s="39"/>
      <c r="T169" s="39"/>
      <c r="Y169" s="39"/>
      <c r="AD169" s="39"/>
      <c r="AI169" s="39"/>
      <c r="AN169" s="39"/>
      <c r="AS169" s="39"/>
    </row>
    <row r="170">
      <c r="E170" s="39"/>
      <c r="J170" s="39"/>
      <c r="O170" s="39"/>
      <c r="T170" s="39"/>
      <c r="Y170" s="39"/>
      <c r="AD170" s="39"/>
      <c r="AI170" s="39"/>
      <c r="AN170" s="39"/>
      <c r="AS170" s="39"/>
    </row>
    <row r="171">
      <c r="E171" s="39"/>
      <c r="J171" s="39"/>
      <c r="O171" s="39"/>
      <c r="T171" s="39"/>
      <c r="Y171" s="39"/>
      <c r="AD171" s="39"/>
      <c r="AI171" s="39"/>
      <c r="AN171" s="39"/>
      <c r="AS171" s="39"/>
    </row>
    <row r="172">
      <c r="E172" s="39"/>
      <c r="J172" s="39"/>
      <c r="O172" s="39"/>
      <c r="T172" s="39"/>
      <c r="Y172" s="39"/>
      <c r="AD172" s="39"/>
      <c r="AI172" s="39"/>
      <c r="AN172" s="39"/>
      <c r="AS172" s="39"/>
    </row>
    <row r="173">
      <c r="E173" s="39"/>
      <c r="J173" s="39"/>
      <c r="O173" s="39"/>
      <c r="T173" s="39"/>
      <c r="Y173" s="39"/>
      <c r="AD173" s="39"/>
      <c r="AI173" s="39"/>
      <c r="AN173" s="39"/>
      <c r="AS173" s="39"/>
    </row>
    <row r="174">
      <c r="E174" s="39"/>
      <c r="J174" s="39"/>
      <c r="O174" s="39"/>
      <c r="T174" s="39"/>
      <c r="Y174" s="39"/>
      <c r="AD174" s="39"/>
      <c r="AI174" s="39"/>
      <c r="AN174" s="39"/>
      <c r="AS174" s="39"/>
    </row>
    <row r="175">
      <c r="E175" s="39"/>
      <c r="J175" s="39"/>
      <c r="O175" s="39"/>
      <c r="T175" s="39"/>
      <c r="Y175" s="39"/>
      <c r="AD175" s="39"/>
      <c r="AI175" s="39"/>
      <c r="AN175" s="39"/>
      <c r="AS175" s="39"/>
    </row>
    <row r="176">
      <c r="E176" s="39"/>
      <c r="J176" s="39"/>
      <c r="O176" s="39"/>
      <c r="T176" s="39"/>
      <c r="Y176" s="39"/>
      <c r="AD176" s="39"/>
      <c r="AI176" s="39"/>
      <c r="AN176" s="39"/>
      <c r="AS176" s="39"/>
    </row>
    <row r="177">
      <c r="E177" s="39"/>
      <c r="J177" s="39"/>
      <c r="O177" s="39"/>
      <c r="T177" s="39"/>
      <c r="Y177" s="39"/>
      <c r="AD177" s="39"/>
      <c r="AI177" s="39"/>
      <c r="AN177" s="39"/>
      <c r="AS177" s="39"/>
    </row>
    <row r="178">
      <c r="E178" s="39"/>
      <c r="J178" s="39"/>
      <c r="O178" s="39"/>
      <c r="T178" s="39"/>
      <c r="Y178" s="39"/>
      <c r="AD178" s="39"/>
      <c r="AI178" s="39"/>
      <c r="AN178" s="39"/>
      <c r="AS178" s="39"/>
    </row>
    <row r="179">
      <c r="E179" s="39"/>
      <c r="J179" s="39"/>
      <c r="O179" s="39"/>
      <c r="T179" s="39"/>
      <c r="Y179" s="39"/>
      <c r="AD179" s="39"/>
      <c r="AI179" s="39"/>
      <c r="AN179" s="39"/>
      <c r="AS179" s="39"/>
    </row>
    <row r="180">
      <c r="E180" s="39"/>
      <c r="J180" s="39"/>
      <c r="O180" s="39"/>
      <c r="T180" s="39"/>
      <c r="Y180" s="39"/>
      <c r="AD180" s="39"/>
      <c r="AI180" s="39"/>
      <c r="AN180" s="39"/>
      <c r="AS180" s="39"/>
    </row>
    <row r="181">
      <c r="E181" s="39"/>
      <c r="J181" s="39"/>
      <c r="O181" s="39"/>
      <c r="T181" s="39"/>
      <c r="Y181" s="39"/>
      <c r="AD181" s="39"/>
      <c r="AI181" s="39"/>
      <c r="AN181" s="39"/>
      <c r="AS181" s="39"/>
    </row>
    <row r="182">
      <c r="E182" s="39"/>
      <c r="J182" s="39"/>
      <c r="O182" s="39"/>
      <c r="T182" s="39"/>
      <c r="Y182" s="39"/>
      <c r="AD182" s="39"/>
      <c r="AI182" s="39"/>
      <c r="AN182" s="39"/>
      <c r="AS182" s="39"/>
    </row>
    <row r="183">
      <c r="E183" s="39"/>
      <c r="J183" s="39"/>
      <c r="O183" s="39"/>
      <c r="T183" s="39"/>
      <c r="Y183" s="39"/>
      <c r="AD183" s="39"/>
      <c r="AI183" s="39"/>
      <c r="AN183" s="39"/>
      <c r="AS183" s="39"/>
    </row>
    <row r="184">
      <c r="E184" s="39"/>
      <c r="J184" s="39"/>
      <c r="O184" s="39"/>
      <c r="T184" s="39"/>
      <c r="Y184" s="39"/>
      <c r="AD184" s="39"/>
      <c r="AI184" s="39"/>
      <c r="AN184" s="39"/>
      <c r="AS184" s="39"/>
    </row>
    <row r="185">
      <c r="E185" s="39"/>
      <c r="J185" s="39"/>
      <c r="O185" s="39"/>
      <c r="T185" s="39"/>
      <c r="Y185" s="39"/>
      <c r="AD185" s="39"/>
      <c r="AI185" s="39"/>
      <c r="AN185" s="39"/>
      <c r="AS185" s="39"/>
    </row>
    <row r="186">
      <c r="E186" s="39"/>
      <c r="J186" s="39"/>
      <c r="O186" s="39"/>
      <c r="T186" s="39"/>
      <c r="Y186" s="39"/>
      <c r="AD186" s="39"/>
      <c r="AI186" s="39"/>
      <c r="AN186" s="39"/>
      <c r="AS186" s="39"/>
    </row>
    <row r="187">
      <c r="E187" s="39"/>
      <c r="J187" s="39"/>
      <c r="O187" s="39"/>
      <c r="T187" s="39"/>
      <c r="Y187" s="39"/>
      <c r="AD187" s="39"/>
      <c r="AI187" s="39"/>
      <c r="AN187" s="39"/>
      <c r="AS187" s="39"/>
    </row>
    <row r="188">
      <c r="E188" s="39"/>
      <c r="J188" s="39"/>
      <c r="O188" s="39"/>
      <c r="T188" s="39"/>
      <c r="Y188" s="39"/>
      <c r="AD188" s="39"/>
      <c r="AI188" s="39"/>
      <c r="AN188" s="39"/>
      <c r="AS188" s="39"/>
    </row>
    <row r="189">
      <c r="E189" s="39"/>
      <c r="J189" s="39"/>
      <c r="O189" s="39"/>
      <c r="T189" s="39"/>
      <c r="Y189" s="39"/>
      <c r="AD189" s="39"/>
      <c r="AI189" s="39"/>
      <c r="AN189" s="39"/>
      <c r="AS189" s="39"/>
    </row>
    <row r="190">
      <c r="E190" s="39"/>
      <c r="J190" s="39"/>
      <c r="O190" s="39"/>
      <c r="T190" s="39"/>
      <c r="Y190" s="39"/>
      <c r="AD190" s="39"/>
      <c r="AI190" s="39"/>
      <c r="AN190" s="39"/>
      <c r="AS190" s="39"/>
    </row>
    <row r="191">
      <c r="E191" s="39"/>
      <c r="J191" s="39"/>
      <c r="O191" s="39"/>
      <c r="T191" s="39"/>
      <c r="Y191" s="39"/>
      <c r="AD191" s="39"/>
      <c r="AI191" s="39"/>
      <c r="AN191" s="39"/>
      <c r="AS191" s="39"/>
    </row>
    <row r="192">
      <c r="E192" s="39"/>
      <c r="J192" s="39"/>
      <c r="O192" s="39"/>
      <c r="T192" s="39"/>
      <c r="Y192" s="39"/>
      <c r="AD192" s="39"/>
      <c r="AI192" s="39"/>
      <c r="AN192" s="39"/>
      <c r="AS192" s="39"/>
    </row>
    <row r="193">
      <c r="E193" s="39"/>
      <c r="J193" s="39"/>
      <c r="O193" s="39"/>
      <c r="T193" s="39"/>
      <c r="Y193" s="39"/>
      <c r="AD193" s="39"/>
      <c r="AI193" s="39"/>
      <c r="AN193" s="39"/>
      <c r="AS193" s="39"/>
    </row>
    <row r="194">
      <c r="E194" s="39"/>
      <c r="J194" s="39"/>
      <c r="O194" s="39"/>
      <c r="T194" s="39"/>
      <c r="Y194" s="39"/>
      <c r="AD194" s="39"/>
      <c r="AI194" s="39"/>
      <c r="AN194" s="39"/>
      <c r="AS194" s="39"/>
    </row>
    <row r="195">
      <c r="E195" s="39"/>
      <c r="J195" s="39"/>
      <c r="O195" s="39"/>
      <c r="T195" s="39"/>
      <c r="Y195" s="39"/>
      <c r="AD195" s="39"/>
      <c r="AI195" s="39"/>
      <c r="AN195" s="39"/>
      <c r="AS195" s="39"/>
    </row>
    <row r="196">
      <c r="E196" s="39"/>
      <c r="J196" s="39"/>
      <c r="O196" s="39"/>
      <c r="T196" s="39"/>
      <c r="Y196" s="39"/>
      <c r="AD196" s="39"/>
      <c r="AI196" s="39"/>
      <c r="AN196" s="39"/>
      <c r="AS196" s="39"/>
    </row>
    <row r="197">
      <c r="E197" s="39"/>
      <c r="J197" s="39"/>
      <c r="O197" s="39"/>
      <c r="T197" s="39"/>
      <c r="Y197" s="39"/>
      <c r="AD197" s="39"/>
      <c r="AI197" s="39"/>
      <c r="AN197" s="39"/>
      <c r="AS197" s="39"/>
    </row>
    <row r="198">
      <c r="E198" s="39"/>
      <c r="J198" s="39"/>
      <c r="O198" s="39"/>
      <c r="T198" s="39"/>
      <c r="Y198" s="39"/>
      <c r="AD198" s="39"/>
      <c r="AI198" s="39"/>
      <c r="AN198" s="39"/>
      <c r="AS198" s="39"/>
    </row>
    <row r="199">
      <c r="E199" s="39"/>
      <c r="J199" s="39"/>
      <c r="O199" s="39"/>
      <c r="T199" s="39"/>
      <c r="Y199" s="39"/>
      <c r="AD199" s="39"/>
      <c r="AI199" s="39"/>
      <c r="AN199" s="39"/>
      <c r="AS199" s="39"/>
    </row>
    <row r="200">
      <c r="E200" s="39"/>
      <c r="J200" s="39"/>
      <c r="O200" s="39"/>
      <c r="T200" s="39"/>
      <c r="Y200" s="39"/>
      <c r="AD200" s="39"/>
      <c r="AI200" s="39"/>
      <c r="AN200" s="39"/>
      <c r="AS200" s="39"/>
    </row>
    <row r="201">
      <c r="E201" s="39"/>
      <c r="J201" s="39"/>
      <c r="O201" s="39"/>
      <c r="T201" s="39"/>
      <c r="Y201" s="39"/>
      <c r="AD201" s="39"/>
      <c r="AI201" s="39"/>
      <c r="AN201" s="39"/>
      <c r="AS201" s="39"/>
    </row>
    <row r="202">
      <c r="E202" s="39"/>
      <c r="J202" s="39"/>
      <c r="O202" s="39"/>
      <c r="T202" s="39"/>
      <c r="Y202" s="39"/>
      <c r="AD202" s="39"/>
      <c r="AI202" s="39"/>
      <c r="AN202" s="39"/>
      <c r="AS202" s="39"/>
    </row>
    <row r="203">
      <c r="E203" s="39"/>
      <c r="J203" s="39"/>
      <c r="O203" s="39"/>
      <c r="T203" s="39"/>
      <c r="Y203" s="39"/>
      <c r="AD203" s="39"/>
      <c r="AI203" s="39"/>
      <c r="AN203" s="39"/>
      <c r="AS203" s="39"/>
    </row>
    <row r="204">
      <c r="E204" s="39"/>
      <c r="J204" s="39"/>
      <c r="O204" s="39"/>
      <c r="T204" s="39"/>
      <c r="Y204" s="39"/>
      <c r="AD204" s="39"/>
      <c r="AI204" s="39"/>
      <c r="AN204" s="39"/>
      <c r="AS204" s="39"/>
    </row>
    <row r="205">
      <c r="E205" s="39"/>
      <c r="J205" s="39"/>
      <c r="O205" s="39"/>
      <c r="T205" s="39"/>
      <c r="Y205" s="39"/>
      <c r="AD205" s="39"/>
      <c r="AI205" s="39"/>
      <c r="AN205" s="39"/>
      <c r="AS205" s="39"/>
    </row>
    <row r="206">
      <c r="E206" s="39"/>
      <c r="J206" s="39"/>
      <c r="O206" s="39"/>
      <c r="T206" s="39"/>
      <c r="Y206" s="39"/>
      <c r="AD206" s="39"/>
      <c r="AI206" s="39"/>
      <c r="AN206" s="39"/>
      <c r="AS206" s="39"/>
    </row>
    <row r="207">
      <c r="E207" s="39"/>
      <c r="J207" s="39"/>
      <c r="O207" s="39"/>
      <c r="T207" s="39"/>
      <c r="Y207" s="39"/>
      <c r="AD207" s="39"/>
      <c r="AI207" s="39"/>
      <c r="AN207" s="39"/>
      <c r="AS207" s="39"/>
    </row>
    <row r="208">
      <c r="E208" s="39"/>
      <c r="J208" s="39"/>
      <c r="O208" s="39"/>
      <c r="T208" s="39"/>
      <c r="Y208" s="39"/>
      <c r="AD208" s="39"/>
      <c r="AI208" s="39"/>
      <c r="AN208" s="39"/>
      <c r="AS208" s="39"/>
    </row>
    <row r="209">
      <c r="E209" s="39"/>
      <c r="J209" s="39"/>
      <c r="O209" s="39"/>
      <c r="T209" s="39"/>
      <c r="Y209" s="39"/>
      <c r="AD209" s="39"/>
      <c r="AI209" s="39"/>
      <c r="AN209" s="39"/>
      <c r="AS209" s="39"/>
    </row>
    <row r="210">
      <c r="E210" s="39"/>
      <c r="J210" s="39"/>
      <c r="O210" s="39"/>
      <c r="T210" s="39"/>
      <c r="Y210" s="39"/>
      <c r="AD210" s="39"/>
      <c r="AI210" s="39"/>
      <c r="AN210" s="39"/>
      <c r="AS210" s="39"/>
    </row>
    <row r="211">
      <c r="E211" s="39"/>
      <c r="J211" s="39"/>
      <c r="O211" s="39"/>
      <c r="T211" s="39"/>
      <c r="Y211" s="39"/>
      <c r="AD211" s="39"/>
      <c r="AI211" s="39"/>
      <c r="AN211" s="39"/>
      <c r="AS211" s="39"/>
    </row>
    <row r="212">
      <c r="E212" s="39"/>
      <c r="J212" s="39"/>
      <c r="O212" s="39"/>
      <c r="T212" s="39"/>
      <c r="Y212" s="39"/>
      <c r="AD212" s="39"/>
      <c r="AI212" s="39"/>
      <c r="AN212" s="39"/>
      <c r="AS212" s="39"/>
    </row>
    <row r="213">
      <c r="E213" s="39"/>
      <c r="J213" s="39"/>
      <c r="O213" s="39"/>
      <c r="T213" s="39"/>
      <c r="Y213" s="39"/>
      <c r="AD213" s="39"/>
      <c r="AI213" s="39"/>
      <c r="AN213" s="39"/>
      <c r="AS213" s="39"/>
    </row>
    <row r="214">
      <c r="E214" s="39"/>
      <c r="J214" s="39"/>
      <c r="O214" s="39"/>
      <c r="T214" s="39"/>
      <c r="Y214" s="39"/>
      <c r="AD214" s="39"/>
      <c r="AI214" s="39"/>
      <c r="AN214" s="39"/>
      <c r="AS214" s="39"/>
    </row>
    <row r="215">
      <c r="E215" s="39"/>
      <c r="J215" s="39"/>
      <c r="O215" s="39"/>
      <c r="T215" s="39"/>
      <c r="Y215" s="39"/>
      <c r="AD215" s="39"/>
      <c r="AI215" s="39"/>
      <c r="AN215" s="39"/>
      <c r="AS215" s="39"/>
    </row>
    <row r="216">
      <c r="E216" s="39"/>
      <c r="J216" s="39"/>
      <c r="O216" s="39"/>
      <c r="T216" s="39"/>
      <c r="Y216" s="39"/>
      <c r="AD216" s="39"/>
      <c r="AI216" s="39"/>
      <c r="AN216" s="39"/>
      <c r="AS216" s="39"/>
    </row>
    <row r="217">
      <c r="E217" s="39"/>
      <c r="J217" s="39"/>
      <c r="O217" s="39"/>
      <c r="T217" s="39"/>
      <c r="Y217" s="39"/>
      <c r="AD217" s="39"/>
      <c r="AI217" s="39"/>
      <c r="AN217" s="39"/>
      <c r="AS217" s="39"/>
    </row>
    <row r="218">
      <c r="E218" s="39"/>
      <c r="J218" s="39"/>
      <c r="O218" s="39"/>
      <c r="T218" s="39"/>
      <c r="Y218" s="39"/>
      <c r="AD218" s="39"/>
      <c r="AI218" s="39"/>
      <c r="AN218" s="39"/>
      <c r="AS218" s="39"/>
    </row>
    <row r="219">
      <c r="E219" s="39"/>
      <c r="J219" s="39"/>
      <c r="O219" s="39"/>
      <c r="T219" s="39"/>
      <c r="Y219" s="39"/>
      <c r="AD219" s="39"/>
      <c r="AI219" s="39"/>
      <c r="AN219" s="39"/>
      <c r="AS219" s="39"/>
    </row>
    <row r="220">
      <c r="E220" s="39"/>
      <c r="J220" s="39"/>
      <c r="O220" s="39"/>
      <c r="T220" s="39"/>
      <c r="Y220" s="39"/>
      <c r="AD220" s="39"/>
      <c r="AI220" s="39"/>
      <c r="AN220" s="39"/>
      <c r="AS220" s="39"/>
    </row>
    <row r="221">
      <c r="E221" s="39"/>
      <c r="J221" s="39"/>
      <c r="O221" s="39"/>
      <c r="T221" s="39"/>
      <c r="Y221" s="39"/>
      <c r="AD221" s="39"/>
      <c r="AI221" s="39"/>
      <c r="AN221" s="39"/>
      <c r="AS221" s="39"/>
    </row>
    <row r="222">
      <c r="E222" s="39"/>
      <c r="J222" s="39"/>
      <c r="O222" s="39"/>
      <c r="T222" s="39"/>
      <c r="Y222" s="39"/>
      <c r="AD222" s="39"/>
      <c r="AI222" s="39"/>
      <c r="AN222" s="39"/>
      <c r="AS222" s="39"/>
    </row>
    <row r="223">
      <c r="E223" s="39"/>
      <c r="J223" s="39"/>
      <c r="O223" s="39"/>
      <c r="T223" s="39"/>
      <c r="Y223" s="39"/>
      <c r="AD223" s="39"/>
      <c r="AI223" s="39"/>
      <c r="AN223" s="39"/>
      <c r="AS223" s="39"/>
    </row>
    <row r="224">
      <c r="E224" s="39"/>
      <c r="J224" s="39"/>
      <c r="O224" s="39"/>
      <c r="T224" s="39"/>
      <c r="Y224" s="39"/>
      <c r="AD224" s="39"/>
      <c r="AI224" s="39"/>
      <c r="AN224" s="39"/>
      <c r="AS224" s="39"/>
    </row>
    <row r="225">
      <c r="E225" s="39"/>
      <c r="J225" s="39"/>
      <c r="O225" s="39"/>
      <c r="T225" s="39"/>
      <c r="Y225" s="39"/>
      <c r="AD225" s="39"/>
      <c r="AI225" s="39"/>
      <c r="AN225" s="39"/>
      <c r="AS225" s="39"/>
    </row>
    <row r="226">
      <c r="E226" s="39"/>
      <c r="J226" s="39"/>
      <c r="O226" s="39"/>
      <c r="T226" s="39"/>
      <c r="Y226" s="39"/>
      <c r="AD226" s="39"/>
      <c r="AI226" s="39"/>
      <c r="AN226" s="39"/>
      <c r="AS226" s="39"/>
    </row>
    <row r="227">
      <c r="E227" s="39"/>
      <c r="J227" s="39"/>
      <c r="O227" s="39"/>
      <c r="T227" s="39"/>
      <c r="Y227" s="39"/>
      <c r="AD227" s="39"/>
      <c r="AI227" s="39"/>
      <c r="AN227" s="39"/>
      <c r="AS227" s="39"/>
    </row>
    <row r="228">
      <c r="E228" s="39"/>
      <c r="J228" s="39"/>
      <c r="O228" s="39"/>
      <c r="T228" s="39"/>
      <c r="Y228" s="39"/>
      <c r="AD228" s="39"/>
      <c r="AI228" s="39"/>
      <c r="AN228" s="39"/>
      <c r="AS228" s="39"/>
    </row>
    <row r="229">
      <c r="E229" s="39"/>
      <c r="J229" s="39"/>
      <c r="O229" s="39"/>
      <c r="T229" s="39"/>
      <c r="Y229" s="39"/>
      <c r="AD229" s="39"/>
      <c r="AI229" s="39"/>
      <c r="AN229" s="39"/>
      <c r="AS229" s="39"/>
    </row>
    <row r="230">
      <c r="E230" s="39"/>
      <c r="J230" s="39"/>
      <c r="O230" s="39"/>
      <c r="T230" s="39"/>
      <c r="Y230" s="39"/>
      <c r="AD230" s="39"/>
      <c r="AI230" s="39"/>
      <c r="AN230" s="39"/>
      <c r="AS230" s="39"/>
    </row>
    <row r="231">
      <c r="E231" s="39"/>
      <c r="J231" s="39"/>
      <c r="O231" s="39"/>
      <c r="T231" s="39"/>
      <c r="Y231" s="39"/>
      <c r="AD231" s="39"/>
      <c r="AI231" s="39"/>
      <c r="AN231" s="39"/>
      <c r="AS231" s="39"/>
    </row>
    <row r="232">
      <c r="E232" s="39"/>
      <c r="J232" s="39"/>
      <c r="O232" s="39"/>
      <c r="T232" s="39"/>
      <c r="Y232" s="39"/>
      <c r="AD232" s="39"/>
      <c r="AI232" s="39"/>
      <c r="AN232" s="39"/>
      <c r="AS232" s="39"/>
    </row>
    <row r="233">
      <c r="E233" s="39"/>
      <c r="J233" s="39"/>
      <c r="O233" s="39"/>
      <c r="T233" s="39"/>
      <c r="Y233" s="39"/>
      <c r="AD233" s="39"/>
      <c r="AI233" s="39"/>
      <c r="AN233" s="39"/>
      <c r="AS233" s="39"/>
    </row>
    <row r="234">
      <c r="E234" s="39"/>
      <c r="J234" s="39"/>
      <c r="O234" s="39"/>
      <c r="T234" s="39"/>
      <c r="Y234" s="39"/>
      <c r="AD234" s="39"/>
      <c r="AI234" s="39"/>
      <c r="AN234" s="39"/>
      <c r="AS234" s="39"/>
    </row>
    <row r="235">
      <c r="E235" s="39"/>
      <c r="J235" s="39"/>
      <c r="O235" s="39"/>
      <c r="T235" s="39"/>
      <c r="Y235" s="39"/>
      <c r="AD235" s="39"/>
      <c r="AI235" s="39"/>
      <c r="AN235" s="39"/>
      <c r="AS235" s="39"/>
    </row>
    <row r="236">
      <c r="E236" s="39"/>
      <c r="J236" s="39"/>
      <c r="O236" s="39"/>
      <c r="T236" s="39"/>
      <c r="Y236" s="39"/>
      <c r="AD236" s="39"/>
      <c r="AI236" s="39"/>
      <c r="AN236" s="39"/>
      <c r="AS236" s="39"/>
    </row>
    <row r="237">
      <c r="E237" s="39"/>
      <c r="J237" s="39"/>
      <c r="O237" s="39"/>
      <c r="T237" s="39"/>
      <c r="Y237" s="39"/>
      <c r="AD237" s="39"/>
      <c r="AI237" s="39"/>
      <c r="AN237" s="39"/>
      <c r="AS237" s="39"/>
    </row>
    <row r="238">
      <c r="E238" s="39"/>
      <c r="J238" s="39"/>
      <c r="O238" s="39"/>
      <c r="T238" s="39"/>
      <c r="Y238" s="39"/>
      <c r="AD238" s="39"/>
      <c r="AI238" s="39"/>
      <c r="AN238" s="39"/>
      <c r="AS238" s="39"/>
    </row>
    <row r="239">
      <c r="E239" s="39"/>
      <c r="J239" s="39"/>
      <c r="O239" s="39"/>
      <c r="T239" s="39"/>
      <c r="Y239" s="39"/>
      <c r="AD239" s="39"/>
      <c r="AI239" s="39"/>
      <c r="AN239" s="39"/>
      <c r="AS239" s="39"/>
    </row>
    <row r="240">
      <c r="E240" s="39"/>
      <c r="J240" s="39"/>
      <c r="O240" s="39"/>
      <c r="T240" s="39"/>
      <c r="Y240" s="39"/>
      <c r="AD240" s="39"/>
      <c r="AI240" s="39"/>
      <c r="AN240" s="39"/>
      <c r="AS240" s="39"/>
    </row>
    <row r="241">
      <c r="E241" s="39"/>
      <c r="J241" s="39"/>
      <c r="O241" s="39"/>
      <c r="T241" s="39"/>
      <c r="Y241" s="39"/>
      <c r="AD241" s="39"/>
      <c r="AI241" s="39"/>
      <c r="AN241" s="39"/>
      <c r="AS241" s="39"/>
    </row>
    <row r="242">
      <c r="E242" s="39"/>
      <c r="J242" s="39"/>
      <c r="O242" s="39"/>
      <c r="T242" s="39"/>
      <c r="Y242" s="39"/>
      <c r="AD242" s="39"/>
      <c r="AI242" s="39"/>
      <c r="AN242" s="39"/>
      <c r="AS242" s="39"/>
    </row>
    <row r="243">
      <c r="E243" s="39"/>
      <c r="J243" s="39"/>
      <c r="O243" s="39"/>
      <c r="T243" s="39"/>
      <c r="Y243" s="39"/>
      <c r="AD243" s="39"/>
      <c r="AI243" s="39"/>
      <c r="AN243" s="39"/>
      <c r="AS243" s="39"/>
    </row>
    <row r="244">
      <c r="E244" s="39"/>
      <c r="J244" s="39"/>
      <c r="O244" s="39"/>
      <c r="T244" s="39"/>
      <c r="Y244" s="39"/>
      <c r="AD244" s="39"/>
      <c r="AI244" s="39"/>
      <c r="AN244" s="39"/>
      <c r="AS244" s="39"/>
    </row>
    <row r="245">
      <c r="E245" s="39"/>
      <c r="J245" s="39"/>
      <c r="O245" s="39"/>
      <c r="T245" s="39"/>
      <c r="Y245" s="39"/>
      <c r="AD245" s="39"/>
      <c r="AI245" s="39"/>
      <c r="AN245" s="39"/>
      <c r="AS245" s="39"/>
    </row>
    <row r="246">
      <c r="E246" s="39"/>
      <c r="J246" s="39"/>
      <c r="O246" s="39"/>
      <c r="T246" s="39"/>
      <c r="Y246" s="39"/>
      <c r="AD246" s="39"/>
      <c r="AI246" s="39"/>
      <c r="AN246" s="39"/>
      <c r="AS246" s="39"/>
    </row>
    <row r="247">
      <c r="E247" s="39"/>
      <c r="J247" s="39"/>
      <c r="O247" s="39"/>
      <c r="T247" s="39"/>
      <c r="Y247" s="39"/>
      <c r="AD247" s="39"/>
      <c r="AI247" s="39"/>
      <c r="AN247" s="39"/>
      <c r="AS247" s="39"/>
    </row>
    <row r="248">
      <c r="E248" s="39"/>
      <c r="J248" s="39"/>
      <c r="O248" s="39"/>
      <c r="T248" s="39"/>
      <c r="Y248" s="39"/>
      <c r="AD248" s="39"/>
      <c r="AI248" s="39"/>
      <c r="AN248" s="39"/>
      <c r="AS248" s="39"/>
    </row>
    <row r="249">
      <c r="E249" s="39"/>
      <c r="J249" s="39"/>
      <c r="O249" s="39"/>
      <c r="T249" s="39"/>
      <c r="Y249" s="39"/>
      <c r="AD249" s="39"/>
      <c r="AI249" s="39"/>
      <c r="AN249" s="39"/>
      <c r="AS249" s="39"/>
    </row>
    <row r="250">
      <c r="E250" s="39"/>
      <c r="J250" s="39"/>
      <c r="O250" s="39"/>
      <c r="T250" s="39"/>
      <c r="Y250" s="39"/>
      <c r="AD250" s="39"/>
      <c r="AI250" s="39"/>
      <c r="AN250" s="39"/>
      <c r="AS250" s="39"/>
    </row>
    <row r="251">
      <c r="E251" s="39"/>
      <c r="J251" s="39"/>
      <c r="O251" s="39"/>
      <c r="T251" s="39"/>
      <c r="Y251" s="39"/>
      <c r="AD251" s="39"/>
      <c r="AI251" s="39"/>
      <c r="AN251" s="39"/>
      <c r="AS251" s="39"/>
    </row>
    <row r="252">
      <c r="E252" s="39"/>
      <c r="J252" s="39"/>
      <c r="O252" s="39"/>
      <c r="T252" s="39"/>
      <c r="Y252" s="39"/>
      <c r="AD252" s="39"/>
      <c r="AI252" s="39"/>
      <c r="AN252" s="39"/>
      <c r="AS252" s="39"/>
    </row>
    <row r="253">
      <c r="E253" s="39"/>
      <c r="J253" s="39"/>
      <c r="O253" s="39"/>
      <c r="T253" s="39"/>
      <c r="Y253" s="39"/>
      <c r="AD253" s="39"/>
      <c r="AI253" s="39"/>
      <c r="AN253" s="39"/>
      <c r="AS253" s="39"/>
    </row>
    <row r="254">
      <c r="E254" s="39"/>
      <c r="J254" s="39"/>
      <c r="O254" s="39"/>
      <c r="T254" s="39"/>
      <c r="Y254" s="39"/>
      <c r="AD254" s="39"/>
      <c r="AI254" s="39"/>
      <c r="AN254" s="39"/>
      <c r="AS254" s="39"/>
    </row>
    <row r="255">
      <c r="E255" s="39"/>
      <c r="J255" s="39"/>
      <c r="O255" s="39"/>
      <c r="T255" s="39"/>
      <c r="Y255" s="39"/>
      <c r="AD255" s="39"/>
      <c r="AI255" s="39"/>
      <c r="AN255" s="39"/>
      <c r="AS255" s="39"/>
    </row>
    <row r="256">
      <c r="E256" s="39"/>
      <c r="J256" s="39"/>
      <c r="O256" s="39"/>
      <c r="T256" s="39"/>
      <c r="Y256" s="39"/>
      <c r="AD256" s="39"/>
      <c r="AI256" s="39"/>
      <c r="AN256" s="39"/>
      <c r="AS256" s="39"/>
    </row>
    <row r="257">
      <c r="E257" s="39"/>
      <c r="J257" s="39"/>
      <c r="O257" s="39"/>
      <c r="T257" s="39"/>
      <c r="Y257" s="39"/>
      <c r="AD257" s="39"/>
      <c r="AI257" s="39"/>
      <c r="AN257" s="39"/>
      <c r="AS257" s="39"/>
    </row>
    <row r="258">
      <c r="E258" s="39"/>
      <c r="J258" s="39"/>
      <c r="O258" s="39"/>
      <c r="T258" s="39"/>
      <c r="Y258" s="39"/>
      <c r="AD258" s="39"/>
      <c r="AI258" s="39"/>
      <c r="AN258" s="39"/>
      <c r="AS258" s="39"/>
    </row>
    <row r="259">
      <c r="E259" s="39"/>
      <c r="J259" s="39"/>
      <c r="O259" s="39"/>
      <c r="T259" s="39"/>
      <c r="Y259" s="39"/>
      <c r="AD259" s="39"/>
      <c r="AI259" s="39"/>
      <c r="AN259" s="39"/>
      <c r="AS259" s="39"/>
    </row>
    <row r="260">
      <c r="E260" s="39"/>
      <c r="J260" s="39"/>
      <c r="O260" s="39"/>
      <c r="T260" s="39"/>
      <c r="Y260" s="39"/>
      <c r="AD260" s="39"/>
      <c r="AI260" s="39"/>
      <c r="AN260" s="39"/>
      <c r="AS260" s="39"/>
    </row>
    <row r="261">
      <c r="E261" s="39"/>
      <c r="J261" s="39"/>
      <c r="O261" s="39"/>
      <c r="T261" s="39"/>
      <c r="Y261" s="39"/>
      <c r="AD261" s="39"/>
      <c r="AI261" s="39"/>
      <c r="AN261" s="39"/>
      <c r="AS261" s="39"/>
    </row>
    <row r="262">
      <c r="E262" s="39"/>
      <c r="J262" s="39"/>
      <c r="O262" s="39"/>
      <c r="T262" s="39"/>
      <c r="Y262" s="39"/>
      <c r="AD262" s="39"/>
      <c r="AI262" s="39"/>
      <c r="AN262" s="39"/>
      <c r="AS262" s="39"/>
    </row>
    <row r="263">
      <c r="E263" s="39"/>
      <c r="J263" s="39"/>
      <c r="O263" s="39"/>
      <c r="T263" s="39"/>
      <c r="Y263" s="39"/>
      <c r="AD263" s="39"/>
      <c r="AI263" s="39"/>
      <c r="AN263" s="39"/>
      <c r="AS263" s="39"/>
    </row>
    <row r="264">
      <c r="E264" s="39"/>
      <c r="J264" s="39"/>
      <c r="O264" s="39"/>
      <c r="T264" s="39"/>
      <c r="Y264" s="39"/>
      <c r="AD264" s="39"/>
      <c r="AI264" s="39"/>
      <c r="AN264" s="39"/>
      <c r="AS264" s="39"/>
    </row>
    <row r="265">
      <c r="E265" s="39"/>
      <c r="J265" s="39"/>
      <c r="O265" s="39"/>
      <c r="T265" s="39"/>
      <c r="Y265" s="39"/>
      <c r="AD265" s="39"/>
      <c r="AI265" s="39"/>
      <c r="AN265" s="39"/>
      <c r="AS265" s="39"/>
    </row>
    <row r="266">
      <c r="E266" s="39"/>
      <c r="J266" s="39"/>
      <c r="O266" s="39"/>
      <c r="T266" s="39"/>
      <c r="Y266" s="39"/>
      <c r="AD266" s="39"/>
      <c r="AI266" s="39"/>
      <c r="AN266" s="39"/>
      <c r="AS266" s="39"/>
    </row>
    <row r="267">
      <c r="E267" s="39"/>
      <c r="J267" s="39"/>
      <c r="O267" s="39"/>
      <c r="T267" s="39"/>
      <c r="Y267" s="39"/>
      <c r="AD267" s="39"/>
      <c r="AI267" s="39"/>
      <c r="AN267" s="39"/>
      <c r="AS267" s="39"/>
    </row>
    <row r="268">
      <c r="E268" s="39"/>
      <c r="J268" s="39"/>
      <c r="O268" s="39"/>
      <c r="T268" s="39"/>
      <c r="Y268" s="39"/>
      <c r="AD268" s="39"/>
      <c r="AI268" s="39"/>
      <c r="AN268" s="39"/>
      <c r="AS268" s="39"/>
    </row>
    <row r="269">
      <c r="E269" s="39"/>
      <c r="J269" s="39"/>
      <c r="O269" s="39"/>
      <c r="T269" s="39"/>
      <c r="Y269" s="39"/>
      <c r="AD269" s="39"/>
      <c r="AI269" s="39"/>
      <c r="AN269" s="39"/>
      <c r="AS269" s="39"/>
    </row>
    <row r="270">
      <c r="E270" s="39"/>
      <c r="J270" s="39"/>
      <c r="O270" s="39"/>
      <c r="T270" s="39"/>
      <c r="Y270" s="39"/>
      <c r="AD270" s="39"/>
      <c r="AI270" s="39"/>
      <c r="AN270" s="39"/>
      <c r="AS270" s="39"/>
    </row>
    <row r="271">
      <c r="E271" s="39"/>
      <c r="J271" s="39"/>
      <c r="O271" s="39"/>
      <c r="T271" s="39"/>
      <c r="Y271" s="39"/>
      <c r="AD271" s="39"/>
      <c r="AI271" s="39"/>
      <c r="AN271" s="39"/>
      <c r="AS271" s="39"/>
    </row>
    <row r="272">
      <c r="E272" s="39"/>
      <c r="J272" s="39"/>
      <c r="O272" s="39"/>
      <c r="T272" s="39"/>
      <c r="Y272" s="39"/>
      <c r="AD272" s="39"/>
      <c r="AI272" s="39"/>
      <c r="AN272" s="39"/>
      <c r="AS272" s="39"/>
    </row>
    <row r="273">
      <c r="E273" s="39"/>
      <c r="J273" s="39"/>
      <c r="O273" s="39"/>
      <c r="T273" s="39"/>
      <c r="Y273" s="39"/>
      <c r="AD273" s="39"/>
      <c r="AI273" s="39"/>
      <c r="AN273" s="39"/>
      <c r="AS273" s="39"/>
    </row>
    <row r="274">
      <c r="E274" s="39"/>
      <c r="J274" s="39"/>
      <c r="O274" s="39"/>
      <c r="T274" s="39"/>
      <c r="Y274" s="39"/>
      <c r="AD274" s="39"/>
      <c r="AI274" s="39"/>
      <c r="AN274" s="39"/>
      <c r="AS274" s="39"/>
    </row>
    <row r="275">
      <c r="E275" s="39"/>
      <c r="J275" s="39"/>
      <c r="O275" s="39"/>
      <c r="T275" s="39"/>
      <c r="Y275" s="39"/>
      <c r="AD275" s="39"/>
      <c r="AI275" s="39"/>
      <c r="AN275" s="39"/>
      <c r="AS275" s="39"/>
    </row>
    <row r="276">
      <c r="E276" s="39"/>
      <c r="J276" s="39"/>
      <c r="O276" s="39"/>
      <c r="T276" s="39"/>
      <c r="Y276" s="39"/>
      <c r="AD276" s="39"/>
      <c r="AI276" s="39"/>
      <c r="AN276" s="39"/>
      <c r="AS276" s="39"/>
    </row>
    <row r="277">
      <c r="E277" s="39"/>
      <c r="J277" s="39"/>
      <c r="O277" s="39"/>
      <c r="T277" s="39"/>
      <c r="Y277" s="39"/>
      <c r="AD277" s="39"/>
      <c r="AI277" s="39"/>
      <c r="AN277" s="39"/>
      <c r="AS277" s="39"/>
    </row>
    <row r="278">
      <c r="E278" s="39"/>
      <c r="J278" s="39"/>
      <c r="O278" s="39"/>
      <c r="T278" s="39"/>
      <c r="Y278" s="39"/>
      <c r="AD278" s="39"/>
      <c r="AI278" s="39"/>
      <c r="AN278" s="39"/>
      <c r="AS278" s="39"/>
    </row>
    <row r="279">
      <c r="E279" s="39"/>
      <c r="J279" s="39"/>
      <c r="O279" s="39"/>
      <c r="T279" s="39"/>
      <c r="Y279" s="39"/>
      <c r="AD279" s="39"/>
      <c r="AI279" s="39"/>
      <c r="AN279" s="39"/>
      <c r="AS279" s="39"/>
    </row>
    <row r="280">
      <c r="E280" s="39"/>
      <c r="J280" s="39"/>
      <c r="O280" s="39"/>
      <c r="T280" s="39"/>
      <c r="Y280" s="39"/>
      <c r="AD280" s="39"/>
      <c r="AI280" s="39"/>
      <c r="AN280" s="39"/>
      <c r="AS280" s="39"/>
    </row>
    <row r="281">
      <c r="E281" s="39"/>
      <c r="J281" s="39"/>
      <c r="O281" s="39"/>
      <c r="T281" s="39"/>
      <c r="Y281" s="39"/>
      <c r="AD281" s="39"/>
      <c r="AI281" s="39"/>
      <c r="AN281" s="39"/>
      <c r="AS281" s="39"/>
    </row>
    <row r="282">
      <c r="E282" s="39"/>
      <c r="J282" s="39"/>
      <c r="O282" s="39"/>
      <c r="T282" s="39"/>
      <c r="Y282" s="39"/>
      <c r="AD282" s="39"/>
      <c r="AI282" s="39"/>
      <c r="AN282" s="39"/>
      <c r="AS282" s="39"/>
    </row>
    <row r="283">
      <c r="E283" s="39"/>
      <c r="J283" s="39"/>
      <c r="O283" s="39"/>
      <c r="T283" s="39"/>
      <c r="Y283" s="39"/>
      <c r="AD283" s="39"/>
      <c r="AI283" s="39"/>
      <c r="AN283" s="39"/>
      <c r="AS283" s="39"/>
    </row>
    <row r="284">
      <c r="E284" s="39"/>
      <c r="J284" s="39"/>
      <c r="O284" s="39"/>
      <c r="T284" s="39"/>
      <c r="Y284" s="39"/>
      <c r="AD284" s="39"/>
      <c r="AI284" s="39"/>
      <c r="AN284" s="39"/>
      <c r="AS284" s="39"/>
    </row>
    <row r="285">
      <c r="E285" s="39"/>
      <c r="J285" s="39"/>
      <c r="O285" s="39"/>
      <c r="T285" s="39"/>
      <c r="Y285" s="39"/>
      <c r="AD285" s="39"/>
      <c r="AI285" s="39"/>
      <c r="AN285" s="39"/>
      <c r="AS285" s="39"/>
    </row>
    <row r="286">
      <c r="E286" s="39"/>
      <c r="J286" s="39"/>
      <c r="O286" s="39"/>
      <c r="T286" s="39"/>
      <c r="Y286" s="39"/>
      <c r="AD286" s="39"/>
      <c r="AI286" s="39"/>
      <c r="AN286" s="39"/>
      <c r="AS286" s="39"/>
    </row>
    <row r="287">
      <c r="E287" s="39"/>
      <c r="J287" s="39"/>
      <c r="O287" s="39"/>
      <c r="T287" s="39"/>
      <c r="Y287" s="39"/>
      <c r="AD287" s="39"/>
      <c r="AI287" s="39"/>
      <c r="AN287" s="39"/>
      <c r="AS287" s="39"/>
    </row>
    <row r="288">
      <c r="E288" s="39"/>
      <c r="J288" s="39"/>
      <c r="O288" s="39"/>
      <c r="T288" s="39"/>
      <c r="Y288" s="39"/>
      <c r="AD288" s="39"/>
      <c r="AI288" s="39"/>
      <c r="AN288" s="39"/>
      <c r="AS288" s="39"/>
    </row>
    <row r="289">
      <c r="E289" s="39"/>
      <c r="J289" s="39"/>
      <c r="O289" s="39"/>
      <c r="T289" s="39"/>
      <c r="Y289" s="39"/>
      <c r="AD289" s="39"/>
      <c r="AI289" s="39"/>
      <c r="AN289" s="39"/>
      <c r="AS289" s="39"/>
    </row>
    <row r="290">
      <c r="E290" s="39"/>
      <c r="J290" s="39"/>
      <c r="O290" s="39"/>
      <c r="T290" s="39"/>
      <c r="Y290" s="39"/>
      <c r="AD290" s="39"/>
      <c r="AI290" s="39"/>
      <c r="AN290" s="39"/>
      <c r="AS290" s="39"/>
    </row>
    <row r="291">
      <c r="E291" s="39"/>
      <c r="J291" s="39"/>
      <c r="O291" s="39"/>
      <c r="T291" s="39"/>
      <c r="Y291" s="39"/>
      <c r="AD291" s="39"/>
      <c r="AI291" s="39"/>
      <c r="AN291" s="39"/>
      <c r="AS291" s="39"/>
    </row>
    <row r="292">
      <c r="E292" s="39"/>
      <c r="J292" s="39"/>
      <c r="O292" s="39"/>
      <c r="T292" s="39"/>
      <c r="Y292" s="39"/>
      <c r="AD292" s="39"/>
      <c r="AI292" s="39"/>
      <c r="AN292" s="39"/>
      <c r="AS292" s="39"/>
    </row>
    <row r="293">
      <c r="E293" s="39"/>
      <c r="J293" s="39"/>
      <c r="O293" s="39"/>
      <c r="T293" s="39"/>
      <c r="Y293" s="39"/>
      <c r="AD293" s="39"/>
      <c r="AI293" s="39"/>
      <c r="AN293" s="39"/>
      <c r="AS293" s="39"/>
    </row>
    <row r="294">
      <c r="E294" s="39"/>
      <c r="J294" s="39"/>
      <c r="O294" s="39"/>
      <c r="T294" s="39"/>
      <c r="Y294" s="39"/>
      <c r="AD294" s="39"/>
      <c r="AI294" s="39"/>
      <c r="AN294" s="39"/>
      <c r="AS294" s="39"/>
    </row>
    <row r="295">
      <c r="E295" s="39"/>
      <c r="J295" s="39"/>
      <c r="O295" s="39"/>
      <c r="T295" s="39"/>
      <c r="Y295" s="39"/>
      <c r="AD295" s="39"/>
      <c r="AI295" s="39"/>
      <c r="AN295" s="39"/>
      <c r="AS295" s="39"/>
    </row>
    <row r="296">
      <c r="E296" s="39"/>
      <c r="J296" s="39"/>
      <c r="O296" s="39"/>
      <c r="T296" s="39"/>
      <c r="Y296" s="39"/>
      <c r="AD296" s="39"/>
      <c r="AI296" s="39"/>
      <c r="AN296" s="39"/>
      <c r="AS296" s="39"/>
    </row>
    <row r="297">
      <c r="E297" s="39"/>
      <c r="J297" s="39"/>
      <c r="O297" s="39"/>
      <c r="T297" s="39"/>
      <c r="Y297" s="39"/>
      <c r="AD297" s="39"/>
      <c r="AI297" s="39"/>
      <c r="AN297" s="39"/>
      <c r="AS297" s="39"/>
    </row>
    <row r="298">
      <c r="E298" s="39"/>
      <c r="J298" s="39"/>
      <c r="O298" s="39"/>
      <c r="T298" s="39"/>
      <c r="Y298" s="39"/>
      <c r="AD298" s="39"/>
      <c r="AI298" s="39"/>
      <c r="AN298" s="39"/>
      <c r="AS298" s="39"/>
    </row>
    <row r="299">
      <c r="E299" s="39"/>
      <c r="J299" s="39"/>
      <c r="O299" s="39"/>
      <c r="T299" s="39"/>
      <c r="Y299" s="39"/>
      <c r="AD299" s="39"/>
      <c r="AI299" s="39"/>
      <c r="AN299" s="39"/>
      <c r="AS299" s="39"/>
    </row>
    <row r="300">
      <c r="E300" s="39"/>
      <c r="J300" s="39"/>
      <c r="O300" s="39"/>
      <c r="T300" s="39"/>
      <c r="Y300" s="39"/>
      <c r="AD300" s="39"/>
      <c r="AI300" s="39"/>
      <c r="AN300" s="39"/>
      <c r="AS300" s="39"/>
    </row>
    <row r="301">
      <c r="E301" s="39"/>
      <c r="J301" s="39"/>
      <c r="O301" s="39"/>
      <c r="T301" s="39"/>
      <c r="Y301" s="39"/>
      <c r="AD301" s="39"/>
      <c r="AI301" s="39"/>
      <c r="AN301" s="39"/>
      <c r="AS301" s="39"/>
    </row>
    <row r="302">
      <c r="E302" s="39"/>
      <c r="J302" s="39"/>
      <c r="O302" s="39"/>
      <c r="T302" s="39"/>
      <c r="Y302" s="39"/>
      <c r="AD302" s="39"/>
      <c r="AI302" s="39"/>
      <c r="AN302" s="39"/>
      <c r="AS302" s="39"/>
    </row>
    <row r="303">
      <c r="E303" s="39"/>
      <c r="J303" s="39"/>
      <c r="O303" s="39"/>
      <c r="T303" s="39"/>
      <c r="Y303" s="39"/>
      <c r="AD303" s="39"/>
      <c r="AI303" s="39"/>
      <c r="AN303" s="39"/>
      <c r="AS303" s="39"/>
    </row>
    <row r="304">
      <c r="E304" s="39"/>
      <c r="J304" s="39"/>
      <c r="O304" s="39"/>
      <c r="T304" s="39"/>
      <c r="Y304" s="39"/>
      <c r="AD304" s="39"/>
      <c r="AI304" s="39"/>
      <c r="AN304" s="39"/>
      <c r="AS304" s="39"/>
    </row>
    <row r="305">
      <c r="E305" s="39"/>
      <c r="J305" s="39"/>
      <c r="O305" s="39"/>
      <c r="T305" s="39"/>
      <c r="Y305" s="39"/>
      <c r="AD305" s="39"/>
      <c r="AI305" s="39"/>
      <c r="AN305" s="39"/>
      <c r="AS305" s="39"/>
    </row>
    <row r="306">
      <c r="E306" s="39"/>
      <c r="J306" s="39"/>
      <c r="O306" s="39"/>
      <c r="T306" s="39"/>
      <c r="Y306" s="39"/>
      <c r="AD306" s="39"/>
      <c r="AI306" s="39"/>
      <c r="AN306" s="39"/>
      <c r="AS306" s="39"/>
    </row>
    <row r="307">
      <c r="E307" s="39"/>
      <c r="J307" s="39"/>
      <c r="O307" s="39"/>
      <c r="T307" s="39"/>
      <c r="Y307" s="39"/>
      <c r="AD307" s="39"/>
      <c r="AI307" s="39"/>
      <c r="AN307" s="39"/>
      <c r="AS307" s="39"/>
    </row>
    <row r="308">
      <c r="E308" s="39"/>
      <c r="J308" s="39"/>
      <c r="O308" s="39"/>
      <c r="T308" s="39"/>
      <c r="Y308" s="39"/>
      <c r="AD308" s="39"/>
      <c r="AI308" s="39"/>
      <c r="AN308" s="39"/>
      <c r="AS308" s="39"/>
    </row>
    <row r="309">
      <c r="E309" s="39"/>
      <c r="J309" s="39"/>
      <c r="O309" s="39"/>
      <c r="T309" s="39"/>
      <c r="Y309" s="39"/>
      <c r="AD309" s="39"/>
      <c r="AI309" s="39"/>
      <c r="AN309" s="39"/>
      <c r="AS309" s="39"/>
    </row>
    <row r="310">
      <c r="E310" s="39"/>
      <c r="J310" s="39"/>
      <c r="O310" s="39"/>
      <c r="T310" s="39"/>
      <c r="Y310" s="39"/>
      <c r="AD310" s="39"/>
      <c r="AI310" s="39"/>
      <c r="AN310" s="39"/>
      <c r="AS310" s="39"/>
    </row>
    <row r="311">
      <c r="E311" s="39"/>
      <c r="J311" s="39"/>
      <c r="O311" s="39"/>
      <c r="T311" s="39"/>
      <c r="Y311" s="39"/>
      <c r="AD311" s="39"/>
      <c r="AI311" s="39"/>
      <c r="AN311" s="39"/>
      <c r="AS311" s="39"/>
    </row>
    <row r="312">
      <c r="E312" s="39"/>
      <c r="J312" s="39"/>
      <c r="O312" s="39"/>
      <c r="T312" s="39"/>
      <c r="Y312" s="39"/>
      <c r="AD312" s="39"/>
      <c r="AI312" s="39"/>
      <c r="AN312" s="39"/>
      <c r="AS312" s="39"/>
    </row>
    <row r="313">
      <c r="E313" s="39"/>
      <c r="J313" s="39"/>
      <c r="O313" s="39"/>
      <c r="T313" s="39"/>
      <c r="Y313" s="39"/>
      <c r="AD313" s="39"/>
      <c r="AI313" s="39"/>
      <c r="AN313" s="39"/>
      <c r="AS313" s="39"/>
    </row>
    <row r="314">
      <c r="E314" s="39"/>
      <c r="J314" s="39"/>
      <c r="O314" s="39"/>
      <c r="T314" s="39"/>
      <c r="Y314" s="39"/>
      <c r="AD314" s="39"/>
      <c r="AI314" s="39"/>
      <c r="AN314" s="39"/>
      <c r="AS314" s="39"/>
    </row>
    <row r="315">
      <c r="E315" s="39"/>
      <c r="J315" s="39"/>
      <c r="O315" s="39"/>
      <c r="T315" s="39"/>
      <c r="Y315" s="39"/>
      <c r="AD315" s="39"/>
      <c r="AI315" s="39"/>
      <c r="AN315" s="39"/>
      <c r="AS315" s="39"/>
    </row>
    <row r="316">
      <c r="E316" s="39"/>
      <c r="J316" s="39"/>
      <c r="O316" s="39"/>
      <c r="T316" s="39"/>
      <c r="Y316" s="39"/>
      <c r="AD316" s="39"/>
      <c r="AI316" s="39"/>
      <c r="AN316" s="39"/>
      <c r="AS316" s="39"/>
    </row>
    <row r="317">
      <c r="E317" s="39"/>
      <c r="J317" s="39"/>
      <c r="O317" s="39"/>
      <c r="T317" s="39"/>
      <c r="Y317" s="39"/>
      <c r="AD317" s="39"/>
      <c r="AI317" s="39"/>
      <c r="AN317" s="39"/>
      <c r="AS317" s="39"/>
    </row>
    <row r="318">
      <c r="E318" s="39"/>
      <c r="J318" s="39"/>
      <c r="O318" s="39"/>
      <c r="T318" s="39"/>
      <c r="Y318" s="39"/>
      <c r="AD318" s="39"/>
      <c r="AI318" s="39"/>
      <c r="AN318" s="39"/>
      <c r="AS318" s="39"/>
    </row>
    <row r="319">
      <c r="E319" s="39"/>
      <c r="J319" s="39"/>
      <c r="O319" s="39"/>
      <c r="T319" s="39"/>
      <c r="Y319" s="39"/>
      <c r="AD319" s="39"/>
      <c r="AI319" s="39"/>
      <c r="AN319" s="39"/>
      <c r="AS319" s="39"/>
    </row>
    <row r="320">
      <c r="E320" s="39"/>
      <c r="J320" s="39"/>
      <c r="O320" s="39"/>
      <c r="T320" s="39"/>
      <c r="Y320" s="39"/>
      <c r="AD320" s="39"/>
      <c r="AI320" s="39"/>
      <c r="AN320" s="39"/>
      <c r="AS320" s="39"/>
    </row>
    <row r="321">
      <c r="E321" s="39"/>
      <c r="J321" s="39"/>
      <c r="O321" s="39"/>
      <c r="T321" s="39"/>
      <c r="Y321" s="39"/>
      <c r="AD321" s="39"/>
      <c r="AI321" s="39"/>
      <c r="AN321" s="39"/>
      <c r="AS321" s="39"/>
    </row>
    <row r="322">
      <c r="E322" s="39"/>
      <c r="J322" s="39"/>
      <c r="O322" s="39"/>
      <c r="T322" s="39"/>
      <c r="Y322" s="39"/>
      <c r="AD322" s="39"/>
      <c r="AI322" s="39"/>
      <c r="AN322" s="39"/>
      <c r="AS322" s="39"/>
    </row>
    <row r="323">
      <c r="E323" s="39"/>
      <c r="J323" s="39"/>
      <c r="O323" s="39"/>
      <c r="T323" s="39"/>
      <c r="Y323" s="39"/>
      <c r="AD323" s="39"/>
      <c r="AI323" s="39"/>
      <c r="AN323" s="39"/>
      <c r="AS323" s="39"/>
    </row>
    <row r="324">
      <c r="E324" s="39"/>
      <c r="J324" s="39"/>
      <c r="O324" s="39"/>
      <c r="T324" s="39"/>
      <c r="Y324" s="39"/>
      <c r="AD324" s="39"/>
      <c r="AI324" s="39"/>
      <c r="AN324" s="39"/>
      <c r="AS324" s="39"/>
    </row>
    <row r="325">
      <c r="E325" s="39"/>
      <c r="J325" s="39"/>
      <c r="O325" s="39"/>
      <c r="T325" s="39"/>
      <c r="Y325" s="39"/>
      <c r="AD325" s="39"/>
      <c r="AI325" s="39"/>
      <c r="AN325" s="39"/>
      <c r="AS325" s="39"/>
    </row>
    <row r="326">
      <c r="E326" s="39"/>
      <c r="J326" s="39"/>
      <c r="O326" s="39"/>
      <c r="T326" s="39"/>
      <c r="Y326" s="39"/>
      <c r="AD326" s="39"/>
      <c r="AI326" s="39"/>
      <c r="AN326" s="39"/>
      <c r="AS326" s="39"/>
    </row>
    <row r="327">
      <c r="E327" s="39"/>
      <c r="J327" s="39"/>
      <c r="O327" s="39"/>
      <c r="T327" s="39"/>
      <c r="Y327" s="39"/>
      <c r="AD327" s="39"/>
      <c r="AI327" s="39"/>
      <c r="AN327" s="39"/>
      <c r="AS327" s="39"/>
    </row>
    <row r="328">
      <c r="E328" s="39"/>
      <c r="J328" s="39"/>
      <c r="O328" s="39"/>
      <c r="T328" s="39"/>
      <c r="Y328" s="39"/>
      <c r="AD328" s="39"/>
      <c r="AI328" s="39"/>
      <c r="AN328" s="39"/>
      <c r="AS328" s="39"/>
    </row>
    <row r="329">
      <c r="E329" s="39"/>
      <c r="J329" s="39"/>
      <c r="O329" s="39"/>
      <c r="T329" s="39"/>
      <c r="Y329" s="39"/>
      <c r="AD329" s="39"/>
      <c r="AI329" s="39"/>
      <c r="AN329" s="39"/>
      <c r="AS329" s="39"/>
    </row>
    <row r="330">
      <c r="E330" s="39"/>
      <c r="J330" s="39"/>
      <c r="O330" s="39"/>
      <c r="T330" s="39"/>
      <c r="Y330" s="39"/>
      <c r="AD330" s="39"/>
      <c r="AI330" s="39"/>
      <c r="AN330" s="39"/>
      <c r="AS330" s="39"/>
    </row>
    <row r="331">
      <c r="E331" s="39"/>
      <c r="J331" s="39"/>
      <c r="O331" s="39"/>
      <c r="T331" s="39"/>
      <c r="Y331" s="39"/>
      <c r="AD331" s="39"/>
      <c r="AI331" s="39"/>
      <c r="AN331" s="39"/>
      <c r="AS331" s="39"/>
    </row>
    <row r="332">
      <c r="E332" s="39"/>
      <c r="J332" s="39"/>
      <c r="O332" s="39"/>
      <c r="T332" s="39"/>
      <c r="Y332" s="39"/>
      <c r="AD332" s="39"/>
      <c r="AI332" s="39"/>
      <c r="AN332" s="39"/>
      <c r="AS332" s="39"/>
    </row>
    <row r="333">
      <c r="E333" s="39"/>
      <c r="J333" s="39"/>
      <c r="O333" s="39"/>
      <c r="T333" s="39"/>
      <c r="Y333" s="39"/>
      <c r="AD333" s="39"/>
      <c r="AI333" s="39"/>
      <c r="AN333" s="39"/>
      <c r="AS333" s="39"/>
    </row>
    <row r="334">
      <c r="E334" s="39"/>
      <c r="J334" s="39"/>
      <c r="O334" s="39"/>
      <c r="T334" s="39"/>
      <c r="Y334" s="39"/>
      <c r="AD334" s="39"/>
      <c r="AI334" s="39"/>
      <c r="AN334" s="39"/>
      <c r="AS334" s="39"/>
    </row>
    <row r="335">
      <c r="E335" s="39"/>
      <c r="J335" s="39"/>
      <c r="O335" s="39"/>
      <c r="T335" s="39"/>
      <c r="Y335" s="39"/>
      <c r="AD335" s="39"/>
      <c r="AI335" s="39"/>
      <c r="AN335" s="39"/>
      <c r="AS335" s="39"/>
    </row>
    <row r="336">
      <c r="E336" s="39"/>
      <c r="J336" s="39"/>
      <c r="O336" s="39"/>
      <c r="T336" s="39"/>
      <c r="Y336" s="39"/>
      <c r="AD336" s="39"/>
      <c r="AI336" s="39"/>
      <c r="AN336" s="39"/>
      <c r="AS336" s="39"/>
    </row>
    <row r="337">
      <c r="E337" s="39"/>
      <c r="J337" s="39"/>
      <c r="O337" s="39"/>
      <c r="T337" s="39"/>
      <c r="Y337" s="39"/>
      <c r="AD337" s="39"/>
      <c r="AI337" s="39"/>
      <c r="AN337" s="39"/>
      <c r="AS337" s="39"/>
    </row>
    <row r="338">
      <c r="E338" s="39"/>
      <c r="J338" s="39"/>
      <c r="O338" s="39"/>
      <c r="T338" s="39"/>
      <c r="Y338" s="39"/>
      <c r="AD338" s="39"/>
      <c r="AI338" s="39"/>
      <c r="AN338" s="39"/>
      <c r="AS338" s="39"/>
    </row>
    <row r="339">
      <c r="E339" s="39"/>
      <c r="J339" s="39"/>
      <c r="O339" s="39"/>
      <c r="T339" s="39"/>
      <c r="Y339" s="39"/>
      <c r="AD339" s="39"/>
      <c r="AI339" s="39"/>
      <c r="AN339" s="39"/>
      <c r="AS339" s="39"/>
    </row>
    <row r="340">
      <c r="E340" s="39"/>
      <c r="J340" s="39"/>
      <c r="O340" s="39"/>
      <c r="T340" s="39"/>
      <c r="Y340" s="39"/>
      <c r="AD340" s="39"/>
      <c r="AI340" s="39"/>
      <c r="AN340" s="39"/>
      <c r="AS340" s="39"/>
    </row>
    <row r="341">
      <c r="E341" s="39"/>
      <c r="J341" s="39"/>
      <c r="O341" s="39"/>
      <c r="T341" s="39"/>
      <c r="Y341" s="39"/>
      <c r="AD341" s="39"/>
      <c r="AI341" s="39"/>
      <c r="AN341" s="39"/>
      <c r="AS341" s="39"/>
    </row>
    <row r="342">
      <c r="E342" s="39"/>
      <c r="J342" s="39"/>
      <c r="O342" s="39"/>
      <c r="T342" s="39"/>
      <c r="Y342" s="39"/>
      <c r="AD342" s="39"/>
      <c r="AI342" s="39"/>
      <c r="AN342" s="39"/>
      <c r="AS342" s="39"/>
    </row>
    <row r="343">
      <c r="E343" s="39"/>
      <c r="J343" s="39"/>
      <c r="O343" s="39"/>
      <c r="T343" s="39"/>
      <c r="Y343" s="39"/>
      <c r="AD343" s="39"/>
      <c r="AI343" s="39"/>
      <c r="AN343" s="39"/>
      <c r="AS343" s="39"/>
    </row>
    <row r="344">
      <c r="E344" s="39"/>
      <c r="J344" s="39"/>
      <c r="O344" s="39"/>
      <c r="T344" s="39"/>
      <c r="Y344" s="39"/>
      <c r="AD344" s="39"/>
      <c r="AI344" s="39"/>
      <c r="AN344" s="39"/>
      <c r="AS344" s="39"/>
    </row>
    <row r="345">
      <c r="E345" s="39"/>
      <c r="J345" s="39"/>
      <c r="O345" s="39"/>
      <c r="T345" s="39"/>
      <c r="Y345" s="39"/>
      <c r="AD345" s="39"/>
      <c r="AI345" s="39"/>
      <c r="AN345" s="39"/>
      <c r="AS345" s="39"/>
    </row>
    <row r="346">
      <c r="E346" s="39"/>
      <c r="J346" s="39"/>
      <c r="O346" s="39"/>
      <c r="T346" s="39"/>
      <c r="Y346" s="39"/>
      <c r="AD346" s="39"/>
      <c r="AI346" s="39"/>
      <c r="AN346" s="39"/>
      <c r="AS346" s="39"/>
    </row>
    <row r="347">
      <c r="E347" s="39"/>
      <c r="J347" s="39"/>
      <c r="O347" s="39"/>
      <c r="T347" s="39"/>
      <c r="Y347" s="39"/>
      <c r="AD347" s="39"/>
      <c r="AI347" s="39"/>
      <c r="AN347" s="39"/>
      <c r="AS347" s="39"/>
    </row>
    <row r="348">
      <c r="E348" s="39"/>
      <c r="J348" s="39"/>
      <c r="O348" s="39"/>
      <c r="T348" s="39"/>
      <c r="Y348" s="39"/>
      <c r="AD348" s="39"/>
      <c r="AI348" s="39"/>
      <c r="AN348" s="39"/>
      <c r="AS348" s="39"/>
    </row>
    <row r="349">
      <c r="E349" s="39"/>
      <c r="J349" s="39"/>
      <c r="O349" s="39"/>
      <c r="T349" s="39"/>
      <c r="Y349" s="39"/>
      <c r="AD349" s="39"/>
      <c r="AI349" s="39"/>
      <c r="AN349" s="39"/>
      <c r="AS349" s="39"/>
    </row>
    <row r="350">
      <c r="E350" s="39"/>
      <c r="J350" s="39"/>
      <c r="O350" s="39"/>
      <c r="T350" s="39"/>
      <c r="Y350" s="39"/>
      <c r="AD350" s="39"/>
      <c r="AI350" s="39"/>
      <c r="AN350" s="39"/>
      <c r="AS350" s="39"/>
    </row>
    <row r="351">
      <c r="E351" s="39"/>
      <c r="J351" s="39"/>
      <c r="O351" s="39"/>
      <c r="T351" s="39"/>
      <c r="Y351" s="39"/>
      <c r="AD351" s="39"/>
      <c r="AI351" s="39"/>
      <c r="AN351" s="39"/>
      <c r="AS351" s="39"/>
    </row>
    <row r="352">
      <c r="E352" s="39"/>
      <c r="J352" s="39"/>
      <c r="O352" s="39"/>
      <c r="T352" s="39"/>
      <c r="Y352" s="39"/>
      <c r="AD352" s="39"/>
      <c r="AI352" s="39"/>
      <c r="AN352" s="39"/>
      <c r="AS352" s="39"/>
    </row>
    <row r="353">
      <c r="E353" s="39"/>
      <c r="J353" s="39"/>
      <c r="O353" s="39"/>
      <c r="T353" s="39"/>
      <c r="Y353" s="39"/>
      <c r="AD353" s="39"/>
      <c r="AI353" s="39"/>
      <c r="AN353" s="39"/>
      <c r="AS353" s="39"/>
    </row>
    <row r="354">
      <c r="E354" s="39"/>
      <c r="J354" s="39"/>
      <c r="O354" s="39"/>
      <c r="T354" s="39"/>
      <c r="Y354" s="39"/>
      <c r="AD354" s="39"/>
      <c r="AI354" s="39"/>
      <c r="AN354" s="39"/>
      <c r="AS354" s="39"/>
    </row>
    <row r="355">
      <c r="E355" s="39"/>
      <c r="J355" s="39"/>
      <c r="O355" s="39"/>
      <c r="T355" s="39"/>
      <c r="Y355" s="39"/>
      <c r="AD355" s="39"/>
      <c r="AI355" s="39"/>
      <c r="AN355" s="39"/>
      <c r="AS355" s="39"/>
    </row>
    <row r="356">
      <c r="E356" s="39"/>
      <c r="J356" s="39"/>
      <c r="O356" s="39"/>
      <c r="T356" s="39"/>
      <c r="Y356" s="39"/>
      <c r="AD356" s="39"/>
      <c r="AI356" s="39"/>
      <c r="AN356" s="39"/>
      <c r="AS356" s="39"/>
    </row>
    <row r="357">
      <c r="E357" s="39"/>
      <c r="J357" s="39"/>
      <c r="O357" s="39"/>
      <c r="T357" s="39"/>
      <c r="Y357" s="39"/>
      <c r="AD357" s="39"/>
      <c r="AI357" s="39"/>
      <c r="AN357" s="39"/>
      <c r="AS357" s="39"/>
    </row>
    <row r="358">
      <c r="E358" s="39"/>
      <c r="J358" s="39"/>
      <c r="O358" s="39"/>
      <c r="T358" s="39"/>
      <c r="Y358" s="39"/>
      <c r="AD358" s="39"/>
      <c r="AI358" s="39"/>
      <c r="AN358" s="39"/>
      <c r="AS358" s="39"/>
    </row>
    <row r="359">
      <c r="E359" s="39"/>
      <c r="J359" s="39"/>
      <c r="O359" s="39"/>
      <c r="T359" s="39"/>
      <c r="Y359" s="39"/>
      <c r="AD359" s="39"/>
      <c r="AI359" s="39"/>
      <c r="AN359" s="39"/>
      <c r="AS359" s="39"/>
    </row>
    <row r="360">
      <c r="E360" s="39"/>
      <c r="J360" s="39"/>
      <c r="O360" s="39"/>
      <c r="T360" s="39"/>
      <c r="Y360" s="39"/>
      <c r="AD360" s="39"/>
      <c r="AI360" s="39"/>
      <c r="AN360" s="39"/>
      <c r="AS360" s="39"/>
    </row>
    <row r="361">
      <c r="E361" s="39"/>
      <c r="J361" s="39"/>
      <c r="O361" s="39"/>
      <c r="T361" s="39"/>
      <c r="Y361" s="39"/>
      <c r="AD361" s="39"/>
      <c r="AI361" s="39"/>
      <c r="AN361" s="39"/>
      <c r="AS361" s="39"/>
    </row>
    <row r="362">
      <c r="E362" s="39"/>
      <c r="J362" s="39"/>
      <c r="O362" s="39"/>
      <c r="T362" s="39"/>
      <c r="Y362" s="39"/>
      <c r="AD362" s="39"/>
      <c r="AI362" s="39"/>
      <c r="AN362" s="39"/>
      <c r="AS362" s="39"/>
    </row>
    <row r="363">
      <c r="E363" s="39"/>
      <c r="J363" s="39"/>
      <c r="O363" s="39"/>
      <c r="T363" s="39"/>
      <c r="Y363" s="39"/>
      <c r="AD363" s="39"/>
      <c r="AI363" s="39"/>
      <c r="AN363" s="39"/>
      <c r="AS363" s="39"/>
    </row>
    <row r="364">
      <c r="E364" s="39"/>
      <c r="J364" s="39"/>
      <c r="O364" s="39"/>
      <c r="T364" s="39"/>
      <c r="Y364" s="39"/>
      <c r="AD364" s="39"/>
      <c r="AI364" s="39"/>
      <c r="AN364" s="39"/>
      <c r="AS364" s="39"/>
    </row>
    <row r="365">
      <c r="E365" s="39"/>
      <c r="J365" s="39"/>
      <c r="O365" s="39"/>
      <c r="T365" s="39"/>
      <c r="Y365" s="39"/>
      <c r="AD365" s="39"/>
      <c r="AI365" s="39"/>
      <c r="AN365" s="39"/>
      <c r="AS365" s="39"/>
    </row>
    <row r="366">
      <c r="E366" s="39"/>
      <c r="J366" s="39"/>
      <c r="O366" s="39"/>
      <c r="T366" s="39"/>
      <c r="Y366" s="39"/>
      <c r="AD366" s="39"/>
      <c r="AI366" s="39"/>
      <c r="AN366" s="39"/>
      <c r="AS366" s="39"/>
    </row>
    <row r="367">
      <c r="E367" s="39"/>
      <c r="J367" s="39"/>
      <c r="O367" s="39"/>
      <c r="T367" s="39"/>
      <c r="Y367" s="39"/>
      <c r="AD367" s="39"/>
      <c r="AI367" s="39"/>
      <c r="AN367" s="39"/>
      <c r="AS367" s="39"/>
    </row>
    <row r="368">
      <c r="E368" s="39"/>
      <c r="J368" s="39"/>
      <c r="O368" s="39"/>
      <c r="T368" s="39"/>
      <c r="Y368" s="39"/>
      <c r="AD368" s="39"/>
      <c r="AI368" s="39"/>
      <c r="AN368" s="39"/>
      <c r="AS368" s="39"/>
    </row>
    <row r="369">
      <c r="E369" s="39"/>
      <c r="J369" s="39"/>
      <c r="O369" s="39"/>
      <c r="T369" s="39"/>
      <c r="Y369" s="39"/>
      <c r="AD369" s="39"/>
      <c r="AI369" s="39"/>
      <c r="AN369" s="39"/>
      <c r="AS369" s="39"/>
    </row>
    <row r="370">
      <c r="E370" s="39"/>
      <c r="J370" s="39"/>
      <c r="O370" s="39"/>
      <c r="T370" s="39"/>
      <c r="Y370" s="39"/>
      <c r="AD370" s="39"/>
      <c r="AI370" s="39"/>
      <c r="AN370" s="39"/>
      <c r="AS370" s="39"/>
    </row>
    <row r="371">
      <c r="E371" s="39"/>
      <c r="J371" s="39"/>
      <c r="O371" s="39"/>
      <c r="T371" s="39"/>
      <c r="Y371" s="39"/>
      <c r="AD371" s="39"/>
      <c r="AI371" s="39"/>
      <c r="AN371" s="39"/>
      <c r="AS371" s="39"/>
    </row>
    <row r="372">
      <c r="E372" s="39"/>
      <c r="J372" s="39"/>
      <c r="O372" s="39"/>
      <c r="T372" s="39"/>
      <c r="Y372" s="39"/>
      <c r="AD372" s="39"/>
      <c r="AI372" s="39"/>
      <c r="AN372" s="39"/>
      <c r="AS372" s="39"/>
    </row>
    <row r="373">
      <c r="E373" s="39"/>
      <c r="J373" s="39"/>
      <c r="O373" s="39"/>
      <c r="T373" s="39"/>
      <c r="Y373" s="39"/>
      <c r="AD373" s="39"/>
      <c r="AI373" s="39"/>
      <c r="AN373" s="39"/>
      <c r="AS373" s="39"/>
    </row>
    <row r="374">
      <c r="E374" s="39"/>
      <c r="J374" s="39"/>
      <c r="O374" s="39"/>
      <c r="T374" s="39"/>
      <c r="Y374" s="39"/>
      <c r="AD374" s="39"/>
      <c r="AI374" s="39"/>
      <c r="AN374" s="39"/>
      <c r="AS374" s="39"/>
    </row>
    <row r="375">
      <c r="E375" s="39"/>
      <c r="J375" s="39"/>
      <c r="O375" s="39"/>
      <c r="T375" s="39"/>
      <c r="Y375" s="39"/>
      <c r="AD375" s="39"/>
      <c r="AI375" s="39"/>
      <c r="AN375" s="39"/>
      <c r="AS375" s="39"/>
    </row>
    <row r="376">
      <c r="E376" s="39"/>
      <c r="J376" s="39"/>
      <c r="O376" s="39"/>
      <c r="T376" s="39"/>
      <c r="Y376" s="39"/>
      <c r="AD376" s="39"/>
      <c r="AI376" s="39"/>
      <c r="AN376" s="39"/>
      <c r="AS376" s="39"/>
    </row>
    <row r="377">
      <c r="E377" s="39"/>
      <c r="J377" s="39"/>
      <c r="O377" s="39"/>
      <c r="T377" s="39"/>
      <c r="Y377" s="39"/>
      <c r="AD377" s="39"/>
      <c r="AI377" s="39"/>
      <c r="AN377" s="39"/>
      <c r="AS377" s="39"/>
    </row>
    <row r="378">
      <c r="E378" s="39"/>
      <c r="J378" s="39"/>
      <c r="O378" s="39"/>
      <c r="T378" s="39"/>
      <c r="Y378" s="39"/>
      <c r="AD378" s="39"/>
      <c r="AI378" s="39"/>
      <c r="AN378" s="39"/>
      <c r="AS378" s="39"/>
    </row>
    <row r="379">
      <c r="E379" s="39"/>
      <c r="J379" s="39"/>
      <c r="O379" s="39"/>
      <c r="T379" s="39"/>
      <c r="Y379" s="39"/>
      <c r="AD379" s="39"/>
      <c r="AI379" s="39"/>
      <c r="AN379" s="39"/>
      <c r="AS379" s="39"/>
    </row>
    <row r="380">
      <c r="E380" s="39"/>
      <c r="J380" s="39"/>
      <c r="O380" s="39"/>
      <c r="T380" s="39"/>
      <c r="Y380" s="39"/>
      <c r="AD380" s="39"/>
      <c r="AI380" s="39"/>
      <c r="AN380" s="39"/>
      <c r="AS380" s="39"/>
    </row>
    <row r="381">
      <c r="E381" s="39"/>
      <c r="J381" s="39"/>
      <c r="O381" s="39"/>
      <c r="T381" s="39"/>
      <c r="Y381" s="39"/>
      <c r="AD381" s="39"/>
      <c r="AI381" s="39"/>
      <c r="AN381" s="39"/>
      <c r="AS381" s="39"/>
    </row>
    <row r="382">
      <c r="E382" s="39"/>
      <c r="J382" s="39"/>
      <c r="O382" s="39"/>
      <c r="T382" s="39"/>
      <c r="Y382" s="39"/>
      <c r="AD382" s="39"/>
      <c r="AI382" s="39"/>
      <c r="AN382" s="39"/>
      <c r="AS382" s="39"/>
    </row>
    <row r="383">
      <c r="E383" s="39"/>
      <c r="J383" s="39"/>
      <c r="O383" s="39"/>
      <c r="T383" s="39"/>
      <c r="Y383" s="39"/>
      <c r="AD383" s="39"/>
      <c r="AI383" s="39"/>
      <c r="AN383" s="39"/>
      <c r="AS383" s="39"/>
    </row>
    <row r="384">
      <c r="E384" s="39"/>
      <c r="J384" s="39"/>
      <c r="O384" s="39"/>
      <c r="T384" s="39"/>
      <c r="Y384" s="39"/>
      <c r="AD384" s="39"/>
      <c r="AI384" s="39"/>
      <c r="AN384" s="39"/>
      <c r="AS384" s="39"/>
    </row>
    <row r="385">
      <c r="E385" s="39"/>
      <c r="J385" s="39"/>
      <c r="O385" s="39"/>
      <c r="T385" s="39"/>
      <c r="Y385" s="39"/>
      <c r="AD385" s="39"/>
      <c r="AI385" s="39"/>
      <c r="AN385" s="39"/>
      <c r="AS385" s="39"/>
    </row>
    <row r="386">
      <c r="E386" s="39"/>
      <c r="J386" s="39"/>
      <c r="O386" s="39"/>
      <c r="T386" s="39"/>
      <c r="Y386" s="39"/>
      <c r="AD386" s="39"/>
      <c r="AI386" s="39"/>
      <c r="AN386" s="39"/>
      <c r="AS386" s="39"/>
    </row>
    <row r="387">
      <c r="E387" s="39"/>
      <c r="J387" s="39"/>
      <c r="O387" s="39"/>
      <c r="T387" s="39"/>
      <c r="Y387" s="39"/>
      <c r="AD387" s="39"/>
      <c r="AI387" s="39"/>
      <c r="AN387" s="39"/>
      <c r="AS387" s="39"/>
    </row>
    <row r="388">
      <c r="E388" s="39"/>
      <c r="J388" s="39"/>
      <c r="O388" s="39"/>
      <c r="T388" s="39"/>
      <c r="Y388" s="39"/>
      <c r="AD388" s="39"/>
      <c r="AI388" s="39"/>
      <c r="AN388" s="39"/>
      <c r="AS388" s="39"/>
    </row>
    <row r="389">
      <c r="E389" s="39"/>
      <c r="J389" s="39"/>
      <c r="O389" s="39"/>
      <c r="T389" s="39"/>
      <c r="Y389" s="39"/>
      <c r="AD389" s="39"/>
      <c r="AI389" s="39"/>
      <c r="AN389" s="39"/>
      <c r="AS389" s="39"/>
    </row>
    <row r="390">
      <c r="E390" s="39"/>
      <c r="J390" s="39"/>
      <c r="O390" s="39"/>
      <c r="T390" s="39"/>
      <c r="Y390" s="39"/>
      <c r="AD390" s="39"/>
      <c r="AI390" s="39"/>
      <c r="AN390" s="39"/>
      <c r="AS390" s="39"/>
    </row>
    <row r="391">
      <c r="E391" s="39"/>
      <c r="J391" s="39"/>
      <c r="O391" s="39"/>
      <c r="T391" s="39"/>
      <c r="Y391" s="39"/>
      <c r="AD391" s="39"/>
      <c r="AI391" s="39"/>
      <c r="AN391" s="39"/>
      <c r="AS391" s="39"/>
    </row>
    <row r="392">
      <c r="E392" s="39"/>
      <c r="J392" s="39"/>
      <c r="O392" s="39"/>
      <c r="T392" s="39"/>
      <c r="Y392" s="39"/>
      <c r="AD392" s="39"/>
      <c r="AI392" s="39"/>
      <c r="AN392" s="39"/>
      <c r="AS392" s="39"/>
    </row>
    <row r="393">
      <c r="E393" s="39"/>
      <c r="J393" s="39"/>
      <c r="O393" s="39"/>
      <c r="T393" s="39"/>
      <c r="Y393" s="39"/>
      <c r="AD393" s="39"/>
      <c r="AI393" s="39"/>
      <c r="AN393" s="39"/>
      <c r="AS393" s="39"/>
    </row>
    <row r="394">
      <c r="E394" s="39"/>
      <c r="J394" s="39"/>
      <c r="O394" s="39"/>
      <c r="T394" s="39"/>
      <c r="Y394" s="39"/>
      <c r="AD394" s="39"/>
      <c r="AI394" s="39"/>
      <c r="AN394" s="39"/>
      <c r="AS394" s="39"/>
    </row>
    <row r="395">
      <c r="E395" s="39"/>
      <c r="J395" s="39"/>
      <c r="O395" s="39"/>
      <c r="T395" s="39"/>
      <c r="Y395" s="39"/>
      <c r="AD395" s="39"/>
      <c r="AI395" s="39"/>
      <c r="AN395" s="39"/>
      <c r="AS395" s="39"/>
    </row>
    <row r="396">
      <c r="E396" s="39"/>
      <c r="J396" s="39"/>
      <c r="O396" s="39"/>
      <c r="T396" s="39"/>
      <c r="Y396" s="39"/>
      <c r="AD396" s="39"/>
      <c r="AI396" s="39"/>
      <c r="AN396" s="39"/>
      <c r="AS396" s="39"/>
    </row>
    <row r="397">
      <c r="E397" s="39"/>
      <c r="J397" s="39"/>
      <c r="O397" s="39"/>
      <c r="T397" s="39"/>
      <c r="Y397" s="39"/>
      <c r="AD397" s="39"/>
      <c r="AI397" s="39"/>
      <c r="AN397" s="39"/>
      <c r="AS397" s="39"/>
    </row>
    <row r="398">
      <c r="E398" s="39"/>
      <c r="J398" s="39"/>
      <c r="O398" s="39"/>
      <c r="T398" s="39"/>
      <c r="Y398" s="39"/>
      <c r="AD398" s="39"/>
      <c r="AI398" s="39"/>
      <c r="AN398" s="39"/>
      <c r="AS398" s="39"/>
    </row>
    <row r="399">
      <c r="E399" s="39"/>
      <c r="J399" s="39"/>
      <c r="O399" s="39"/>
      <c r="T399" s="39"/>
      <c r="Y399" s="39"/>
      <c r="AD399" s="39"/>
      <c r="AI399" s="39"/>
      <c r="AN399" s="39"/>
      <c r="AS399" s="39"/>
    </row>
    <row r="400">
      <c r="E400" s="39"/>
      <c r="J400" s="39"/>
      <c r="O400" s="39"/>
      <c r="T400" s="39"/>
      <c r="Y400" s="39"/>
      <c r="AD400" s="39"/>
      <c r="AI400" s="39"/>
      <c r="AN400" s="39"/>
      <c r="AS400" s="39"/>
    </row>
    <row r="401">
      <c r="E401" s="39"/>
      <c r="J401" s="39"/>
      <c r="O401" s="39"/>
      <c r="T401" s="39"/>
      <c r="Y401" s="39"/>
      <c r="AD401" s="39"/>
      <c r="AI401" s="39"/>
      <c r="AN401" s="39"/>
      <c r="AS401" s="39"/>
    </row>
    <row r="402">
      <c r="E402" s="39"/>
      <c r="J402" s="39"/>
      <c r="O402" s="39"/>
      <c r="T402" s="39"/>
      <c r="Y402" s="39"/>
      <c r="AD402" s="39"/>
      <c r="AI402" s="39"/>
      <c r="AN402" s="39"/>
      <c r="AS402" s="39"/>
    </row>
    <row r="403">
      <c r="E403" s="39"/>
      <c r="J403" s="39"/>
      <c r="O403" s="39"/>
      <c r="T403" s="39"/>
      <c r="Y403" s="39"/>
      <c r="AD403" s="39"/>
      <c r="AI403" s="39"/>
      <c r="AN403" s="39"/>
      <c r="AS403" s="39"/>
    </row>
    <row r="404">
      <c r="E404" s="39"/>
      <c r="J404" s="39"/>
      <c r="O404" s="39"/>
      <c r="T404" s="39"/>
      <c r="Y404" s="39"/>
      <c r="AD404" s="39"/>
      <c r="AI404" s="39"/>
      <c r="AN404" s="39"/>
      <c r="AS404" s="39"/>
    </row>
    <row r="405">
      <c r="E405" s="39"/>
      <c r="J405" s="39"/>
      <c r="O405" s="39"/>
      <c r="T405" s="39"/>
      <c r="Y405" s="39"/>
      <c r="AD405" s="39"/>
      <c r="AI405" s="39"/>
      <c r="AN405" s="39"/>
      <c r="AS405" s="39"/>
    </row>
    <row r="406">
      <c r="E406" s="39"/>
      <c r="J406" s="39"/>
      <c r="O406" s="39"/>
      <c r="T406" s="39"/>
      <c r="Y406" s="39"/>
      <c r="AD406" s="39"/>
      <c r="AI406" s="39"/>
      <c r="AN406" s="39"/>
      <c r="AS406" s="39"/>
    </row>
    <row r="407">
      <c r="E407" s="39"/>
      <c r="J407" s="39"/>
      <c r="O407" s="39"/>
      <c r="T407" s="39"/>
      <c r="Y407" s="39"/>
      <c r="AD407" s="39"/>
      <c r="AI407" s="39"/>
      <c r="AN407" s="39"/>
      <c r="AS407" s="39"/>
    </row>
    <row r="408">
      <c r="E408" s="39"/>
      <c r="J408" s="39"/>
      <c r="O408" s="39"/>
      <c r="T408" s="39"/>
      <c r="Y408" s="39"/>
      <c r="AD408" s="39"/>
      <c r="AI408" s="39"/>
      <c r="AN408" s="39"/>
      <c r="AS408" s="39"/>
    </row>
    <row r="409">
      <c r="E409" s="39"/>
      <c r="J409" s="39"/>
      <c r="O409" s="39"/>
      <c r="T409" s="39"/>
      <c r="Y409" s="39"/>
      <c r="AD409" s="39"/>
      <c r="AI409" s="39"/>
      <c r="AN409" s="39"/>
      <c r="AS409" s="39"/>
    </row>
    <row r="410">
      <c r="E410" s="39"/>
      <c r="J410" s="39"/>
      <c r="O410" s="39"/>
      <c r="T410" s="39"/>
      <c r="Y410" s="39"/>
      <c r="AD410" s="39"/>
      <c r="AI410" s="39"/>
      <c r="AN410" s="39"/>
      <c r="AS410" s="39"/>
    </row>
    <row r="411">
      <c r="E411" s="39"/>
      <c r="J411" s="39"/>
      <c r="O411" s="39"/>
      <c r="T411" s="39"/>
      <c r="Y411" s="39"/>
      <c r="AD411" s="39"/>
      <c r="AI411" s="39"/>
      <c r="AN411" s="39"/>
      <c r="AS411" s="39"/>
    </row>
    <row r="412">
      <c r="E412" s="39"/>
      <c r="J412" s="39"/>
      <c r="O412" s="39"/>
      <c r="T412" s="39"/>
      <c r="Y412" s="39"/>
      <c r="AD412" s="39"/>
      <c r="AI412" s="39"/>
      <c r="AN412" s="39"/>
      <c r="AS412" s="39"/>
    </row>
    <row r="413">
      <c r="E413" s="39"/>
      <c r="J413" s="39"/>
      <c r="O413" s="39"/>
      <c r="T413" s="39"/>
      <c r="Y413" s="39"/>
      <c r="AD413" s="39"/>
      <c r="AI413" s="39"/>
      <c r="AN413" s="39"/>
      <c r="AS413" s="39"/>
    </row>
    <row r="414">
      <c r="E414" s="39"/>
      <c r="J414" s="39"/>
      <c r="O414" s="39"/>
      <c r="T414" s="39"/>
      <c r="Y414" s="39"/>
      <c r="AD414" s="39"/>
      <c r="AI414" s="39"/>
      <c r="AN414" s="39"/>
      <c r="AS414" s="39"/>
    </row>
    <row r="415">
      <c r="E415" s="39"/>
      <c r="J415" s="39"/>
      <c r="O415" s="39"/>
      <c r="T415" s="39"/>
      <c r="Y415" s="39"/>
      <c r="AD415" s="39"/>
      <c r="AI415" s="39"/>
      <c r="AN415" s="39"/>
      <c r="AS415" s="39"/>
    </row>
    <row r="416">
      <c r="E416" s="39"/>
      <c r="J416" s="39"/>
      <c r="O416" s="39"/>
      <c r="T416" s="39"/>
      <c r="Y416" s="39"/>
      <c r="AD416" s="39"/>
      <c r="AI416" s="39"/>
      <c r="AN416" s="39"/>
      <c r="AS416" s="39"/>
    </row>
    <row r="417">
      <c r="E417" s="39"/>
      <c r="J417" s="39"/>
      <c r="O417" s="39"/>
      <c r="T417" s="39"/>
      <c r="Y417" s="39"/>
      <c r="AD417" s="39"/>
      <c r="AI417" s="39"/>
      <c r="AN417" s="39"/>
      <c r="AS417" s="39"/>
    </row>
    <row r="418">
      <c r="E418" s="39"/>
      <c r="J418" s="39"/>
      <c r="O418" s="39"/>
      <c r="T418" s="39"/>
      <c r="Y418" s="39"/>
      <c r="AD418" s="39"/>
      <c r="AI418" s="39"/>
      <c r="AN418" s="39"/>
      <c r="AS418" s="39"/>
    </row>
    <row r="419">
      <c r="E419" s="39"/>
      <c r="J419" s="39"/>
      <c r="O419" s="39"/>
      <c r="T419" s="39"/>
      <c r="Y419" s="39"/>
      <c r="AD419" s="39"/>
      <c r="AI419" s="39"/>
      <c r="AN419" s="39"/>
      <c r="AS419" s="39"/>
    </row>
    <row r="420">
      <c r="E420" s="39"/>
      <c r="J420" s="39"/>
      <c r="O420" s="39"/>
      <c r="T420" s="39"/>
      <c r="Y420" s="39"/>
      <c r="AD420" s="39"/>
      <c r="AI420" s="39"/>
      <c r="AN420" s="39"/>
      <c r="AS420" s="39"/>
    </row>
    <row r="421">
      <c r="E421" s="39"/>
      <c r="J421" s="39"/>
      <c r="O421" s="39"/>
      <c r="T421" s="39"/>
      <c r="Y421" s="39"/>
      <c r="AD421" s="39"/>
      <c r="AI421" s="39"/>
      <c r="AN421" s="39"/>
      <c r="AS421" s="39"/>
    </row>
    <row r="422">
      <c r="E422" s="39"/>
      <c r="J422" s="39"/>
      <c r="O422" s="39"/>
      <c r="T422" s="39"/>
      <c r="Y422" s="39"/>
      <c r="AD422" s="39"/>
      <c r="AI422" s="39"/>
      <c r="AN422" s="39"/>
      <c r="AS422" s="39"/>
    </row>
    <row r="423">
      <c r="E423" s="39"/>
      <c r="J423" s="39"/>
      <c r="O423" s="39"/>
      <c r="T423" s="39"/>
      <c r="Y423" s="39"/>
      <c r="AD423" s="39"/>
      <c r="AI423" s="39"/>
      <c r="AN423" s="39"/>
      <c r="AS423" s="39"/>
    </row>
    <row r="424">
      <c r="E424" s="39"/>
      <c r="J424" s="39"/>
      <c r="O424" s="39"/>
      <c r="T424" s="39"/>
      <c r="Y424" s="39"/>
      <c r="AD424" s="39"/>
      <c r="AI424" s="39"/>
      <c r="AN424" s="39"/>
      <c r="AS424" s="39"/>
    </row>
    <row r="425">
      <c r="E425" s="39"/>
      <c r="J425" s="39"/>
      <c r="O425" s="39"/>
      <c r="T425" s="39"/>
      <c r="Y425" s="39"/>
      <c r="AD425" s="39"/>
      <c r="AI425" s="39"/>
      <c r="AN425" s="39"/>
      <c r="AS425" s="39"/>
    </row>
    <row r="426">
      <c r="E426" s="39"/>
      <c r="J426" s="39"/>
      <c r="O426" s="39"/>
      <c r="T426" s="39"/>
      <c r="Y426" s="39"/>
      <c r="AD426" s="39"/>
      <c r="AI426" s="39"/>
      <c r="AN426" s="39"/>
      <c r="AS426" s="39"/>
    </row>
    <row r="427">
      <c r="E427" s="39"/>
      <c r="J427" s="39"/>
      <c r="O427" s="39"/>
      <c r="T427" s="39"/>
      <c r="Y427" s="39"/>
      <c r="AD427" s="39"/>
      <c r="AI427" s="39"/>
      <c r="AN427" s="39"/>
      <c r="AS427" s="39"/>
    </row>
    <row r="428">
      <c r="E428" s="39"/>
      <c r="J428" s="39"/>
      <c r="O428" s="39"/>
      <c r="T428" s="39"/>
      <c r="Y428" s="39"/>
      <c r="AD428" s="39"/>
      <c r="AI428" s="39"/>
      <c r="AN428" s="39"/>
      <c r="AS428" s="39"/>
    </row>
    <row r="429">
      <c r="E429" s="39"/>
      <c r="J429" s="39"/>
      <c r="O429" s="39"/>
      <c r="T429" s="39"/>
      <c r="Y429" s="39"/>
      <c r="AD429" s="39"/>
      <c r="AI429" s="39"/>
      <c r="AN429" s="39"/>
      <c r="AS429" s="39"/>
    </row>
    <row r="430">
      <c r="E430" s="39"/>
      <c r="J430" s="39"/>
      <c r="O430" s="39"/>
      <c r="T430" s="39"/>
      <c r="Y430" s="39"/>
      <c r="AD430" s="39"/>
      <c r="AI430" s="39"/>
      <c r="AN430" s="39"/>
      <c r="AS430" s="39"/>
    </row>
    <row r="431">
      <c r="E431" s="39"/>
      <c r="J431" s="39"/>
      <c r="O431" s="39"/>
      <c r="T431" s="39"/>
      <c r="Y431" s="39"/>
      <c r="AD431" s="39"/>
      <c r="AI431" s="39"/>
      <c r="AN431" s="39"/>
      <c r="AS431" s="39"/>
    </row>
    <row r="432">
      <c r="E432" s="39"/>
      <c r="J432" s="39"/>
      <c r="O432" s="39"/>
      <c r="T432" s="39"/>
      <c r="Y432" s="39"/>
      <c r="AD432" s="39"/>
      <c r="AI432" s="39"/>
      <c r="AN432" s="39"/>
      <c r="AS432" s="39"/>
    </row>
    <row r="433">
      <c r="E433" s="39"/>
      <c r="J433" s="39"/>
      <c r="O433" s="39"/>
      <c r="T433" s="39"/>
      <c r="Y433" s="39"/>
      <c r="AD433" s="39"/>
      <c r="AI433" s="39"/>
      <c r="AN433" s="39"/>
      <c r="AS433" s="39"/>
    </row>
    <row r="434">
      <c r="E434" s="39"/>
      <c r="J434" s="39"/>
      <c r="O434" s="39"/>
      <c r="T434" s="39"/>
      <c r="Y434" s="39"/>
      <c r="AD434" s="39"/>
      <c r="AI434" s="39"/>
      <c r="AN434" s="39"/>
      <c r="AS434" s="39"/>
    </row>
    <row r="435">
      <c r="E435" s="39"/>
      <c r="J435" s="39"/>
      <c r="O435" s="39"/>
      <c r="T435" s="39"/>
      <c r="Y435" s="39"/>
      <c r="AD435" s="39"/>
      <c r="AI435" s="39"/>
      <c r="AN435" s="39"/>
      <c r="AS435" s="39"/>
    </row>
    <row r="436">
      <c r="E436" s="39"/>
      <c r="J436" s="39"/>
      <c r="O436" s="39"/>
      <c r="T436" s="39"/>
      <c r="Y436" s="39"/>
      <c r="AD436" s="39"/>
      <c r="AI436" s="39"/>
      <c r="AN436" s="39"/>
      <c r="AS436" s="39"/>
    </row>
    <row r="437">
      <c r="E437" s="39"/>
      <c r="J437" s="39"/>
      <c r="O437" s="39"/>
      <c r="T437" s="39"/>
      <c r="Y437" s="39"/>
      <c r="AD437" s="39"/>
      <c r="AI437" s="39"/>
      <c r="AN437" s="39"/>
      <c r="AS437" s="39"/>
    </row>
    <row r="438">
      <c r="E438" s="39"/>
      <c r="J438" s="39"/>
      <c r="O438" s="39"/>
      <c r="T438" s="39"/>
      <c r="Y438" s="39"/>
      <c r="AD438" s="39"/>
      <c r="AI438" s="39"/>
      <c r="AN438" s="39"/>
      <c r="AS438" s="39"/>
    </row>
    <row r="439">
      <c r="E439" s="39"/>
      <c r="J439" s="39"/>
      <c r="O439" s="39"/>
      <c r="T439" s="39"/>
      <c r="Y439" s="39"/>
      <c r="AD439" s="39"/>
      <c r="AI439" s="39"/>
      <c r="AN439" s="39"/>
      <c r="AS439" s="39"/>
    </row>
    <row r="440">
      <c r="E440" s="39"/>
      <c r="J440" s="39"/>
      <c r="O440" s="39"/>
      <c r="T440" s="39"/>
      <c r="Y440" s="39"/>
      <c r="AD440" s="39"/>
      <c r="AI440" s="39"/>
      <c r="AN440" s="39"/>
      <c r="AS440" s="39"/>
    </row>
    <row r="441">
      <c r="E441" s="39"/>
      <c r="J441" s="39"/>
      <c r="O441" s="39"/>
      <c r="T441" s="39"/>
      <c r="Y441" s="39"/>
      <c r="AD441" s="39"/>
      <c r="AI441" s="39"/>
      <c r="AN441" s="39"/>
      <c r="AS441" s="39"/>
    </row>
    <row r="442">
      <c r="E442" s="39"/>
      <c r="J442" s="39"/>
      <c r="O442" s="39"/>
      <c r="T442" s="39"/>
      <c r="Y442" s="39"/>
      <c r="AD442" s="39"/>
      <c r="AI442" s="39"/>
      <c r="AN442" s="39"/>
      <c r="AS442" s="39"/>
    </row>
    <row r="443">
      <c r="E443" s="39"/>
      <c r="J443" s="39"/>
      <c r="O443" s="39"/>
      <c r="T443" s="39"/>
      <c r="Y443" s="39"/>
      <c r="AD443" s="39"/>
      <c r="AI443" s="39"/>
      <c r="AN443" s="39"/>
      <c r="AS443" s="39"/>
    </row>
    <row r="444">
      <c r="E444" s="39"/>
      <c r="J444" s="39"/>
      <c r="O444" s="39"/>
      <c r="T444" s="39"/>
      <c r="Y444" s="39"/>
      <c r="AD444" s="39"/>
      <c r="AI444" s="39"/>
      <c r="AN444" s="39"/>
      <c r="AS444" s="39"/>
    </row>
    <row r="445">
      <c r="E445" s="39"/>
      <c r="J445" s="39"/>
      <c r="O445" s="39"/>
      <c r="T445" s="39"/>
      <c r="Y445" s="39"/>
      <c r="AD445" s="39"/>
      <c r="AI445" s="39"/>
      <c r="AN445" s="39"/>
      <c r="AS445" s="39"/>
    </row>
    <row r="446">
      <c r="E446" s="39"/>
      <c r="J446" s="39"/>
      <c r="O446" s="39"/>
      <c r="T446" s="39"/>
      <c r="Y446" s="39"/>
      <c r="AD446" s="39"/>
      <c r="AI446" s="39"/>
      <c r="AN446" s="39"/>
      <c r="AS446" s="39"/>
    </row>
    <row r="447">
      <c r="E447" s="39"/>
      <c r="J447" s="39"/>
      <c r="O447" s="39"/>
      <c r="T447" s="39"/>
      <c r="Y447" s="39"/>
      <c r="AD447" s="39"/>
      <c r="AI447" s="39"/>
      <c r="AN447" s="39"/>
      <c r="AS447" s="39"/>
    </row>
    <row r="448">
      <c r="E448" s="39"/>
      <c r="J448" s="39"/>
      <c r="O448" s="39"/>
      <c r="T448" s="39"/>
      <c r="Y448" s="39"/>
      <c r="AD448" s="39"/>
      <c r="AI448" s="39"/>
      <c r="AN448" s="39"/>
      <c r="AS448" s="39"/>
    </row>
    <row r="449">
      <c r="E449" s="39"/>
      <c r="J449" s="39"/>
      <c r="O449" s="39"/>
      <c r="T449" s="39"/>
      <c r="Y449" s="39"/>
      <c r="AD449" s="39"/>
      <c r="AI449" s="39"/>
      <c r="AN449" s="39"/>
      <c r="AS449" s="39"/>
    </row>
    <row r="450">
      <c r="E450" s="39"/>
      <c r="J450" s="39"/>
      <c r="O450" s="39"/>
      <c r="T450" s="39"/>
      <c r="Y450" s="39"/>
      <c r="AD450" s="39"/>
      <c r="AI450" s="39"/>
      <c r="AN450" s="39"/>
      <c r="AS450" s="39"/>
    </row>
    <row r="451">
      <c r="E451" s="39"/>
      <c r="J451" s="39"/>
      <c r="O451" s="39"/>
      <c r="T451" s="39"/>
      <c r="Y451" s="39"/>
      <c r="AD451" s="39"/>
      <c r="AI451" s="39"/>
      <c r="AN451" s="39"/>
      <c r="AS451" s="39"/>
    </row>
    <row r="452">
      <c r="E452" s="39"/>
      <c r="J452" s="39"/>
      <c r="O452" s="39"/>
      <c r="T452" s="39"/>
      <c r="Y452" s="39"/>
      <c r="AD452" s="39"/>
      <c r="AI452" s="39"/>
      <c r="AN452" s="39"/>
      <c r="AS452" s="39"/>
    </row>
    <row r="453">
      <c r="E453" s="39"/>
      <c r="J453" s="39"/>
      <c r="O453" s="39"/>
      <c r="T453" s="39"/>
      <c r="Y453" s="39"/>
      <c r="AD453" s="39"/>
      <c r="AI453" s="39"/>
      <c r="AN453" s="39"/>
      <c r="AS453" s="39"/>
    </row>
    <row r="454">
      <c r="E454" s="39"/>
      <c r="J454" s="39"/>
      <c r="O454" s="39"/>
      <c r="T454" s="39"/>
      <c r="Y454" s="39"/>
      <c r="AD454" s="39"/>
      <c r="AI454" s="39"/>
      <c r="AN454" s="39"/>
      <c r="AS454" s="39"/>
    </row>
    <row r="455">
      <c r="E455" s="39"/>
      <c r="J455" s="39"/>
      <c r="O455" s="39"/>
      <c r="T455" s="39"/>
      <c r="Y455" s="39"/>
      <c r="AD455" s="39"/>
      <c r="AI455" s="39"/>
      <c r="AN455" s="39"/>
      <c r="AS455" s="39"/>
    </row>
    <row r="456">
      <c r="E456" s="39"/>
      <c r="J456" s="39"/>
      <c r="O456" s="39"/>
      <c r="T456" s="39"/>
      <c r="Y456" s="39"/>
      <c r="AD456" s="39"/>
      <c r="AI456" s="39"/>
      <c r="AN456" s="39"/>
      <c r="AS456" s="39"/>
    </row>
    <row r="457">
      <c r="E457" s="39"/>
      <c r="J457" s="39"/>
      <c r="O457" s="39"/>
      <c r="T457" s="39"/>
      <c r="Y457" s="39"/>
      <c r="AD457" s="39"/>
      <c r="AI457" s="39"/>
      <c r="AN457" s="39"/>
      <c r="AS457" s="39"/>
    </row>
    <row r="458">
      <c r="E458" s="39"/>
      <c r="J458" s="39"/>
      <c r="O458" s="39"/>
      <c r="T458" s="39"/>
      <c r="Y458" s="39"/>
      <c r="AD458" s="39"/>
      <c r="AI458" s="39"/>
      <c r="AN458" s="39"/>
      <c r="AS458" s="39"/>
    </row>
    <row r="459">
      <c r="E459" s="39"/>
      <c r="J459" s="39"/>
      <c r="O459" s="39"/>
      <c r="T459" s="39"/>
      <c r="Y459" s="39"/>
      <c r="AD459" s="39"/>
      <c r="AI459" s="39"/>
      <c r="AN459" s="39"/>
      <c r="AS459" s="39"/>
    </row>
    <row r="460">
      <c r="E460" s="39"/>
      <c r="J460" s="39"/>
      <c r="O460" s="39"/>
      <c r="T460" s="39"/>
      <c r="Y460" s="39"/>
      <c r="AD460" s="39"/>
      <c r="AI460" s="39"/>
      <c r="AN460" s="39"/>
      <c r="AS460" s="39"/>
    </row>
    <row r="461">
      <c r="E461" s="39"/>
      <c r="J461" s="39"/>
      <c r="O461" s="39"/>
      <c r="T461" s="39"/>
      <c r="Y461" s="39"/>
      <c r="AD461" s="39"/>
      <c r="AI461" s="39"/>
      <c r="AN461" s="39"/>
      <c r="AS461" s="39"/>
    </row>
    <row r="462">
      <c r="E462" s="39"/>
      <c r="J462" s="39"/>
      <c r="O462" s="39"/>
      <c r="T462" s="39"/>
      <c r="Y462" s="39"/>
      <c r="AD462" s="39"/>
      <c r="AI462" s="39"/>
      <c r="AN462" s="39"/>
      <c r="AS462" s="39"/>
    </row>
    <row r="463">
      <c r="E463" s="39"/>
      <c r="J463" s="39"/>
      <c r="O463" s="39"/>
      <c r="T463" s="39"/>
      <c r="Y463" s="39"/>
      <c r="AD463" s="39"/>
      <c r="AI463" s="39"/>
      <c r="AN463" s="39"/>
      <c r="AS463" s="39"/>
    </row>
    <row r="464">
      <c r="E464" s="39"/>
      <c r="J464" s="39"/>
      <c r="O464" s="39"/>
      <c r="T464" s="39"/>
      <c r="Y464" s="39"/>
      <c r="AD464" s="39"/>
      <c r="AI464" s="39"/>
      <c r="AN464" s="39"/>
      <c r="AS464" s="39"/>
    </row>
    <row r="465">
      <c r="E465" s="39"/>
      <c r="J465" s="39"/>
      <c r="O465" s="39"/>
      <c r="T465" s="39"/>
      <c r="Y465" s="39"/>
      <c r="AD465" s="39"/>
      <c r="AI465" s="39"/>
      <c r="AN465" s="39"/>
      <c r="AS465" s="39"/>
    </row>
    <row r="466">
      <c r="E466" s="39"/>
      <c r="J466" s="39"/>
      <c r="O466" s="39"/>
      <c r="T466" s="39"/>
      <c r="Y466" s="39"/>
      <c r="AD466" s="39"/>
      <c r="AI466" s="39"/>
      <c r="AN466" s="39"/>
      <c r="AS466" s="39"/>
    </row>
    <row r="467">
      <c r="E467" s="39"/>
      <c r="J467" s="39"/>
      <c r="O467" s="39"/>
      <c r="T467" s="39"/>
      <c r="Y467" s="39"/>
      <c r="AD467" s="39"/>
      <c r="AI467" s="39"/>
      <c r="AN467" s="39"/>
      <c r="AS467" s="39"/>
    </row>
    <row r="468">
      <c r="E468" s="39"/>
      <c r="J468" s="39"/>
      <c r="O468" s="39"/>
      <c r="T468" s="39"/>
      <c r="Y468" s="39"/>
      <c r="AD468" s="39"/>
      <c r="AI468" s="39"/>
      <c r="AN468" s="39"/>
      <c r="AS468" s="39"/>
    </row>
    <row r="469">
      <c r="E469" s="39"/>
      <c r="J469" s="39"/>
      <c r="O469" s="39"/>
      <c r="T469" s="39"/>
      <c r="Y469" s="39"/>
      <c r="AD469" s="39"/>
      <c r="AI469" s="39"/>
      <c r="AN469" s="39"/>
      <c r="AS469" s="39"/>
    </row>
    <row r="470">
      <c r="E470" s="39"/>
      <c r="J470" s="39"/>
      <c r="O470" s="39"/>
      <c r="T470" s="39"/>
      <c r="Y470" s="39"/>
      <c r="AD470" s="39"/>
      <c r="AI470" s="39"/>
      <c r="AN470" s="39"/>
      <c r="AS470" s="39"/>
    </row>
    <row r="471">
      <c r="E471" s="39"/>
      <c r="J471" s="39"/>
      <c r="O471" s="39"/>
      <c r="T471" s="39"/>
      <c r="Y471" s="39"/>
      <c r="AD471" s="39"/>
      <c r="AI471" s="39"/>
      <c r="AN471" s="39"/>
      <c r="AS471" s="39"/>
    </row>
    <row r="472">
      <c r="E472" s="39"/>
      <c r="J472" s="39"/>
      <c r="O472" s="39"/>
      <c r="T472" s="39"/>
      <c r="Y472" s="39"/>
      <c r="AD472" s="39"/>
      <c r="AI472" s="39"/>
      <c r="AN472" s="39"/>
      <c r="AS472" s="39"/>
    </row>
    <row r="473">
      <c r="E473" s="39"/>
      <c r="J473" s="39"/>
      <c r="O473" s="39"/>
      <c r="T473" s="39"/>
      <c r="Y473" s="39"/>
      <c r="AD473" s="39"/>
      <c r="AI473" s="39"/>
      <c r="AN473" s="39"/>
      <c r="AS473" s="39"/>
    </row>
    <row r="474">
      <c r="E474" s="39"/>
      <c r="J474" s="39"/>
      <c r="O474" s="39"/>
      <c r="T474" s="39"/>
      <c r="Y474" s="39"/>
      <c r="AD474" s="39"/>
      <c r="AI474" s="39"/>
      <c r="AN474" s="39"/>
      <c r="AS474" s="39"/>
    </row>
    <row r="475">
      <c r="E475" s="39"/>
      <c r="J475" s="39"/>
      <c r="O475" s="39"/>
      <c r="T475" s="39"/>
      <c r="Y475" s="39"/>
      <c r="AD475" s="39"/>
      <c r="AI475" s="39"/>
      <c r="AN475" s="39"/>
      <c r="AS475" s="39"/>
    </row>
    <row r="476">
      <c r="E476" s="39"/>
      <c r="J476" s="39"/>
      <c r="O476" s="39"/>
      <c r="T476" s="39"/>
      <c r="Y476" s="39"/>
      <c r="AD476" s="39"/>
      <c r="AI476" s="39"/>
      <c r="AN476" s="39"/>
      <c r="AS476" s="39"/>
    </row>
    <row r="477">
      <c r="E477" s="39"/>
      <c r="J477" s="39"/>
      <c r="O477" s="39"/>
      <c r="T477" s="39"/>
      <c r="Y477" s="39"/>
      <c r="AD477" s="39"/>
      <c r="AI477" s="39"/>
      <c r="AN477" s="39"/>
      <c r="AS477" s="39"/>
    </row>
    <row r="478">
      <c r="E478" s="39"/>
      <c r="J478" s="39"/>
      <c r="O478" s="39"/>
      <c r="T478" s="39"/>
      <c r="Y478" s="39"/>
      <c r="AD478" s="39"/>
      <c r="AI478" s="39"/>
      <c r="AN478" s="39"/>
      <c r="AS478" s="39"/>
    </row>
    <row r="479">
      <c r="E479" s="39"/>
      <c r="J479" s="39"/>
      <c r="O479" s="39"/>
      <c r="T479" s="39"/>
      <c r="Y479" s="39"/>
      <c r="AD479" s="39"/>
      <c r="AI479" s="39"/>
      <c r="AN479" s="39"/>
      <c r="AS479" s="39"/>
    </row>
    <row r="480">
      <c r="E480" s="39"/>
      <c r="J480" s="39"/>
      <c r="O480" s="39"/>
      <c r="T480" s="39"/>
      <c r="Y480" s="39"/>
      <c r="AD480" s="39"/>
      <c r="AI480" s="39"/>
      <c r="AN480" s="39"/>
      <c r="AS480" s="39"/>
    </row>
    <row r="481">
      <c r="E481" s="39"/>
      <c r="J481" s="39"/>
      <c r="O481" s="39"/>
      <c r="T481" s="39"/>
      <c r="Y481" s="39"/>
      <c r="AD481" s="39"/>
      <c r="AI481" s="39"/>
      <c r="AN481" s="39"/>
      <c r="AS481" s="39"/>
    </row>
    <row r="482">
      <c r="E482" s="39"/>
      <c r="J482" s="39"/>
      <c r="O482" s="39"/>
      <c r="T482" s="39"/>
      <c r="Y482" s="39"/>
      <c r="AD482" s="39"/>
      <c r="AI482" s="39"/>
      <c r="AN482" s="39"/>
      <c r="AS482" s="39"/>
    </row>
    <row r="483">
      <c r="E483" s="39"/>
      <c r="J483" s="39"/>
      <c r="O483" s="39"/>
      <c r="T483" s="39"/>
      <c r="Y483" s="39"/>
      <c r="AD483" s="39"/>
      <c r="AI483" s="39"/>
      <c r="AN483" s="39"/>
      <c r="AS483" s="39"/>
    </row>
    <row r="484">
      <c r="E484" s="39"/>
      <c r="J484" s="39"/>
      <c r="O484" s="39"/>
      <c r="T484" s="39"/>
      <c r="Y484" s="39"/>
      <c r="AD484" s="39"/>
      <c r="AI484" s="39"/>
      <c r="AN484" s="39"/>
      <c r="AS484" s="39"/>
    </row>
    <row r="485">
      <c r="E485" s="39"/>
      <c r="J485" s="39"/>
      <c r="O485" s="39"/>
      <c r="T485" s="39"/>
      <c r="Y485" s="39"/>
      <c r="AD485" s="39"/>
      <c r="AI485" s="39"/>
      <c r="AN485" s="39"/>
      <c r="AS485" s="39"/>
    </row>
    <row r="486">
      <c r="E486" s="39"/>
      <c r="J486" s="39"/>
      <c r="O486" s="39"/>
      <c r="T486" s="39"/>
      <c r="Y486" s="39"/>
      <c r="AD486" s="39"/>
      <c r="AI486" s="39"/>
      <c r="AN486" s="39"/>
      <c r="AS486" s="39"/>
    </row>
    <row r="487">
      <c r="E487" s="39"/>
      <c r="J487" s="39"/>
      <c r="O487" s="39"/>
      <c r="T487" s="39"/>
      <c r="Y487" s="39"/>
      <c r="AD487" s="39"/>
      <c r="AI487" s="39"/>
      <c r="AN487" s="39"/>
      <c r="AS487" s="39"/>
    </row>
    <row r="488">
      <c r="E488" s="39"/>
      <c r="J488" s="39"/>
      <c r="O488" s="39"/>
      <c r="T488" s="39"/>
      <c r="Y488" s="39"/>
      <c r="AD488" s="39"/>
      <c r="AI488" s="39"/>
      <c r="AN488" s="39"/>
      <c r="AS488" s="39"/>
    </row>
    <row r="489">
      <c r="E489" s="39"/>
      <c r="J489" s="39"/>
      <c r="O489" s="39"/>
      <c r="T489" s="39"/>
      <c r="Y489" s="39"/>
      <c r="AD489" s="39"/>
      <c r="AI489" s="39"/>
      <c r="AN489" s="39"/>
      <c r="AS489" s="39"/>
    </row>
    <row r="490">
      <c r="E490" s="39"/>
      <c r="J490" s="39"/>
      <c r="O490" s="39"/>
      <c r="T490" s="39"/>
      <c r="Y490" s="39"/>
      <c r="AD490" s="39"/>
      <c r="AI490" s="39"/>
      <c r="AN490" s="39"/>
      <c r="AS490" s="39"/>
    </row>
    <row r="491">
      <c r="E491" s="39"/>
      <c r="J491" s="39"/>
      <c r="O491" s="39"/>
      <c r="T491" s="39"/>
      <c r="Y491" s="39"/>
      <c r="AD491" s="39"/>
      <c r="AI491" s="39"/>
      <c r="AN491" s="39"/>
      <c r="AS491" s="39"/>
    </row>
    <row r="492">
      <c r="E492" s="39"/>
      <c r="J492" s="39"/>
      <c r="O492" s="39"/>
      <c r="T492" s="39"/>
      <c r="Y492" s="39"/>
      <c r="AD492" s="39"/>
      <c r="AI492" s="39"/>
      <c r="AN492" s="39"/>
      <c r="AS492" s="39"/>
    </row>
    <row r="493">
      <c r="E493" s="39"/>
      <c r="J493" s="39"/>
      <c r="O493" s="39"/>
      <c r="T493" s="39"/>
      <c r="Y493" s="39"/>
      <c r="AD493" s="39"/>
      <c r="AI493" s="39"/>
      <c r="AN493" s="39"/>
      <c r="AS493" s="39"/>
    </row>
    <row r="494">
      <c r="E494" s="39"/>
      <c r="J494" s="39"/>
      <c r="O494" s="39"/>
      <c r="T494" s="39"/>
      <c r="Y494" s="39"/>
      <c r="AD494" s="39"/>
      <c r="AI494" s="39"/>
      <c r="AN494" s="39"/>
      <c r="AS494" s="39"/>
    </row>
    <row r="495">
      <c r="E495" s="39"/>
      <c r="J495" s="39"/>
      <c r="O495" s="39"/>
      <c r="T495" s="39"/>
      <c r="Y495" s="39"/>
      <c r="AD495" s="39"/>
      <c r="AI495" s="39"/>
      <c r="AN495" s="39"/>
      <c r="AS495" s="39"/>
    </row>
    <row r="496">
      <c r="E496" s="39"/>
      <c r="J496" s="39"/>
      <c r="O496" s="39"/>
      <c r="T496" s="39"/>
      <c r="Y496" s="39"/>
      <c r="AD496" s="39"/>
      <c r="AI496" s="39"/>
      <c r="AN496" s="39"/>
      <c r="AS496" s="39"/>
    </row>
    <row r="497">
      <c r="E497" s="39"/>
      <c r="J497" s="39"/>
      <c r="O497" s="39"/>
      <c r="T497" s="39"/>
      <c r="Y497" s="39"/>
      <c r="AD497" s="39"/>
      <c r="AI497" s="39"/>
      <c r="AN497" s="39"/>
      <c r="AS497" s="39"/>
    </row>
    <row r="498">
      <c r="E498" s="39"/>
      <c r="J498" s="39"/>
      <c r="O498" s="39"/>
      <c r="T498" s="39"/>
      <c r="Y498" s="39"/>
      <c r="AD498" s="39"/>
      <c r="AI498" s="39"/>
      <c r="AN498" s="39"/>
      <c r="AS498" s="39"/>
    </row>
    <row r="499">
      <c r="E499" s="39"/>
      <c r="J499" s="39"/>
      <c r="O499" s="39"/>
      <c r="T499" s="39"/>
      <c r="Y499" s="39"/>
      <c r="AD499" s="39"/>
      <c r="AI499" s="39"/>
      <c r="AN499" s="39"/>
      <c r="AS499" s="39"/>
    </row>
    <row r="500">
      <c r="E500" s="39"/>
      <c r="J500" s="39"/>
      <c r="O500" s="39"/>
      <c r="T500" s="39"/>
      <c r="Y500" s="39"/>
      <c r="AD500" s="39"/>
      <c r="AI500" s="39"/>
      <c r="AN500" s="39"/>
      <c r="AS500" s="39"/>
    </row>
    <row r="501">
      <c r="E501" s="39"/>
      <c r="J501" s="39"/>
      <c r="O501" s="39"/>
      <c r="T501" s="39"/>
      <c r="Y501" s="39"/>
      <c r="AD501" s="39"/>
      <c r="AI501" s="39"/>
      <c r="AN501" s="39"/>
      <c r="AS501" s="39"/>
    </row>
    <row r="502">
      <c r="E502" s="39"/>
      <c r="J502" s="39"/>
      <c r="O502" s="39"/>
      <c r="T502" s="39"/>
      <c r="Y502" s="39"/>
      <c r="AD502" s="39"/>
      <c r="AI502" s="39"/>
      <c r="AN502" s="39"/>
      <c r="AS502" s="39"/>
    </row>
    <row r="503">
      <c r="E503" s="39"/>
      <c r="J503" s="39"/>
      <c r="O503" s="39"/>
      <c r="T503" s="39"/>
      <c r="Y503" s="39"/>
      <c r="AD503" s="39"/>
      <c r="AI503" s="39"/>
      <c r="AN503" s="39"/>
      <c r="AS503" s="39"/>
    </row>
    <row r="504">
      <c r="E504" s="39"/>
      <c r="J504" s="39"/>
      <c r="O504" s="39"/>
      <c r="T504" s="39"/>
      <c r="Y504" s="39"/>
      <c r="AD504" s="39"/>
      <c r="AI504" s="39"/>
      <c r="AN504" s="39"/>
      <c r="AS504" s="39"/>
    </row>
    <row r="505">
      <c r="E505" s="39"/>
      <c r="J505" s="39"/>
      <c r="O505" s="39"/>
      <c r="T505" s="39"/>
      <c r="Y505" s="39"/>
      <c r="AD505" s="39"/>
      <c r="AI505" s="39"/>
      <c r="AN505" s="39"/>
      <c r="AS505" s="39"/>
    </row>
    <row r="506">
      <c r="E506" s="39"/>
      <c r="J506" s="39"/>
      <c r="O506" s="39"/>
      <c r="T506" s="39"/>
      <c r="Y506" s="39"/>
      <c r="AD506" s="39"/>
      <c r="AI506" s="39"/>
      <c r="AN506" s="39"/>
      <c r="AS506" s="39"/>
    </row>
    <row r="507">
      <c r="E507" s="39"/>
      <c r="J507" s="39"/>
      <c r="O507" s="39"/>
      <c r="T507" s="39"/>
      <c r="Y507" s="39"/>
      <c r="AD507" s="39"/>
      <c r="AI507" s="39"/>
      <c r="AN507" s="39"/>
      <c r="AS507" s="39"/>
    </row>
    <row r="508">
      <c r="E508" s="39"/>
      <c r="J508" s="39"/>
      <c r="O508" s="39"/>
      <c r="T508" s="39"/>
      <c r="Y508" s="39"/>
      <c r="AD508" s="39"/>
      <c r="AI508" s="39"/>
      <c r="AN508" s="39"/>
      <c r="AS508" s="39"/>
    </row>
    <row r="509">
      <c r="E509" s="39"/>
      <c r="J509" s="39"/>
      <c r="O509" s="39"/>
      <c r="T509" s="39"/>
      <c r="Y509" s="39"/>
      <c r="AD509" s="39"/>
      <c r="AI509" s="39"/>
      <c r="AN509" s="39"/>
      <c r="AS509" s="39"/>
    </row>
    <row r="510">
      <c r="E510" s="39"/>
      <c r="J510" s="39"/>
      <c r="O510" s="39"/>
      <c r="T510" s="39"/>
      <c r="Y510" s="39"/>
      <c r="AD510" s="39"/>
      <c r="AI510" s="39"/>
      <c r="AN510" s="39"/>
      <c r="AS510" s="39"/>
    </row>
    <row r="511">
      <c r="E511" s="39"/>
      <c r="J511" s="39"/>
      <c r="O511" s="39"/>
      <c r="T511" s="39"/>
      <c r="Y511" s="39"/>
      <c r="AD511" s="39"/>
      <c r="AI511" s="39"/>
      <c r="AN511" s="39"/>
      <c r="AS511" s="39"/>
    </row>
    <row r="512">
      <c r="E512" s="39"/>
      <c r="J512" s="39"/>
      <c r="O512" s="39"/>
      <c r="T512" s="39"/>
      <c r="Y512" s="39"/>
      <c r="AD512" s="39"/>
      <c r="AI512" s="39"/>
      <c r="AN512" s="39"/>
      <c r="AS512" s="39"/>
    </row>
    <row r="513">
      <c r="E513" s="39"/>
      <c r="J513" s="39"/>
      <c r="O513" s="39"/>
      <c r="T513" s="39"/>
      <c r="Y513" s="39"/>
      <c r="AD513" s="39"/>
      <c r="AI513" s="39"/>
      <c r="AN513" s="39"/>
      <c r="AS513" s="39"/>
    </row>
    <row r="514">
      <c r="E514" s="39"/>
      <c r="J514" s="39"/>
      <c r="O514" s="39"/>
      <c r="T514" s="39"/>
      <c r="Y514" s="39"/>
      <c r="AD514" s="39"/>
      <c r="AI514" s="39"/>
      <c r="AN514" s="39"/>
      <c r="AS514" s="39"/>
    </row>
    <row r="515">
      <c r="E515" s="39"/>
      <c r="J515" s="39"/>
      <c r="O515" s="39"/>
      <c r="T515" s="39"/>
      <c r="Y515" s="39"/>
      <c r="AD515" s="39"/>
      <c r="AI515" s="39"/>
      <c r="AN515" s="39"/>
      <c r="AS515" s="39"/>
    </row>
    <row r="516">
      <c r="E516" s="39"/>
      <c r="J516" s="39"/>
      <c r="O516" s="39"/>
      <c r="T516" s="39"/>
      <c r="Y516" s="39"/>
      <c r="AD516" s="39"/>
      <c r="AI516" s="39"/>
      <c r="AN516" s="39"/>
      <c r="AS516" s="39"/>
    </row>
    <row r="517">
      <c r="E517" s="39"/>
      <c r="J517" s="39"/>
      <c r="O517" s="39"/>
      <c r="T517" s="39"/>
      <c r="Y517" s="39"/>
      <c r="AD517" s="39"/>
      <c r="AI517" s="39"/>
      <c r="AN517" s="39"/>
      <c r="AS517" s="39"/>
    </row>
    <row r="518">
      <c r="E518" s="39"/>
      <c r="J518" s="39"/>
      <c r="O518" s="39"/>
      <c r="T518" s="39"/>
      <c r="Y518" s="39"/>
      <c r="AD518" s="39"/>
      <c r="AI518" s="39"/>
      <c r="AN518" s="39"/>
      <c r="AS518" s="39"/>
    </row>
    <row r="519">
      <c r="E519" s="39"/>
      <c r="J519" s="39"/>
      <c r="O519" s="39"/>
      <c r="T519" s="39"/>
      <c r="Y519" s="39"/>
      <c r="AD519" s="39"/>
      <c r="AI519" s="39"/>
      <c r="AN519" s="39"/>
      <c r="AS519" s="39"/>
    </row>
    <row r="520">
      <c r="E520" s="39"/>
      <c r="J520" s="39"/>
      <c r="O520" s="39"/>
      <c r="T520" s="39"/>
      <c r="Y520" s="39"/>
      <c r="AD520" s="39"/>
      <c r="AI520" s="39"/>
      <c r="AN520" s="39"/>
      <c r="AS520" s="39"/>
    </row>
    <row r="521">
      <c r="E521" s="39"/>
      <c r="J521" s="39"/>
      <c r="O521" s="39"/>
      <c r="T521" s="39"/>
      <c r="Y521" s="39"/>
      <c r="AD521" s="39"/>
      <c r="AI521" s="39"/>
      <c r="AN521" s="39"/>
      <c r="AS521" s="39"/>
    </row>
    <row r="522">
      <c r="E522" s="39"/>
      <c r="J522" s="39"/>
      <c r="O522" s="39"/>
      <c r="T522" s="39"/>
      <c r="Y522" s="39"/>
      <c r="AD522" s="39"/>
      <c r="AI522" s="39"/>
      <c r="AN522" s="39"/>
      <c r="AS522" s="39"/>
    </row>
    <row r="523">
      <c r="E523" s="39"/>
      <c r="J523" s="39"/>
      <c r="O523" s="39"/>
      <c r="T523" s="39"/>
      <c r="Y523" s="39"/>
      <c r="AD523" s="39"/>
      <c r="AI523" s="39"/>
      <c r="AN523" s="39"/>
      <c r="AS523" s="39"/>
    </row>
    <row r="524">
      <c r="E524" s="39"/>
      <c r="J524" s="39"/>
      <c r="O524" s="39"/>
      <c r="T524" s="39"/>
      <c r="Y524" s="39"/>
      <c r="AD524" s="39"/>
      <c r="AI524" s="39"/>
      <c r="AN524" s="39"/>
      <c r="AS524" s="39"/>
    </row>
    <row r="525">
      <c r="E525" s="39"/>
      <c r="J525" s="39"/>
      <c r="O525" s="39"/>
      <c r="T525" s="39"/>
      <c r="Y525" s="39"/>
      <c r="AD525" s="39"/>
      <c r="AI525" s="39"/>
      <c r="AN525" s="39"/>
      <c r="AS525" s="39"/>
    </row>
    <row r="526">
      <c r="E526" s="39"/>
      <c r="J526" s="39"/>
      <c r="O526" s="39"/>
      <c r="T526" s="39"/>
      <c r="Y526" s="39"/>
      <c r="AD526" s="39"/>
      <c r="AI526" s="39"/>
      <c r="AN526" s="39"/>
      <c r="AS526" s="39"/>
    </row>
    <row r="527">
      <c r="E527" s="39"/>
      <c r="J527" s="39"/>
      <c r="O527" s="39"/>
      <c r="T527" s="39"/>
      <c r="Y527" s="39"/>
      <c r="AD527" s="39"/>
      <c r="AI527" s="39"/>
      <c r="AN527" s="39"/>
      <c r="AS527" s="39"/>
    </row>
    <row r="528">
      <c r="E528" s="39"/>
      <c r="J528" s="39"/>
      <c r="O528" s="39"/>
      <c r="T528" s="39"/>
      <c r="Y528" s="39"/>
      <c r="AD528" s="39"/>
      <c r="AI528" s="39"/>
      <c r="AN528" s="39"/>
      <c r="AS528" s="39"/>
    </row>
    <row r="529">
      <c r="E529" s="39"/>
      <c r="J529" s="39"/>
      <c r="O529" s="39"/>
      <c r="T529" s="39"/>
      <c r="Y529" s="39"/>
      <c r="AD529" s="39"/>
      <c r="AI529" s="39"/>
      <c r="AN529" s="39"/>
      <c r="AS529" s="39"/>
    </row>
    <row r="530">
      <c r="E530" s="39"/>
      <c r="J530" s="39"/>
      <c r="O530" s="39"/>
      <c r="T530" s="39"/>
      <c r="Y530" s="39"/>
      <c r="AD530" s="39"/>
      <c r="AI530" s="39"/>
      <c r="AN530" s="39"/>
      <c r="AS530" s="39"/>
    </row>
    <row r="531">
      <c r="E531" s="39"/>
      <c r="J531" s="39"/>
      <c r="O531" s="39"/>
      <c r="T531" s="39"/>
      <c r="Y531" s="39"/>
      <c r="AD531" s="39"/>
      <c r="AI531" s="39"/>
      <c r="AN531" s="39"/>
      <c r="AS531" s="39"/>
    </row>
    <row r="532">
      <c r="E532" s="39"/>
      <c r="J532" s="39"/>
      <c r="O532" s="39"/>
      <c r="T532" s="39"/>
      <c r="Y532" s="39"/>
      <c r="AD532" s="39"/>
      <c r="AI532" s="39"/>
      <c r="AN532" s="39"/>
      <c r="AS532" s="39"/>
    </row>
    <row r="533">
      <c r="E533" s="39"/>
      <c r="J533" s="39"/>
      <c r="O533" s="39"/>
      <c r="T533" s="39"/>
      <c r="Y533" s="39"/>
      <c r="AD533" s="39"/>
      <c r="AI533" s="39"/>
      <c r="AN533" s="39"/>
      <c r="AS533" s="39"/>
    </row>
    <row r="534">
      <c r="E534" s="39"/>
      <c r="J534" s="39"/>
      <c r="O534" s="39"/>
      <c r="T534" s="39"/>
      <c r="Y534" s="39"/>
      <c r="AD534" s="39"/>
      <c r="AI534" s="39"/>
      <c r="AN534" s="39"/>
      <c r="AS534" s="39"/>
    </row>
    <row r="535">
      <c r="E535" s="39"/>
      <c r="J535" s="39"/>
      <c r="O535" s="39"/>
      <c r="T535" s="39"/>
      <c r="Y535" s="39"/>
      <c r="AD535" s="39"/>
      <c r="AI535" s="39"/>
      <c r="AN535" s="39"/>
      <c r="AS535" s="39"/>
    </row>
    <row r="536">
      <c r="E536" s="39"/>
      <c r="J536" s="39"/>
      <c r="O536" s="39"/>
      <c r="T536" s="39"/>
      <c r="Y536" s="39"/>
      <c r="AD536" s="39"/>
      <c r="AI536" s="39"/>
      <c r="AN536" s="39"/>
      <c r="AS536" s="39"/>
    </row>
    <row r="537">
      <c r="E537" s="39"/>
      <c r="J537" s="39"/>
      <c r="O537" s="39"/>
      <c r="T537" s="39"/>
      <c r="Y537" s="39"/>
      <c r="AD537" s="39"/>
      <c r="AI537" s="39"/>
      <c r="AN537" s="39"/>
      <c r="AS537" s="39"/>
    </row>
    <row r="538">
      <c r="E538" s="39"/>
      <c r="J538" s="39"/>
      <c r="O538" s="39"/>
      <c r="T538" s="39"/>
      <c r="Y538" s="39"/>
      <c r="AD538" s="39"/>
      <c r="AI538" s="39"/>
      <c r="AN538" s="39"/>
      <c r="AS538" s="39"/>
    </row>
    <row r="539">
      <c r="E539" s="39"/>
      <c r="J539" s="39"/>
      <c r="O539" s="39"/>
      <c r="T539" s="39"/>
      <c r="Y539" s="39"/>
      <c r="AD539" s="39"/>
      <c r="AI539" s="39"/>
      <c r="AN539" s="39"/>
      <c r="AS539" s="39"/>
    </row>
    <row r="540">
      <c r="E540" s="39"/>
      <c r="J540" s="39"/>
      <c r="O540" s="39"/>
      <c r="T540" s="39"/>
      <c r="Y540" s="39"/>
      <c r="AD540" s="39"/>
      <c r="AI540" s="39"/>
      <c r="AN540" s="39"/>
      <c r="AS540" s="39"/>
    </row>
    <row r="541">
      <c r="E541" s="39"/>
      <c r="J541" s="39"/>
      <c r="O541" s="39"/>
      <c r="T541" s="39"/>
      <c r="Y541" s="39"/>
      <c r="AD541" s="39"/>
      <c r="AI541" s="39"/>
      <c r="AN541" s="39"/>
      <c r="AS541" s="39"/>
    </row>
    <row r="542">
      <c r="E542" s="39"/>
      <c r="J542" s="39"/>
      <c r="O542" s="39"/>
      <c r="T542" s="39"/>
      <c r="Y542" s="39"/>
      <c r="AD542" s="39"/>
      <c r="AI542" s="39"/>
      <c r="AN542" s="39"/>
      <c r="AS542" s="39"/>
    </row>
    <row r="543">
      <c r="E543" s="39"/>
      <c r="J543" s="39"/>
      <c r="O543" s="39"/>
      <c r="T543" s="39"/>
      <c r="Y543" s="39"/>
      <c r="AD543" s="39"/>
      <c r="AI543" s="39"/>
      <c r="AN543" s="39"/>
      <c r="AS543" s="39"/>
    </row>
    <row r="544">
      <c r="E544" s="39"/>
      <c r="J544" s="39"/>
      <c r="O544" s="39"/>
      <c r="T544" s="39"/>
      <c r="Y544" s="39"/>
      <c r="AD544" s="39"/>
      <c r="AI544" s="39"/>
      <c r="AN544" s="39"/>
      <c r="AS544" s="39"/>
    </row>
    <row r="545">
      <c r="E545" s="39"/>
      <c r="J545" s="39"/>
      <c r="O545" s="39"/>
      <c r="T545" s="39"/>
      <c r="Y545" s="39"/>
      <c r="AD545" s="39"/>
      <c r="AI545" s="39"/>
      <c r="AN545" s="39"/>
      <c r="AS545" s="39"/>
    </row>
    <row r="546">
      <c r="E546" s="39"/>
      <c r="J546" s="39"/>
      <c r="O546" s="39"/>
      <c r="T546" s="39"/>
      <c r="Y546" s="39"/>
      <c r="AD546" s="39"/>
      <c r="AI546" s="39"/>
      <c r="AN546" s="39"/>
      <c r="AS546" s="39"/>
    </row>
    <row r="547">
      <c r="E547" s="39"/>
      <c r="J547" s="39"/>
      <c r="O547" s="39"/>
      <c r="T547" s="39"/>
      <c r="Y547" s="39"/>
      <c r="AD547" s="39"/>
      <c r="AI547" s="39"/>
      <c r="AN547" s="39"/>
      <c r="AS547" s="39"/>
    </row>
    <row r="548">
      <c r="E548" s="39"/>
      <c r="J548" s="39"/>
      <c r="O548" s="39"/>
      <c r="T548" s="39"/>
      <c r="Y548" s="39"/>
      <c r="AD548" s="39"/>
      <c r="AI548" s="39"/>
      <c r="AN548" s="39"/>
      <c r="AS548" s="39"/>
    </row>
    <row r="549">
      <c r="E549" s="39"/>
      <c r="J549" s="39"/>
      <c r="O549" s="39"/>
      <c r="T549" s="39"/>
      <c r="Y549" s="39"/>
      <c r="AD549" s="39"/>
      <c r="AI549" s="39"/>
      <c r="AN549" s="39"/>
      <c r="AS549" s="39"/>
    </row>
    <row r="550">
      <c r="E550" s="39"/>
      <c r="J550" s="39"/>
      <c r="O550" s="39"/>
      <c r="T550" s="39"/>
      <c r="Y550" s="39"/>
      <c r="AD550" s="39"/>
      <c r="AI550" s="39"/>
      <c r="AN550" s="39"/>
      <c r="AS550" s="39"/>
    </row>
    <row r="551">
      <c r="E551" s="39"/>
      <c r="J551" s="39"/>
      <c r="O551" s="39"/>
      <c r="T551" s="39"/>
      <c r="Y551" s="39"/>
      <c r="AD551" s="39"/>
      <c r="AI551" s="39"/>
      <c r="AN551" s="39"/>
      <c r="AS551" s="39"/>
    </row>
    <row r="552">
      <c r="E552" s="39"/>
      <c r="J552" s="39"/>
      <c r="O552" s="39"/>
      <c r="T552" s="39"/>
      <c r="Y552" s="39"/>
      <c r="AD552" s="39"/>
      <c r="AI552" s="39"/>
      <c r="AN552" s="39"/>
      <c r="AS552" s="39"/>
    </row>
    <row r="553">
      <c r="E553" s="39"/>
      <c r="J553" s="39"/>
      <c r="O553" s="39"/>
      <c r="T553" s="39"/>
      <c r="Y553" s="39"/>
      <c r="AD553" s="39"/>
      <c r="AI553" s="39"/>
      <c r="AN553" s="39"/>
      <c r="AS553" s="39"/>
    </row>
    <row r="554">
      <c r="E554" s="39"/>
      <c r="J554" s="39"/>
      <c r="O554" s="39"/>
      <c r="T554" s="39"/>
      <c r="Y554" s="39"/>
      <c r="AD554" s="39"/>
      <c r="AI554" s="39"/>
      <c r="AN554" s="39"/>
      <c r="AS554" s="39"/>
    </row>
    <row r="555">
      <c r="E555" s="39"/>
      <c r="J555" s="39"/>
      <c r="O555" s="39"/>
      <c r="T555" s="39"/>
      <c r="Y555" s="39"/>
      <c r="AD555" s="39"/>
      <c r="AI555" s="39"/>
      <c r="AN555" s="39"/>
      <c r="AS555" s="39"/>
    </row>
    <row r="556">
      <c r="E556" s="39"/>
      <c r="J556" s="39"/>
      <c r="O556" s="39"/>
      <c r="T556" s="39"/>
      <c r="Y556" s="39"/>
      <c r="AD556" s="39"/>
      <c r="AI556" s="39"/>
      <c r="AN556" s="39"/>
      <c r="AS556" s="39"/>
    </row>
    <row r="557">
      <c r="E557" s="39"/>
      <c r="J557" s="39"/>
      <c r="O557" s="39"/>
      <c r="T557" s="39"/>
      <c r="Y557" s="39"/>
      <c r="AD557" s="39"/>
      <c r="AI557" s="39"/>
      <c r="AN557" s="39"/>
      <c r="AS557" s="39"/>
    </row>
    <row r="558">
      <c r="E558" s="39"/>
      <c r="J558" s="39"/>
      <c r="O558" s="39"/>
      <c r="T558" s="39"/>
      <c r="Y558" s="39"/>
      <c r="AD558" s="39"/>
      <c r="AI558" s="39"/>
      <c r="AN558" s="39"/>
      <c r="AS558" s="39"/>
    </row>
    <row r="559">
      <c r="E559" s="39"/>
      <c r="J559" s="39"/>
      <c r="O559" s="39"/>
      <c r="T559" s="39"/>
      <c r="Y559" s="39"/>
      <c r="AD559" s="39"/>
      <c r="AI559" s="39"/>
      <c r="AN559" s="39"/>
      <c r="AS559" s="39"/>
    </row>
    <row r="560">
      <c r="E560" s="39"/>
      <c r="J560" s="39"/>
      <c r="O560" s="39"/>
      <c r="T560" s="39"/>
      <c r="Y560" s="39"/>
      <c r="AD560" s="39"/>
      <c r="AI560" s="39"/>
      <c r="AN560" s="39"/>
      <c r="AS560" s="39"/>
    </row>
    <row r="561">
      <c r="E561" s="39"/>
      <c r="J561" s="39"/>
      <c r="O561" s="39"/>
      <c r="T561" s="39"/>
      <c r="Y561" s="39"/>
      <c r="AD561" s="39"/>
      <c r="AI561" s="39"/>
      <c r="AN561" s="39"/>
      <c r="AS561" s="39"/>
    </row>
    <row r="562">
      <c r="E562" s="39"/>
      <c r="J562" s="39"/>
      <c r="O562" s="39"/>
      <c r="T562" s="39"/>
      <c r="Y562" s="39"/>
      <c r="AD562" s="39"/>
      <c r="AI562" s="39"/>
      <c r="AN562" s="39"/>
      <c r="AS562" s="39"/>
    </row>
    <row r="563">
      <c r="E563" s="39"/>
      <c r="J563" s="39"/>
      <c r="O563" s="39"/>
      <c r="T563" s="39"/>
      <c r="Y563" s="39"/>
      <c r="AD563" s="39"/>
      <c r="AI563" s="39"/>
      <c r="AN563" s="39"/>
      <c r="AS563" s="39"/>
    </row>
    <row r="564">
      <c r="E564" s="39"/>
      <c r="J564" s="39"/>
      <c r="O564" s="39"/>
      <c r="T564" s="39"/>
      <c r="Y564" s="39"/>
      <c r="AD564" s="39"/>
      <c r="AI564" s="39"/>
      <c r="AN564" s="39"/>
      <c r="AS564" s="39"/>
    </row>
    <row r="565">
      <c r="E565" s="39"/>
      <c r="J565" s="39"/>
      <c r="O565" s="39"/>
      <c r="T565" s="39"/>
      <c r="Y565" s="39"/>
      <c r="AD565" s="39"/>
      <c r="AI565" s="39"/>
      <c r="AN565" s="39"/>
      <c r="AS565" s="39"/>
    </row>
    <row r="566">
      <c r="E566" s="39"/>
      <c r="J566" s="39"/>
      <c r="O566" s="39"/>
      <c r="T566" s="39"/>
      <c r="Y566" s="39"/>
      <c r="AD566" s="39"/>
      <c r="AI566" s="39"/>
      <c r="AN566" s="39"/>
      <c r="AS566" s="39"/>
    </row>
    <row r="567">
      <c r="E567" s="39"/>
      <c r="J567" s="39"/>
      <c r="O567" s="39"/>
      <c r="T567" s="39"/>
      <c r="Y567" s="39"/>
      <c r="AD567" s="39"/>
      <c r="AI567" s="39"/>
      <c r="AN567" s="39"/>
      <c r="AS567" s="39"/>
    </row>
    <row r="568">
      <c r="E568" s="39"/>
      <c r="J568" s="39"/>
      <c r="O568" s="39"/>
      <c r="T568" s="39"/>
      <c r="Y568" s="39"/>
      <c r="AD568" s="39"/>
      <c r="AI568" s="39"/>
      <c r="AN568" s="39"/>
      <c r="AS568" s="39"/>
    </row>
    <row r="569">
      <c r="E569" s="39"/>
      <c r="J569" s="39"/>
      <c r="O569" s="39"/>
      <c r="T569" s="39"/>
      <c r="Y569" s="39"/>
      <c r="AD569" s="39"/>
      <c r="AI569" s="39"/>
      <c r="AN569" s="39"/>
      <c r="AS569" s="39"/>
    </row>
    <row r="570">
      <c r="E570" s="39"/>
      <c r="J570" s="39"/>
      <c r="O570" s="39"/>
      <c r="T570" s="39"/>
      <c r="Y570" s="39"/>
      <c r="AD570" s="39"/>
      <c r="AI570" s="39"/>
      <c r="AN570" s="39"/>
      <c r="AS570" s="39"/>
    </row>
    <row r="571">
      <c r="E571" s="39"/>
      <c r="J571" s="39"/>
      <c r="O571" s="39"/>
      <c r="T571" s="39"/>
      <c r="Y571" s="39"/>
      <c r="AD571" s="39"/>
      <c r="AI571" s="39"/>
      <c r="AN571" s="39"/>
      <c r="AS571" s="39"/>
    </row>
    <row r="572">
      <c r="E572" s="39"/>
      <c r="J572" s="39"/>
      <c r="O572" s="39"/>
      <c r="T572" s="39"/>
      <c r="Y572" s="39"/>
      <c r="AD572" s="39"/>
      <c r="AI572" s="39"/>
      <c r="AN572" s="39"/>
      <c r="AS572" s="39"/>
    </row>
    <row r="573">
      <c r="E573" s="39"/>
      <c r="J573" s="39"/>
      <c r="O573" s="39"/>
      <c r="T573" s="39"/>
      <c r="Y573" s="39"/>
      <c r="AD573" s="39"/>
      <c r="AI573" s="39"/>
      <c r="AN573" s="39"/>
      <c r="AS573" s="39"/>
    </row>
    <row r="574">
      <c r="E574" s="39"/>
      <c r="J574" s="39"/>
      <c r="O574" s="39"/>
      <c r="T574" s="39"/>
      <c r="Y574" s="39"/>
      <c r="AD574" s="39"/>
      <c r="AI574" s="39"/>
      <c r="AN574" s="39"/>
      <c r="AS574" s="39"/>
    </row>
    <row r="575">
      <c r="E575" s="39"/>
      <c r="J575" s="39"/>
      <c r="O575" s="39"/>
      <c r="T575" s="39"/>
      <c r="Y575" s="39"/>
      <c r="AD575" s="39"/>
      <c r="AI575" s="39"/>
      <c r="AN575" s="39"/>
      <c r="AS575" s="39"/>
    </row>
    <row r="576">
      <c r="E576" s="39"/>
      <c r="J576" s="39"/>
      <c r="O576" s="39"/>
      <c r="T576" s="39"/>
      <c r="Y576" s="39"/>
      <c r="AD576" s="39"/>
      <c r="AI576" s="39"/>
      <c r="AN576" s="39"/>
      <c r="AS576" s="39"/>
    </row>
    <row r="577">
      <c r="E577" s="39"/>
      <c r="J577" s="39"/>
      <c r="O577" s="39"/>
      <c r="T577" s="39"/>
      <c r="Y577" s="39"/>
      <c r="AD577" s="39"/>
      <c r="AI577" s="39"/>
      <c r="AN577" s="39"/>
      <c r="AS577" s="39"/>
    </row>
    <row r="578">
      <c r="E578" s="39"/>
      <c r="J578" s="39"/>
      <c r="O578" s="39"/>
      <c r="T578" s="39"/>
      <c r="Y578" s="39"/>
      <c r="AD578" s="39"/>
      <c r="AI578" s="39"/>
      <c r="AN578" s="39"/>
      <c r="AS578" s="39"/>
    </row>
    <row r="579">
      <c r="E579" s="39"/>
      <c r="J579" s="39"/>
      <c r="O579" s="39"/>
      <c r="T579" s="39"/>
      <c r="Y579" s="39"/>
      <c r="AD579" s="39"/>
      <c r="AI579" s="39"/>
      <c r="AN579" s="39"/>
      <c r="AS579" s="39"/>
    </row>
    <row r="580">
      <c r="E580" s="39"/>
      <c r="J580" s="39"/>
      <c r="O580" s="39"/>
      <c r="T580" s="39"/>
      <c r="Y580" s="39"/>
      <c r="AD580" s="39"/>
      <c r="AI580" s="39"/>
      <c r="AN580" s="39"/>
      <c r="AS580" s="39"/>
    </row>
    <row r="581">
      <c r="E581" s="39"/>
      <c r="J581" s="39"/>
      <c r="O581" s="39"/>
      <c r="T581" s="39"/>
      <c r="Y581" s="39"/>
      <c r="AD581" s="39"/>
      <c r="AI581" s="39"/>
      <c r="AN581" s="39"/>
      <c r="AS581" s="39"/>
    </row>
    <row r="582">
      <c r="E582" s="39"/>
      <c r="J582" s="39"/>
      <c r="O582" s="39"/>
      <c r="T582" s="39"/>
      <c r="Y582" s="39"/>
      <c r="AD582" s="39"/>
      <c r="AI582" s="39"/>
      <c r="AN582" s="39"/>
      <c r="AS582" s="39"/>
    </row>
    <row r="583">
      <c r="E583" s="39"/>
      <c r="J583" s="39"/>
      <c r="O583" s="39"/>
      <c r="T583" s="39"/>
      <c r="Y583" s="39"/>
      <c r="AD583" s="39"/>
      <c r="AI583" s="39"/>
      <c r="AN583" s="39"/>
      <c r="AS583" s="39"/>
    </row>
    <row r="584">
      <c r="E584" s="39"/>
      <c r="J584" s="39"/>
      <c r="O584" s="39"/>
      <c r="T584" s="39"/>
      <c r="Y584" s="39"/>
      <c r="AD584" s="39"/>
      <c r="AI584" s="39"/>
      <c r="AN584" s="39"/>
      <c r="AS584" s="39"/>
    </row>
    <row r="585">
      <c r="E585" s="39"/>
      <c r="J585" s="39"/>
      <c r="O585" s="39"/>
      <c r="T585" s="39"/>
      <c r="Y585" s="39"/>
      <c r="AD585" s="39"/>
      <c r="AI585" s="39"/>
      <c r="AN585" s="39"/>
      <c r="AS585" s="39"/>
    </row>
    <row r="586">
      <c r="E586" s="39"/>
      <c r="J586" s="39"/>
      <c r="O586" s="39"/>
      <c r="T586" s="39"/>
      <c r="Y586" s="39"/>
      <c r="AD586" s="39"/>
      <c r="AI586" s="39"/>
      <c r="AN586" s="39"/>
      <c r="AS586" s="39"/>
    </row>
    <row r="587">
      <c r="E587" s="39"/>
      <c r="J587" s="39"/>
      <c r="O587" s="39"/>
      <c r="T587" s="39"/>
      <c r="Y587" s="39"/>
      <c r="AD587" s="39"/>
      <c r="AI587" s="39"/>
      <c r="AN587" s="39"/>
      <c r="AS587" s="39"/>
    </row>
    <row r="588">
      <c r="E588" s="39"/>
      <c r="J588" s="39"/>
      <c r="O588" s="39"/>
      <c r="T588" s="39"/>
      <c r="Y588" s="39"/>
      <c r="AD588" s="39"/>
      <c r="AI588" s="39"/>
      <c r="AN588" s="39"/>
      <c r="AS588" s="39"/>
    </row>
    <row r="589">
      <c r="E589" s="39"/>
      <c r="J589" s="39"/>
      <c r="O589" s="39"/>
      <c r="T589" s="39"/>
      <c r="Y589" s="39"/>
      <c r="AD589" s="39"/>
      <c r="AI589" s="39"/>
      <c r="AN589" s="39"/>
      <c r="AS589" s="39"/>
    </row>
    <row r="590">
      <c r="E590" s="39"/>
      <c r="J590" s="39"/>
      <c r="O590" s="39"/>
      <c r="T590" s="39"/>
      <c r="Y590" s="39"/>
      <c r="AD590" s="39"/>
      <c r="AI590" s="39"/>
      <c r="AN590" s="39"/>
      <c r="AS590" s="39"/>
    </row>
    <row r="591">
      <c r="E591" s="39"/>
      <c r="J591" s="39"/>
      <c r="O591" s="39"/>
      <c r="T591" s="39"/>
      <c r="Y591" s="39"/>
      <c r="AD591" s="39"/>
      <c r="AI591" s="39"/>
      <c r="AN591" s="39"/>
      <c r="AS591" s="39"/>
    </row>
    <row r="592">
      <c r="E592" s="39"/>
      <c r="J592" s="39"/>
      <c r="O592" s="39"/>
      <c r="T592" s="39"/>
      <c r="Y592" s="39"/>
      <c r="AD592" s="39"/>
      <c r="AI592" s="39"/>
      <c r="AN592" s="39"/>
      <c r="AS592" s="39"/>
    </row>
    <row r="593">
      <c r="E593" s="39"/>
      <c r="J593" s="39"/>
      <c r="O593" s="39"/>
      <c r="T593" s="39"/>
      <c r="Y593" s="39"/>
      <c r="AD593" s="39"/>
      <c r="AI593" s="39"/>
      <c r="AN593" s="39"/>
      <c r="AS593" s="39"/>
    </row>
    <row r="594">
      <c r="E594" s="39"/>
      <c r="J594" s="39"/>
      <c r="O594" s="39"/>
      <c r="T594" s="39"/>
      <c r="Y594" s="39"/>
      <c r="AD594" s="39"/>
      <c r="AI594" s="39"/>
      <c r="AN594" s="39"/>
      <c r="AS594" s="39"/>
    </row>
    <row r="595">
      <c r="E595" s="39"/>
      <c r="J595" s="39"/>
      <c r="O595" s="39"/>
      <c r="T595" s="39"/>
      <c r="Y595" s="39"/>
      <c r="AD595" s="39"/>
      <c r="AI595" s="39"/>
      <c r="AN595" s="39"/>
      <c r="AS595" s="39"/>
    </row>
    <row r="596">
      <c r="E596" s="39"/>
      <c r="J596" s="39"/>
      <c r="O596" s="39"/>
      <c r="T596" s="39"/>
      <c r="Y596" s="39"/>
      <c r="AD596" s="39"/>
      <c r="AI596" s="39"/>
      <c r="AN596" s="39"/>
      <c r="AS596" s="39"/>
    </row>
    <row r="597">
      <c r="E597" s="39"/>
      <c r="J597" s="39"/>
      <c r="O597" s="39"/>
      <c r="T597" s="39"/>
      <c r="Y597" s="39"/>
      <c r="AD597" s="39"/>
      <c r="AI597" s="39"/>
      <c r="AN597" s="39"/>
      <c r="AS597" s="39"/>
    </row>
    <row r="598">
      <c r="E598" s="39"/>
      <c r="J598" s="39"/>
      <c r="O598" s="39"/>
      <c r="T598" s="39"/>
      <c r="Y598" s="39"/>
      <c r="AD598" s="39"/>
      <c r="AI598" s="39"/>
      <c r="AN598" s="39"/>
      <c r="AS598" s="39"/>
    </row>
    <row r="599">
      <c r="E599" s="39"/>
      <c r="J599" s="39"/>
      <c r="O599" s="39"/>
      <c r="T599" s="39"/>
      <c r="Y599" s="39"/>
      <c r="AD599" s="39"/>
      <c r="AI599" s="39"/>
      <c r="AN599" s="39"/>
      <c r="AS599" s="39"/>
    </row>
    <row r="600">
      <c r="E600" s="39"/>
      <c r="J600" s="39"/>
      <c r="O600" s="39"/>
      <c r="T600" s="39"/>
      <c r="Y600" s="39"/>
      <c r="AD600" s="39"/>
      <c r="AI600" s="39"/>
      <c r="AN600" s="39"/>
      <c r="AS600" s="39"/>
    </row>
    <row r="601">
      <c r="E601" s="39"/>
      <c r="J601" s="39"/>
      <c r="O601" s="39"/>
      <c r="T601" s="39"/>
      <c r="Y601" s="39"/>
      <c r="AD601" s="39"/>
      <c r="AI601" s="39"/>
      <c r="AN601" s="39"/>
      <c r="AS601" s="39"/>
    </row>
    <row r="602">
      <c r="E602" s="39"/>
      <c r="J602" s="39"/>
      <c r="O602" s="39"/>
      <c r="T602" s="39"/>
      <c r="Y602" s="39"/>
      <c r="AD602" s="39"/>
      <c r="AI602" s="39"/>
      <c r="AN602" s="39"/>
      <c r="AS602" s="39"/>
    </row>
    <row r="603">
      <c r="E603" s="39"/>
      <c r="J603" s="39"/>
      <c r="O603" s="39"/>
      <c r="T603" s="39"/>
      <c r="Y603" s="39"/>
      <c r="AD603" s="39"/>
      <c r="AI603" s="39"/>
      <c r="AN603" s="39"/>
      <c r="AS603" s="39"/>
    </row>
    <row r="604">
      <c r="E604" s="39"/>
      <c r="J604" s="39"/>
      <c r="O604" s="39"/>
      <c r="T604" s="39"/>
      <c r="Y604" s="39"/>
      <c r="AD604" s="39"/>
      <c r="AI604" s="39"/>
      <c r="AN604" s="39"/>
      <c r="AS604" s="39"/>
    </row>
    <row r="605">
      <c r="E605" s="39"/>
      <c r="J605" s="39"/>
      <c r="O605" s="39"/>
      <c r="T605" s="39"/>
      <c r="Y605" s="39"/>
      <c r="AD605" s="39"/>
      <c r="AI605" s="39"/>
      <c r="AN605" s="39"/>
      <c r="AS605" s="39"/>
    </row>
    <row r="606">
      <c r="E606" s="39"/>
      <c r="J606" s="39"/>
      <c r="O606" s="39"/>
      <c r="T606" s="39"/>
      <c r="Y606" s="39"/>
      <c r="AD606" s="39"/>
      <c r="AI606" s="39"/>
      <c r="AN606" s="39"/>
      <c r="AS606" s="39"/>
    </row>
    <row r="607">
      <c r="E607" s="39"/>
      <c r="J607" s="39"/>
      <c r="O607" s="39"/>
      <c r="T607" s="39"/>
      <c r="Y607" s="39"/>
      <c r="AD607" s="39"/>
      <c r="AI607" s="39"/>
      <c r="AN607" s="39"/>
      <c r="AS607" s="39"/>
    </row>
    <row r="608">
      <c r="E608" s="39"/>
      <c r="J608" s="39"/>
      <c r="O608" s="39"/>
      <c r="T608" s="39"/>
      <c r="Y608" s="39"/>
      <c r="AD608" s="39"/>
      <c r="AI608" s="39"/>
      <c r="AN608" s="39"/>
      <c r="AS608" s="39"/>
    </row>
    <row r="609">
      <c r="E609" s="39"/>
      <c r="J609" s="39"/>
      <c r="O609" s="39"/>
      <c r="T609" s="39"/>
      <c r="Y609" s="39"/>
      <c r="AD609" s="39"/>
      <c r="AI609" s="39"/>
      <c r="AN609" s="39"/>
      <c r="AS609" s="39"/>
    </row>
    <row r="610">
      <c r="E610" s="39"/>
      <c r="J610" s="39"/>
      <c r="O610" s="39"/>
      <c r="T610" s="39"/>
      <c r="Y610" s="39"/>
      <c r="AD610" s="39"/>
      <c r="AI610" s="39"/>
      <c r="AN610" s="39"/>
      <c r="AS610" s="39"/>
    </row>
    <row r="611">
      <c r="E611" s="39"/>
      <c r="J611" s="39"/>
      <c r="O611" s="39"/>
      <c r="T611" s="39"/>
      <c r="Y611" s="39"/>
      <c r="AD611" s="39"/>
      <c r="AI611" s="39"/>
      <c r="AN611" s="39"/>
      <c r="AS611" s="39"/>
    </row>
    <row r="612">
      <c r="E612" s="39"/>
      <c r="J612" s="39"/>
      <c r="O612" s="39"/>
      <c r="T612" s="39"/>
      <c r="Y612" s="39"/>
      <c r="AD612" s="39"/>
      <c r="AI612" s="39"/>
      <c r="AN612" s="39"/>
      <c r="AS612" s="39"/>
    </row>
    <row r="613">
      <c r="E613" s="39"/>
      <c r="J613" s="39"/>
      <c r="O613" s="39"/>
      <c r="T613" s="39"/>
      <c r="Y613" s="39"/>
      <c r="AD613" s="39"/>
      <c r="AI613" s="39"/>
      <c r="AN613" s="39"/>
      <c r="AS613" s="39"/>
    </row>
    <row r="614">
      <c r="E614" s="39"/>
      <c r="J614" s="39"/>
      <c r="O614" s="39"/>
      <c r="T614" s="39"/>
      <c r="Y614" s="39"/>
      <c r="AD614" s="39"/>
      <c r="AI614" s="39"/>
      <c r="AN614" s="39"/>
      <c r="AS614" s="39"/>
    </row>
    <row r="615">
      <c r="E615" s="39"/>
      <c r="J615" s="39"/>
      <c r="O615" s="39"/>
      <c r="T615" s="39"/>
      <c r="Y615" s="39"/>
      <c r="AD615" s="39"/>
      <c r="AI615" s="39"/>
      <c r="AN615" s="39"/>
      <c r="AS615" s="39"/>
    </row>
    <row r="616">
      <c r="E616" s="39"/>
      <c r="J616" s="39"/>
      <c r="O616" s="39"/>
      <c r="T616" s="39"/>
      <c r="Y616" s="39"/>
      <c r="AD616" s="39"/>
      <c r="AI616" s="39"/>
      <c r="AN616" s="39"/>
      <c r="AS616" s="39"/>
    </row>
    <row r="617">
      <c r="E617" s="39"/>
      <c r="J617" s="39"/>
      <c r="O617" s="39"/>
      <c r="T617" s="39"/>
      <c r="Y617" s="39"/>
      <c r="AD617" s="39"/>
      <c r="AI617" s="39"/>
      <c r="AN617" s="39"/>
      <c r="AS617" s="39"/>
    </row>
    <row r="618">
      <c r="E618" s="39"/>
      <c r="J618" s="39"/>
      <c r="O618" s="39"/>
      <c r="T618" s="39"/>
      <c r="Y618" s="39"/>
      <c r="AD618" s="39"/>
      <c r="AI618" s="39"/>
      <c r="AN618" s="39"/>
      <c r="AS618" s="39"/>
    </row>
    <row r="619">
      <c r="E619" s="39"/>
      <c r="J619" s="39"/>
      <c r="O619" s="39"/>
      <c r="T619" s="39"/>
      <c r="Y619" s="39"/>
      <c r="AD619" s="39"/>
      <c r="AI619" s="39"/>
      <c r="AN619" s="39"/>
      <c r="AS619" s="39"/>
    </row>
    <row r="620">
      <c r="E620" s="39"/>
      <c r="J620" s="39"/>
      <c r="O620" s="39"/>
      <c r="T620" s="39"/>
      <c r="Y620" s="39"/>
      <c r="AD620" s="39"/>
      <c r="AI620" s="39"/>
      <c r="AN620" s="39"/>
      <c r="AS620" s="39"/>
    </row>
    <row r="621">
      <c r="E621" s="39"/>
      <c r="J621" s="39"/>
      <c r="O621" s="39"/>
      <c r="T621" s="39"/>
      <c r="Y621" s="39"/>
      <c r="AD621" s="39"/>
      <c r="AI621" s="39"/>
      <c r="AN621" s="39"/>
      <c r="AS621" s="39"/>
    </row>
    <row r="622">
      <c r="E622" s="39"/>
      <c r="J622" s="39"/>
      <c r="O622" s="39"/>
      <c r="T622" s="39"/>
      <c r="Y622" s="39"/>
      <c r="AD622" s="39"/>
      <c r="AI622" s="39"/>
      <c r="AN622" s="39"/>
      <c r="AS622" s="39"/>
    </row>
    <row r="623">
      <c r="E623" s="39"/>
      <c r="J623" s="39"/>
      <c r="O623" s="39"/>
      <c r="T623" s="39"/>
      <c r="Y623" s="39"/>
      <c r="AD623" s="39"/>
      <c r="AI623" s="39"/>
      <c r="AN623" s="39"/>
      <c r="AS623" s="39"/>
    </row>
    <row r="624">
      <c r="E624" s="39"/>
      <c r="J624" s="39"/>
      <c r="O624" s="39"/>
      <c r="T624" s="39"/>
      <c r="Y624" s="39"/>
      <c r="AD624" s="39"/>
      <c r="AI624" s="39"/>
      <c r="AN624" s="39"/>
      <c r="AS624" s="39"/>
    </row>
    <row r="625">
      <c r="E625" s="39"/>
      <c r="J625" s="39"/>
      <c r="O625" s="39"/>
      <c r="T625" s="39"/>
      <c r="Y625" s="39"/>
      <c r="AD625" s="39"/>
      <c r="AI625" s="39"/>
      <c r="AN625" s="39"/>
      <c r="AS625" s="39"/>
    </row>
    <row r="626">
      <c r="E626" s="39"/>
      <c r="J626" s="39"/>
      <c r="O626" s="39"/>
      <c r="T626" s="39"/>
      <c r="Y626" s="39"/>
      <c r="AD626" s="39"/>
      <c r="AI626" s="39"/>
      <c r="AN626" s="39"/>
      <c r="AS626" s="39"/>
    </row>
    <row r="627">
      <c r="E627" s="39"/>
      <c r="J627" s="39"/>
      <c r="O627" s="39"/>
      <c r="T627" s="39"/>
      <c r="Y627" s="39"/>
      <c r="AD627" s="39"/>
      <c r="AI627" s="39"/>
      <c r="AN627" s="39"/>
      <c r="AS627" s="39"/>
    </row>
    <row r="628">
      <c r="E628" s="39"/>
      <c r="J628" s="39"/>
      <c r="O628" s="39"/>
      <c r="T628" s="39"/>
      <c r="Y628" s="39"/>
      <c r="AD628" s="39"/>
      <c r="AI628" s="39"/>
      <c r="AN628" s="39"/>
      <c r="AS628" s="39"/>
    </row>
    <row r="629">
      <c r="E629" s="39"/>
      <c r="J629" s="39"/>
      <c r="O629" s="39"/>
      <c r="T629" s="39"/>
      <c r="Y629" s="39"/>
      <c r="AD629" s="39"/>
      <c r="AI629" s="39"/>
      <c r="AN629" s="39"/>
      <c r="AS629" s="39"/>
    </row>
    <row r="630">
      <c r="E630" s="39"/>
      <c r="J630" s="39"/>
      <c r="O630" s="39"/>
      <c r="T630" s="39"/>
      <c r="Y630" s="39"/>
      <c r="AD630" s="39"/>
      <c r="AI630" s="39"/>
      <c r="AN630" s="39"/>
      <c r="AS630" s="39"/>
    </row>
    <row r="631">
      <c r="E631" s="39"/>
      <c r="J631" s="39"/>
      <c r="O631" s="39"/>
      <c r="T631" s="39"/>
      <c r="Y631" s="39"/>
      <c r="AD631" s="39"/>
      <c r="AI631" s="39"/>
      <c r="AN631" s="39"/>
      <c r="AS631" s="39"/>
    </row>
    <row r="632">
      <c r="E632" s="39"/>
      <c r="J632" s="39"/>
      <c r="O632" s="39"/>
      <c r="T632" s="39"/>
      <c r="Y632" s="39"/>
      <c r="AD632" s="39"/>
      <c r="AI632" s="39"/>
      <c r="AN632" s="39"/>
      <c r="AS632" s="39"/>
    </row>
    <row r="633">
      <c r="E633" s="39"/>
      <c r="J633" s="39"/>
      <c r="O633" s="39"/>
      <c r="T633" s="39"/>
      <c r="Y633" s="39"/>
      <c r="AD633" s="39"/>
      <c r="AI633" s="39"/>
      <c r="AN633" s="39"/>
      <c r="AS633" s="39"/>
    </row>
    <row r="634">
      <c r="E634" s="39"/>
      <c r="J634" s="39"/>
      <c r="O634" s="39"/>
      <c r="T634" s="39"/>
      <c r="Y634" s="39"/>
      <c r="AD634" s="39"/>
      <c r="AI634" s="39"/>
      <c r="AN634" s="39"/>
      <c r="AS634" s="39"/>
    </row>
    <row r="635">
      <c r="E635" s="39"/>
      <c r="J635" s="39"/>
      <c r="O635" s="39"/>
      <c r="T635" s="39"/>
      <c r="Y635" s="39"/>
      <c r="AD635" s="39"/>
      <c r="AI635" s="39"/>
      <c r="AN635" s="39"/>
      <c r="AS635" s="39"/>
    </row>
    <row r="636">
      <c r="E636" s="39"/>
      <c r="J636" s="39"/>
      <c r="O636" s="39"/>
      <c r="T636" s="39"/>
      <c r="Y636" s="39"/>
      <c r="AD636" s="39"/>
      <c r="AI636" s="39"/>
      <c r="AN636" s="39"/>
      <c r="AS636" s="39"/>
    </row>
    <row r="637">
      <c r="E637" s="39"/>
      <c r="J637" s="39"/>
      <c r="O637" s="39"/>
      <c r="T637" s="39"/>
      <c r="Y637" s="39"/>
      <c r="AD637" s="39"/>
      <c r="AI637" s="39"/>
      <c r="AN637" s="39"/>
      <c r="AS637" s="39"/>
    </row>
    <row r="638">
      <c r="E638" s="39"/>
      <c r="J638" s="39"/>
      <c r="O638" s="39"/>
      <c r="T638" s="39"/>
      <c r="Y638" s="39"/>
      <c r="AD638" s="39"/>
      <c r="AI638" s="39"/>
      <c r="AN638" s="39"/>
      <c r="AS638" s="39"/>
    </row>
    <row r="639">
      <c r="E639" s="39"/>
      <c r="J639" s="39"/>
      <c r="O639" s="39"/>
      <c r="T639" s="39"/>
      <c r="Y639" s="39"/>
      <c r="AD639" s="39"/>
      <c r="AI639" s="39"/>
      <c r="AN639" s="39"/>
      <c r="AS639" s="39"/>
    </row>
    <row r="640">
      <c r="E640" s="39"/>
      <c r="J640" s="39"/>
      <c r="O640" s="39"/>
      <c r="T640" s="39"/>
      <c r="Y640" s="39"/>
      <c r="AD640" s="39"/>
      <c r="AI640" s="39"/>
      <c r="AN640" s="39"/>
      <c r="AS640" s="39"/>
    </row>
    <row r="641">
      <c r="E641" s="39"/>
      <c r="J641" s="39"/>
      <c r="O641" s="39"/>
      <c r="T641" s="39"/>
      <c r="Y641" s="39"/>
      <c r="AD641" s="39"/>
      <c r="AI641" s="39"/>
      <c r="AN641" s="39"/>
      <c r="AS641" s="39"/>
    </row>
    <row r="642">
      <c r="E642" s="39"/>
      <c r="J642" s="39"/>
      <c r="O642" s="39"/>
      <c r="T642" s="39"/>
      <c r="Y642" s="39"/>
      <c r="AD642" s="39"/>
      <c r="AI642" s="39"/>
      <c r="AN642" s="39"/>
      <c r="AS642" s="39"/>
    </row>
    <row r="643">
      <c r="E643" s="39"/>
      <c r="J643" s="39"/>
      <c r="O643" s="39"/>
      <c r="T643" s="39"/>
      <c r="Y643" s="39"/>
      <c r="AD643" s="39"/>
      <c r="AI643" s="39"/>
      <c r="AN643" s="39"/>
      <c r="AS643" s="39"/>
    </row>
    <row r="644">
      <c r="E644" s="39"/>
      <c r="J644" s="39"/>
      <c r="O644" s="39"/>
      <c r="T644" s="39"/>
      <c r="Y644" s="39"/>
      <c r="AD644" s="39"/>
      <c r="AI644" s="39"/>
      <c r="AN644" s="39"/>
      <c r="AS644" s="39"/>
    </row>
    <row r="645">
      <c r="E645" s="39"/>
      <c r="J645" s="39"/>
      <c r="O645" s="39"/>
      <c r="T645" s="39"/>
      <c r="Y645" s="39"/>
      <c r="AD645" s="39"/>
      <c r="AI645" s="39"/>
      <c r="AN645" s="39"/>
      <c r="AS645" s="39"/>
    </row>
    <row r="646">
      <c r="E646" s="39"/>
      <c r="J646" s="39"/>
      <c r="O646" s="39"/>
      <c r="T646" s="39"/>
      <c r="Y646" s="39"/>
      <c r="AD646" s="39"/>
      <c r="AI646" s="39"/>
      <c r="AN646" s="39"/>
      <c r="AS646" s="39"/>
    </row>
    <row r="647">
      <c r="E647" s="39"/>
      <c r="J647" s="39"/>
      <c r="O647" s="39"/>
      <c r="T647" s="39"/>
      <c r="Y647" s="39"/>
      <c r="AD647" s="39"/>
      <c r="AI647" s="39"/>
      <c r="AN647" s="39"/>
      <c r="AS647" s="39"/>
    </row>
    <row r="648">
      <c r="E648" s="39"/>
      <c r="J648" s="39"/>
      <c r="O648" s="39"/>
      <c r="T648" s="39"/>
      <c r="Y648" s="39"/>
      <c r="AD648" s="39"/>
      <c r="AI648" s="39"/>
      <c r="AN648" s="39"/>
      <c r="AS648" s="39"/>
    </row>
    <row r="649">
      <c r="E649" s="39"/>
      <c r="J649" s="39"/>
      <c r="O649" s="39"/>
      <c r="T649" s="39"/>
      <c r="Y649" s="39"/>
      <c r="AD649" s="39"/>
      <c r="AI649" s="39"/>
      <c r="AN649" s="39"/>
      <c r="AS649" s="39"/>
    </row>
    <row r="650">
      <c r="E650" s="39"/>
      <c r="J650" s="39"/>
      <c r="O650" s="39"/>
      <c r="T650" s="39"/>
      <c r="Y650" s="39"/>
      <c r="AD650" s="39"/>
      <c r="AI650" s="39"/>
      <c r="AN650" s="39"/>
      <c r="AS650" s="39"/>
    </row>
    <row r="651">
      <c r="E651" s="39"/>
      <c r="J651" s="39"/>
      <c r="O651" s="39"/>
      <c r="T651" s="39"/>
      <c r="Y651" s="39"/>
      <c r="AD651" s="39"/>
      <c r="AI651" s="39"/>
      <c r="AN651" s="39"/>
      <c r="AS651" s="39"/>
    </row>
    <row r="652">
      <c r="E652" s="39"/>
      <c r="J652" s="39"/>
      <c r="O652" s="39"/>
      <c r="T652" s="39"/>
      <c r="Y652" s="39"/>
      <c r="AD652" s="39"/>
      <c r="AI652" s="39"/>
      <c r="AN652" s="39"/>
      <c r="AS652" s="39"/>
    </row>
    <row r="653">
      <c r="E653" s="39"/>
      <c r="J653" s="39"/>
      <c r="O653" s="39"/>
      <c r="T653" s="39"/>
      <c r="Y653" s="39"/>
      <c r="AD653" s="39"/>
      <c r="AI653" s="39"/>
      <c r="AN653" s="39"/>
      <c r="AS653" s="39"/>
    </row>
    <row r="654">
      <c r="E654" s="39"/>
      <c r="J654" s="39"/>
      <c r="O654" s="39"/>
      <c r="T654" s="39"/>
      <c r="Y654" s="39"/>
      <c r="AD654" s="39"/>
      <c r="AI654" s="39"/>
      <c r="AN654" s="39"/>
      <c r="AS654" s="39"/>
    </row>
    <row r="655">
      <c r="E655" s="39"/>
      <c r="J655" s="39"/>
      <c r="O655" s="39"/>
      <c r="T655" s="39"/>
      <c r="Y655" s="39"/>
      <c r="AD655" s="39"/>
      <c r="AI655" s="39"/>
      <c r="AN655" s="39"/>
      <c r="AS655" s="39"/>
    </row>
    <row r="656">
      <c r="E656" s="39"/>
      <c r="J656" s="39"/>
      <c r="O656" s="39"/>
      <c r="T656" s="39"/>
      <c r="Y656" s="39"/>
      <c r="AD656" s="39"/>
      <c r="AI656" s="39"/>
      <c r="AN656" s="39"/>
      <c r="AS656" s="39"/>
    </row>
    <row r="657">
      <c r="E657" s="39"/>
      <c r="J657" s="39"/>
      <c r="O657" s="39"/>
      <c r="T657" s="39"/>
      <c r="Y657" s="39"/>
      <c r="AD657" s="39"/>
      <c r="AI657" s="39"/>
      <c r="AN657" s="39"/>
      <c r="AS657" s="39"/>
    </row>
    <row r="658">
      <c r="E658" s="39"/>
      <c r="J658" s="39"/>
      <c r="O658" s="39"/>
      <c r="T658" s="39"/>
      <c r="Y658" s="39"/>
      <c r="AD658" s="39"/>
      <c r="AI658" s="39"/>
      <c r="AN658" s="39"/>
      <c r="AS658" s="39"/>
    </row>
    <row r="659">
      <c r="E659" s="39"/>
      <c r="J659" s="39"/>
      <c r="O659" s="39"/>
      <c r="T659" s="39"/>
      <c r="Y659" s="39"/>
      <c r="AD659" s="39"/>
      <c r="AI659" s="39"/>
      <c r="AN659" s="39"/>
      <c r="AS659" s="39"/>
    </row>
    <row r="660">
      <c r="E660" s="39"/>
      <c r="J660" s="39"/>
      <c r="O660" s="39"/>
      <c r="T660" s="39"/>
      <c r="Y660" s="39"/>
      <c r="AD660" s="39"/>
      <c r="AI660" s="39"/>
      <c r="AN660" s="39"/>
      <c r="AS660" s="39"/>
    </row>
    <row r="661">
      <c r="E661" s="39"/>
      <c r="J661" s="39"/>
      <c r="O661" s="39"/>
      <c r="T661" s="39"/>
      <c r="Y661" s="39"/>
      <c r="AD661" s="39"/>
      <c r="AI661" s="39"/>
      <c r="AN661" s="39"/>
      <c r="AS661" s="39"/>
    </row>
    <row r="662">
      <c r="E662" s="39"/>
      <c r="J662" s="39"/>
      <c r="O662" s="39"/>
      <c r="T662" s="39"/>
      <c r="Y662" s="39"/>
      <c r="AD662" s="39"/>
      <c r="AI662" s="39"/>
      <c r="AN662" s="39"/>
      <c r="AS662" s="39"/>
    </row>
    <row r="663">
      <c r="E663" s="39"/>
      <c r="J663" s="39"/>
      <c r="O663" s="39"/>
      <c r="T663" s="39"/>
      <c r="Y663" s="39"/>
      <c r="AD663" s="39"/>
      <c r="AI663" s="39"/>
      <c r="AN663" s="39"/>
      <c r="AS663" s="39"/>
    </row>
    <row r="664">
      <c r="E664" s="39"/>
      <c r="J664" s="39"/>
      <c r="O664" s="39"/>
      <c r="T664" s="39"/>
      <c r="Y664" s="39"/>
      <c r="AD664" s="39"/>
      <c r="AI664" s="39"/>
      <c r="AN664" s="39"/>
      <c r="AS664" s="39"/>
    </row>
    <row r="665">
      <c r="E665" s="39"/>
      <c r="J665" s="39"/>
      <c r="O665" s="39"/>
      <c r="T665" s="39"/>
      <c r="Y665" s="39"/>
      <c r="AD665" s="39"/>
      <c r="AI665" s="39"/>
      <c r="AN665" s="39"/>
      <c r="AS665" s="39"/>
    </row>
    <row r="666">
      <c r="E666" s="39"/>
      <c r="J666" s="39"/>
      <c r="O666" s="39"/>
      <c r="T666" s="39"/>
      <c r="Y666" s="39"/>
      <c r="AD666" s="39"/>
      <c r="AI666" s="39"/>
      <c r="AN666" s="39"/>
      <c r="AS666" s="39"/>
    </row>
    <row r="667">
      <c r="E667" s="39"/>
      <c r="J667" s="39"/>
      <c r="O667" s="39"/>
      <c r="T667" s="39"/>
      <c r="Y667" s="39"/>
      <c r="AD667" s="39"/>
      <c r="AI667" s="39"/>
      <c r="AN667" s="39"/>
      <c r="AS667" s="39"/>
    </row>
    <row r="668">
      <c r="E668" s="39"/>
      <c r="J668" s="39"/>
      <c r="O668" s="39"/>
      <c r="T668" s="39"/>
      <c r="Y668" s="39"/>
      <c r="AD668" s="39"/>
      <c r="AI668" s="39"/>
      <c r="AN668" s="39"/>
      <c r="AS668" s="39"/>
    </row>
    <row r="669">
      <c r="E669" s="39"/>
      <c r="J669" s="39"/>
      <c r="O669" s="39"/>
      <c r="T669" s="39"/>
      <c r="Y669" s="39"/>
      <c r="AD669" s="39"/>
      <c r="AI669" s="39"/>
      <c r="AN669" s="39"/>
      <c r="AS669" s="39"/>
    </row>
    <row r="670">
      <c r="E670" s="39"/>
      <c r="J670" s="39"/>
      <c r="O670" s="39"/>
      <c r="T670" s="39"/>
      <c r="Y670" s="39"/>
      <c r="AD670" s="39"/>
      <c r="AI670" s="39"/>
      <c r="AN670" s="39"/>
      <c r="AS670" s="39"/>
    </row>
    <row r="671">
      <c r="E671" s="39"/>
      <c r="J671" s="39"/>
      <c r="O671" s="39"/>
      <c r="T671" s="39"/>
      <c r="Y671" s="39"/>
      <c r="AD671" s="39"/>
      <c r="AI671" s="39"/>
      <c r="AN671" s="39"/>
      <c r="AS671" s="39"/>
    </row>
    <row r="672">
      <c r="E672" s="39"/>
      <c r="J672" s="39"/>
      <c r="O672" s="39"/>
      <c r="T672" s="39"/>
      <c r="Y672" s="39"/>
      <c r="AD672" s="39"/>
      <c r="AI672" s="39"/>
      <c r="AN672" s="39"/>
      <c r="AS672" s="39"/>
    </row>
    <row r="673">
      <c r="E673" s="39"/>
      <c r="J673" s="39"/>
      <c r="O673" s="39"/>
      <c r="T673" s="39"/>
      <c r="Y673" s="39"/>
      <c r="AD673" s="39"/>
      <c r="AI673" s="39"/>
      <c r="AN673" s="39"/>
      <c r="AS673" s="39"/>
    </row>
    <row r="674">
      <c r="E674" s="39"/>
      <c r="J674" s="39"/>
      <c r="O674" s="39"/>
      <c r="T674" s="39"/>
      <c r="Y674" s="39"/>
      <c r="AD674" s="39"/>
      <c r="AI674" s="39"/>
      <c r="AN674" s="39"/>
      <c r="AS674" s="39"/>
    </row>
    <row r="675">
      <c r="E675" s="39"/>
      <c r="J675" s="39"/>
      <c r="O675" s="39"/>
      <c r="T675" s="39"/>
      <c r="Y675" s="39"/>
      <c r="AD675" s="39"/>
      <c r="AI675" s="39"/>
      <c r="AN675" s="39"/>
      <c r="AS675" s="39"/>
    </row>
    <row r="676">
      <c r="E676" s="39"/>
      <c r="J676" s="39"/>
      <c r="O676" s="39"/>
      <c r="T676" s="39"/>
      <c r="Y676" s="39"/>
      <c r="AD676" s="39"/>
      <c r="AI676" s="39"/>
      <c r="AN676" s="39"/>
      <c r="AS676" s="39"/>
    </row>
    <row r="677">
      <c r="E677" s="39"/>
      <c r="J677" s="39"/>
      <c r="O677" s="39"/>
      <c r="T677" s="39"/>
      <c r="Y677" s="39"/>
      <c r="AD677" s="39"/>
      <c r="AI677" s="39"/>
      <c r="AN677" s="39"/>
      <c r="AS677" s="39"/>
    </row>
    <row r="678">
      <c r="E678" s="39"/>
      <c r="J678" s="39"/>
      <c r="O678" s="39"/>
      <c r="T678" s="39"/>
      <c r="Y678" s="39"/>
      <c r="AD678" s="39"/>
      <c r="AI678" s="39"/>
      <c r="AN678" s="39"/>
      <c r="AS678" s="39"/>
    </row>
    <row r="679">
      <c r="E679" s="39"/>
      <c r="J679" s="39"/>
      <c r="O679" s="39"/>
      <c r="T679" s="39"/>
      <c r="Y679" s="39"/>
      <c r="AD679" s="39"/>
      <c r="AI679" s="39"/>
      <c r="AN679" s="39"/>
      <c r="AS679" s="39"/>
    </row>
    <row r="680">
      <c r="E680" s="39"/>
      <c r="J680" s="39"/>
      <c r="O680" s="39"/>
      <c r="T680" s="39"/>
      <c r="Y680" s="39"/>
      <c r="AD680" s="39"/>
      <c r="AI680" s="39"/>
      <c r="AN680" s="39"/>
      <c r="AS680" s="39"/>
    </row>
    <row r="681">
      <c r="E681" s="39"/>
      <c r="J681" s="39"/>
      <c r="O681" s="39"/>
      <c r="T681" s="39"/>
      <c r="Y681" s="39"/>
      <c r="AD681" s="39"/>
      <c r="AI681" s="39"/>
      <c r="AN681" s="39"/>
      <c r="AS681" s="39"/>
    </row>
    <row r="682">
      <c r="E682" s="39"/>
      <c r="J682" s="39"/>
      <c r="O682" s="39"/>
      <c r="T682" s="39"/>
      <c r="Y682" s="39"/>
      <c r="AD682" s="39"/>
      <c r="AI682" s="39"/>
      <c r="AN682" s="39"/>
      <c r="AS682" s="39"/>
    </row>
    <row r="683">
      <c r="E683" s="39"/>
      <c r="J683" s="39"/>
      <c r="O683" s="39"/>
      <c r="T683" s="39"/>
      <c r="Y683" s="39"/>
      <c r="AD683" s="39"/>
      <c r="AI683" s="39"/>
      <c r="AN683" s="39"/>
      <c r="AS683" s="39"/>
    </row>
    <row r="684">
      <c r="E684" s="39"/>
      <c r="J684" s="39"/>
      <c r="O684" s="39"/>
      <c r="T684" s="39"/>
      <c r="Y684" s="39"/>
      <c r="AD684" s="39"/>
      <c r="AI684" s="39"/>
      <c r="AN684" s="39"/>
      <c r="AS684" s="39"/>
    </row>
    <row r="685">
      <c r="E685" s="39"/>
      <c r="J685" s="39"/>
      <c r="O685" s="39"/>
      <c r="T685" s="39"/>
      <c r="Y685" s="39"/>
      <c r="AD685" s="39"/>
      <c r="AI685" s="39"/>
      <c r="AN685" s="39"/>
      <c r="AS685" s="39"/>
    </row>
    <row r="686">
      <c r="E686" s="39"/>
      <c r="J686" s="39"/>
      <c r="O686" s="39"/>
      <c r="T686" s="39"/>
      <c r="Y686" s="39"/>
      <c r="AD686" s="39"/>
      <c r="AI686" s="39"/>
      <c r="AN686" s="39"/>
      <c r="AS686" s="39"/>
    </row>
    <row r="687">
      <c r="E687" s="39"/>
      <c r="J687" s="39"/>
      <c r="O687" s="39"/>
      <c r="T687" s="39"/>
      <c r="Y687" s="39"/>
      <c r="AD687" s="39"/>
      <c r="AI687" s="39"/>
      <c r="AN687" s="39"/>
      <c r="AS687" s="39"/>
    </row>
    <row r="688">
      <c r="E688" s="39"/>
      <c r="J688" s="39"/>
      <c r="O688" s="39"/>
      <c r="T688" s="39"/>
      <c r="Y688" s="39"/>
      <c r="AD688" s="39"/>
      <c r="AI688" s="39"/>
      <c r="AN688" s="39"/>
      <c r="AS688" s="39"/>
    </row>
    <row r="689">
      <c r="E689" s="39"/>
      <c r="J689" s="39"/>
      <c r="O689" s="39"/>
      <c r="T689" s="39"/>
      <c r="Y689" s="39"/>
      <c r="AD689" s="39"/>
      <c r="AI689" s="39"/>
      <c r="AN689" s="39"/>
      <c r="AS689" s="39"/>
    </row>
    <row r="690">
      <c r="E690" s="39"/>
      <c r="J690" s="39"/>
      <c r="O690" s="39"/>
      <c r="T690" s="39"/>
      <c r="Y690" s="39"/>
      <c r="AD690" s="39"/>
      <c r="AI690" s="39"/>
      <c r="AN690" s="39"/>
      <c r="AS690" s="39"/>
    </row>
    <row r="691">
      <c r="E691" s="39"/>
      <c r="J691" s="39"/>
      <c r="O691" s="39"/>
      <c r="T691" s="39"/>
      <c r="Y691" s="39"/>
      <c r="AD691" s="39"/>
      <c r="AI691" s="39"/>
      <c r="AN691" s="39"/>
      <c r="AS691" s="39"/>
    </row>
    <row r="692">
      <c r="E692" s="39"/>
      <c r="J692" s="39"/>
      <c r="O692" s="39"/>
      <c r="T692" s="39"/>
      <c r="Y692" s="39"/>
      <c r="AD692" s="39"/>
      <c r="AI692" s="39"/>
      <c r="AN692" s="39"/>
      <c r="AS692" s="39"/>
    </row>
    <row r="693">
      <c r="E693" s="39"/>
      <c r="J693" s="39"/>
      <c r="O693" s="39"/>
      <c r="T693" s="39"/>
      <c r="Y693" s="39"/>
      <c r="AD693" s="39"/>
      <c r="AI693" s="39"/>
      <c r="AN693" s="39"/>
      <c r="AS693" s="39"/>
    </row>
    <row r="694">
      <c r="E694" s="39"/>
      <c r="J694" s="39"/>
      <c r="O694" s="39"/>
      <c r="T694" s="39"/>
      <c r="Y694" s="39"/>
      <c r="AD694" s="39"/>
      <c r="AI694" s="39"/>
      <c r="AN694" s="39"/>
      <c r="AS694" s="39"/>
    </row>
    <row r="695">
      <c r="E695" s="39"/>
      <c r="J695" s="39"/>
      <c r="O695" s="39"/>
      <c r="T695" s="39"/>
      <c r="Y695" s="39"/>
      <c r="AD695" s="39"/>
      <c r="AI695" s="39"/>
      <c r="AN695" s="39"/>
      <c r="AS695" s="39"/>
    </row>
    <row r="696">
      <c r="E696" s="39"/>
      <c r="J696" s="39"/>
      <c r="O696" s="39"/>
      <c r="T696" s="39"/>
      <c r="Y696" s="39"/>
      <c r="AD696" s="39"/>
      <c r="AI696" s="39"/>
      <c r="AN696" s="39"/>
      <c r="AS696" s="39"/>
    </row>
    <row r="697">
      <c r="E697" s="39"/>
      <c r="J697" s="39"/>
      <c r="O697" s="39"/>
      <c r="T697" s="39"/>
      <c r="Y697" s="39"/>
      <c r="AD697" s="39"/>
      <c r="AI697" s="39"/>
      <c r="AN697" s="39"/>
      <c r="AS697" s="39"/>
    </row>
    <row r="698">
      <c r="E698" s="39"/>
      <c r="J698" s="39"/>
      <c r="O698" s="39"/>
      <c r="T698" s="39"/>
      <c r="Y698" s="39"/>
      <c r="AD698" s="39"/>
      <c r="AI698" s="39"/>
      <c r="AN698" s="39"/>
      <c r="AS698" s="39"/>
    </row>
    <row r="699">
      <c r="E699" s="39"/>
      <c r="J699" s="39"/>
      <c r="O699" s="39"/>
      <c r="T699" s="39"/>
      <c r="Y699" s="39"/>
      <c r="AD699" s="39"/>
      <c r="AI699" s="39"/>
      <c r="AN699" s="39"/>
      <c r="AS699" s="39"/>
    </row>
    <row r="700">
      <c r="E700" s="39"/>
      <c r="J700" s="39"/>
      <c r="O700" s="39"/>
      <c r="T700" s="39"/>
      <c r="Y700" s="39"/>
      <c r="AD700" s="39"/>
      <c r="AI700" s="39"/>
      <c r="AN700" s="39"/>
      <c r="AS700" s="39"/>
    </row>
    <row r="701">
      <c r="E701" s="39"/>
      <c r="J701" s="39"/>
      <c r="O701" s="39"/>
      <c r="T701" s="39"/>
      <c r="Y701" s="39"/>
      <c r="AD701" s="39"/>
      <c r="AI701" s="39"/>
      <c r="AN701" s="39"/>
      <c r="AS701" s="39"/>
    </row>
    <row r="702">
      <c r="E702" s="39"/>
      <c r="J702" s="39"/>
      <c r="O702" s="39"/>
      <c r="T702" s="39"/>
      <c r="Y702" s="39"/>
      <c r="AD702" s="39"/>
      <c r="AI702" s="39"/>
      <c r="AN702" s="39"/>
      <c r="AS702" s="39"/>
    </row>
    <row r="703">
      <c r="E703" s="39"/>
      <c r="J703" s="39"/>
      <c r="O703" s="39"/>
      <c r="T703" s="39"/>
      <c r="Y703" s="39"/>
      <c r="AD703" s="39"/>
      <c r="AI703" s="39"/>
      <c r="AN703" s="39"/>
      <c r="AS703" s="39"/>
    </row>
    <row r="704">
      <c r="E704" s="39"/>
      <c r="J704" s="39"/>
      <c r="O704" s="39"/>
      <c r="T704" s="39"/>
      <c r="Y704" s="39"/>
      <c r="AD704" s="39"/>
      <c r="AI704" s="39"/>
      <c r="AN704" s="39"/>
      <c r="AS704" s="39"/>
    </row>
    <row r="705">
      <c r="E705" s="39"/>
      <c r="J705" s="39"/>
      <c r="O705" s="39"/>
      <c r="T705" s="39"/>
      <c r="Y705" s="39"/>
      <c r="AD705" s="39"/>
      <c r="AI705" s="39"/>
      <c r="AN705" s="39"/>
      <c r="AS705" s="39"/>
    </row>
    <row r="706">
      <c r="E706" s="39"/>
      <c r="J706" s="39"/>
      <c r="O706" s="39"/>
      <c r="T706" s="39"/>
      <c r="Y706" s="39"/>
      <c r="AD706" s="39"/>
      <c r="AI706" s="39"/>
      <c r="AN706" s="39"/>
      <c r="AS706" s="39"/>
    </row>
    <row r="707">
      <c r="E707" s="39"/>
      <c r="J707" s="39"/>
      <c r="O707" s="39"/>
      <c r="T707" s="39"/>
      <c r="Y707" s="39"/>
      <c r="AD707" s="39"/>
      <c r="AI707" s="39"/>
      <c r="AN707" s="39"/>
      <c r="AS707" s="39"/>
    </row>
    <row r="708">
      <c r="E708" s="39"/>
      <c r="J708" s="39"/>
      <c r="O708" s="39"/>
      <c r="T708" s="39"/>
      <c r="Y708" s="39"/>
      <c r="AD708" s="39"/>
      <c r="AI708" s="39"/>
      <c r="AN708" s="39"/>
      <c r="AS708" s="39"/>
    </row>
    <row r="709">
      <c r="E709" s="39"/>
      <c r="J709" s="39"/>
      <c r="O709" s="39"/>
      <c r="T709" s="39"/>
      <c r="Y709" s="39"/>
      <c r="AD709" s="39"/>
      <c r="AI709" s="39"/>
      <c r="AN709" s="39"/>
      <c r="AS709" s="39"/>
    </row>
    <row r="710">
      <c r="E710" s="39"/>
      <c r="J710" s="39"/>
      <c r="O710" s="39"/>
      <c r="T710" s="39"/>
      <c r="Y710" s="39"/>
      <c r="AD710" s="39"/>
      <c r="AI710" s="39"/>
      <c r="AN710" s="39"/>
      <c r="AS710" s="39"/>
    </row>
    <row r="711">
      <c r="E711" s="39"/>
      <c r="J711" s="39"/>
      <c r="O711" s="39"/>
      <c r="T711" s="39"/>
      <c r="Y711" s="39"/>
      <c r="AD711" s="39"/>
      <c r="AI711" s="39"/>
      <c r="AN711" s="39"/>
      <c r="AS711" s="39"/>
    </row>
    <row r="712">
      <c r="E712" s="39"/>
      <c r="J712" s="39"/>
      <c r="O712" s="39"/>
      <c r="T712" s="39"/>
      <c r="Y712" s="39"/>
      <c r="AD712" s="39"/>
      <c r="AI712" s="39"/>
      <c r="AN712" s="39"/>
      <c r="AS712" s="39"/>
    </row>
    <row r="713">
      <c r="E713" s="39"/>
      <c r="J713" s="39"/>
      <c r="O713" s="39"/>
      <c r="T713" s="39"/>
      <c r="Y713" s="39"/>
      <c r="AD713" s="39"/>
      <c r="AI713" s="39"/>
      <c r="AN713" s="39"/>
      <c r="AS713" s="39"/>
    </row>
    <row r="714">
      <c r="E714" s="39"/>
      <c r="J714" s="39"/>
      <c r="O714" s="39"/>
      <c r="T714" s="39"/>
      <c r="Y714" s="39"/>
      <c r="AD714" s="39"/>
      <c r="AI714" s="39"/>
      <c r="AN714" s="39"/>
      <c r="AS714" s="39"/>
    </row>
    <row r="715">
      <c r="E715" s="39"/>
      <c r="J715" s="39"/>
      <c r="O715" s="39"/>
      <c r="T715" s="39"/>
      <c r="Y715" s="39"/>
      <c r="AD715" s="39"/>
      <c r="AI715" s="39"/>
      <c r="AN715" s="39"/>
      <c r="AS715" s="39"/>
    </row>
    <row r="716">
      <c r="E716" s="39"/>
      <c r="J716" s="39"/>
      <c r="O716" s="39"/>
      <c r="T716" s="39"/>
      <c r="Y716" s="39"/>
      <c r="AD716" s="39"/>
      <c r="AI716" s="39"/>
      <c r="AN716" s="39"/>
      <c r="AS716" s="39"/>
    </row>
    <row r="717">
      <c r="E717" s="39"/>
      <c r="J717" s="39"/>
      <c r="O717" s="39"/>
      <c r="T717" s="39"/>
      <c r="Y717" s="39"/>
      <c r="AD717" s="39"/>
      <c r="AI717" s="39"/>
      <c r="AN717" s="39"/>
      <c r="AS717" s="39"/>
    </row>
    <row r="718">
      <c r="E718" s="39"/>
      <c r="J718" s="39"/>
      <c r="O718" s="39"/>
      <c r="T718" s="39"/>
      <c r="Y718" s="39"/>
      <c r="AD718" s="39"/>
      <c r="AI718" s="39"/>
      <c r="AN718" s="39"/>
      <c r="AS718" s="39"/>
    </row>
    <row r="719">
      <c r="E719" s="39"/>
      <c r="J719" s="39"/>
      <c r="O719" s="39"/>
      <c r="T719" s="39"/>
      <c r="Y719" s="39"/>
      <c r="AD719" s="39"/>
      <c r="AI719" s="39"/>
      <c r="AN719" s="39"/>
      <c r="AS719" s="39"/>
    </row>
    <row r="720">
      <c r="E720" s="39"/>
      <c r="J720" s="39"/>
      <c r="O720" s="39"/>
      <c r="T720" s="39"/>
      <c r="Y720" s="39"/>
      <c r="AD720" s="39"/>
      <c r="AI720" s="39"/>
      <c r="AN720" s="39"/>
      <c r="AS720" s="39"/>
    </row>
    <row r="721">
      <c r="E721" s="39"/>
      <c r="J721" s="39"/>
      <c r="O721" s="39"/>
      <c r="T721" s="39"/>
      <c r="Y721" s="39"/>
      <c r="AD721" s="39"/>
      <c r="AI721" s="39"/>
      <c r="AN721" s="39"/>
      <c r="AS721" s="39"/>
    </row>
    <row r="722">
      <c r="E722" s="39"/>
      <c r="J722" s="39"/>
      <c r="O722" s="39"/>
      <c r="T722" s="39"/>
      <c r="Y722" s="39"/>
      <c r="AD722" s="39"/>
      <c r="AI722" s="39"/>
      <c r="AN722" s="39"/>
      <c r="AS722" s="39"/>
    </row>
    <row r="723">
      <c r="E723" s="39"/>
      <c r="J723" s="39"/>
      <c r="O723" s="39"/>
      <c r="T723" s="39"/>
      <c r="Y723" s="39"/>
      <c r="AD723" s="39"/>
      <c r="AI723" s="39"/>
      <c r="AN723" s="39"/>
      <c r="AS723" s="39"/>
    </row>
    <row r="724">
      <c r="E724" s="39"/>
      <c r="J724" s="39"/>
      <c r="O724" s="39"/>
      <c r="T724" s="39"/>
      <c r="Y724" s="39"/>
      <c r="AD724" s="39"/>
      <c r="AI724" s="39"/>
      <c r="AN724" s="39"/>
      <c r="AS724" s="39"/>
    </row>
    <row r="725">
      <c r="E725" s="39"/>
      <c r="J725" s="39"/>
      <c r="O725" s="39"/>
      <c r="T725" s="39"/>
      <c r="Y725" s="39"/>
      <c r="AD725" s="39"/>
      <c r="AI725" s="39"/>
      <c r="AN725" s="39"/>
      <c r="AS725" s="39"/>
    </row>
    <row r="726">
      <c r="E726" s="39"/>
      <c r="J726" s="39"/>
      <c r="O726" s="39"/>
      <c r="T726" s="39"/>
      <c r="Y726" s="39"/>
      <c r="AD726" s="39"/>
      <c r="AI726" s="39"/>
      <c r="AN726" s="39"/>
      <c r="AS726" s="39"/>
    </row>
    <row r="727">
      <c r="E727" s="39"/>
      <c r="J727" s="39"/>
      <c r="O727" s="39"/>
      <c r="T727" s="39"/>
      <c r="Y727" s="39"/>
      <c r="AD727" s="39"/>
      <c r="AI727" s="39"/>
      <c r="AN727" s="39"/>
      <c r="AS727" s="39"/>
    </row>
    <row r="728">
      <c r="E728" s="39"/>
      <c r="J728" s="39"/>
      <c r="O728" s="39"/>
      <c r="T728" s="39"/>
      <c r="Y728" s="39"/>
      <c r="AD728" s="39"/>
      <c r="AI728" s="39"/>
      <c r="AN728" s="39"/>
      <c r="AS728" s="39"/>
    </row>
    <row r="729">
      <c r="E729" s="39"/>
      <c r="J729" s="39"/>
      <c r="O729" s="39"/>
      <c r="T729" s="39"/>
      <c r="Y729" s="39"/>
      <c r="AD729" s="39"/>
      <c r="AI729" s="39"/>
      <c r="AN729" s="39"/>
      <c r="AS729" s="39"/>
    </row>
    <row r="730">
      <c r="E730" s="39"/>
      <c r="J730" s="39"/>
      <c r="O730" s="39"/>
      <c r="T730" s="39"/>
      <c r="Y730" s="39"/>
      <c r="AD730" s="39"/>
      <c r="AI730" s="39"/>
      <c r="AN730" s="39"/>
      <c r="AS730" s="39"/>
    </row>
    <row r="731">
      <c r="E731" s="39"/>
      <c r="J731" s="39"/>
      <c r="O731" s="39"/>
      <c r="T731" s="39"/>
      <c r="Y731" s="39"/>
      <c r="AD731" s="39"/>
      <c r="AI731" s="39"/>
      <c r="AN731" s="39"/>
      <c r="AS731" s="39"/>
    </row>
    <row r="732">
      <c r="E732" s="39"/>
      <c r="J732" s="39"/>
      <c r="O732" s="39"/>
      <c r="T732" s="39"/>
      <c r="Y732" s="39"/>
      <c r="AD732" s="39"/>
      <c r="AI732" s="39"/>
      <c r="AN732" s="39"/>
      <c r="AS732" s="39"/>
    </row>
    <row r="733">
      <c r="E733" s="39"/>
      <c r="J733" s="39"/>
      <c r="O733" s="39"/>
      <c r="T733" s="39"/>
      <c r="Y733" s="39"/>
      <c r="AD733" s="39"/>
      <c r="AI733" s="39"/>
      <c r="AN733" s="39"/>
      <c r="AS733" s="39"/>
    </row>
    <row r="734">
      <c r="E734" s="39"/>
      <c r="J734" s="39"/>
      <c r="O734" s="39"/>
      <c r="T734" s="39"/>
      <c r="Y734" s="39"/>
      <c r="AD734" s="39"/>
      <c r="AI734" s="39"/>
      <c r="AN734" s="39"/>
      <c r="AS734" s="39"/>
    </row>
    <row r="735">
      <c r="E735" s="39"/>
      <c r="J735" s="39"/>
      <c r="O735" s="39"/>
      <c r="T735" s="39"/>
      <c r="Y735" s="39"/>
      <c r="AD735" s="39"/>
      <c r="AI735" s="39"/>
      <c r="AN735" s="39"/>
      <c r="AS735" s="39"/>
    </row>
    <row r="736">
      <c r="E736" s="39"/>
      <c r="J736" s="39"/>
      <c r="O736" s="39"/>
      <c r="T736" s="39"/>
      <c r="Y736" s="39"/>
      <c r="AD736" s="39"/>
      <c r="AI736" s="39"/>
      <c r="AN736" s="39"/>
      <c r="AS736" s="39"/>
    </row>
    <row r="737">
      <c r="E737" s="39"/>
      <c r="J737" s="39"/>
      <c r="O737" s="39"/>
      <c r="T737" s="39"/>
      <c r="Y737" s="39"/>
      <c r="AD737" s="39"/>
      <c r="AI737" s="39"/>
      <c r="AN737" s="39"/>
      <c r="AS737" s="39"/>
    </row>
    <row r="738">
      <c r="E738" s="39"/>
      <c r="J738" s="39"/>
      <c r="O738" s="39"/>
      <c r="T738" s="39"/>
      <c r="Y738" s="39"/>
      <c r="AD738" s="39"/>
      <c r="AI738" s="39"/>
      <c r="AN738" s="39"/>
      <c r="AS738" s="39"/>
    </row>
    <row r="739">
      <c r="E739" s="39"/>
      <c r="J739" s="39"/>
      <c r="O739" s="39"/>
      <c r="T739" s="39"/>
      <c r="Y739" s="39"/>
      <c r="AD739" s="39"/>
      <c r="AI739" s="39"/>
      <c r="AN739" s="39"/>
      <c r="AS739" s="39"/>
    </row>
    <row r="740">
      <c r="E740" s="39"/>
      <c r="J740" s="39"/>
      <c r="O740" s="39"/>
      <c r="T740" s="39"/>
      <c r="Y740" s="39"/>
      <c r="AD740" s="39"/>
      <c r="AI740" s="39"/>
      <c r="AN740" s="39"/>
      <c r="AS740" s="39"/>
    </row>
    <row r="741">
      <c r="E741" s="39"/>
      <c r="J741" s="39"/>
      <c r="O741" s="39"/>
      <c r="T741" s="39"/>
      <c r="Y741" s="39"/>
      <c r="AD741" s="39"/>
      <c r="AI741" s="39"/>
      <c r="AN741" s="39"/>
      <c r="AS741" s="39"/>
    </row>
    <row r="742">
      <c r="E742" s="39"/>
      <c r="J742" s="39"/>
      <c r="O742" s="39"/>
      <c r="T742" s="39"/>
      <c r="Y742" s="39"/>
      <c r="AD742" s="39"/>
      <c r="AI742" s="39"/>
      <c r="AN742" s="39"/>
      <c r="AS742" s="39"/>
    </row>
    <row r="743">
      <c r="E743" s="39"/>
      <c r="J743" s="39"/>
      <c r="O743" s="39"/>
      <c r="T743" s="39"/>
      <c r="Y743" s="39"/>
      <c r="AD743" s="39"/>
      <c r="AI743" s="39"/>
      <c r="AN743" s="39"/>
      <c r="AS743" s="39"/>
    </row>
    <row r="744">
      <c r="E744" s="39"/>
      <c r="J744" s="39"/>
      <c r="O744" s="39"/>
      <c r="T744" s="39"/>
      <c r="Y744" s="39"/>
      <c r="AD744" s="39"/>
      <c r="AI744" s="39"/>
      <c r="AN744" s="39"/>
      <c r="AS744" s="39"/>
    </row>
    <row r="745">
      <c r="E745" s="39"/>
      <c r="J745" s="39"/>
      <c r="O745" s="39"/>
      <c r="T745" s="39"/>
      <c r="Y745" s="39"/>
      <c r="AD745" s="39"/>
      <c r="AI745" s="39"/>
      <c r="AN745" s="39"/>
      <c r="AS745" s="39"/>
    </row>
    <row r="746">
      <c r="E746" s="39"/>
      <c r="J746" s="39"/>
      <c r="O746" s="39"/>
      <c r="T746" s="39"/>
      <c r="Y746" s="39"/>
      <c r="AD746" s="39"/>
      <c r="AI746" s="39"/>
      <c r="AN746" s="39"/>
      <c r="AS746" s="39"/>
    </row>
    <row r="747">
      <c r="E747" s="39"/>
      <c r="J747" s="39"/>
      <c r="O747" s="39"/>
      <c r="T747" s="39"/>
      <c r="Y747" s="39"/>
      <c r="AD747" s="39"/>
      <c r="AI747" s="39"/>
      <c r="AN747" s="39"/>
      <c r="AS747" s="39"/>
    </row>
    <row r="748">
      <c r="E748" s="39"/>
      <c r="J748" s="39"/>
      <c r="O748" s="39"/>
      <c r="T748" s="39"/>
      <c r="Y748" s="39"/>
      <c r="AD748" s="39"/>
      <c r="AI748" s="39"/>
      <c r="AN748" s="39"/>
      <c r="AS748" s="39"/>
    </row>
    <row r="749">
      <c r="E749" s="39"/>
      <c r="J749" s="39"/>
      <c r="O749" s="39"/>
      <c r="T749" s="39"/>
      <c r="Y749" s="39"/>
      <c r="AD749" s="39"/>
      <c r="AI749" s="39"/>
      <c r="AN749" s="39"/>
      <c r="AS749" s="39"/>
    </row>
    <row r="750">
      <c r="E750" s="39"/>
      <c r="J750" s="39"/>
      <c r="O750" s="39"/>
      <c r="T750" s="39"/>
      <c r="Y750" s="39"/>
      <c r="AD750" s="39"/>
      <c r="AI750" s="39"/>
      <c r="AN750" s="39"/>
      <c r="AS750" s="39"/>
    </row>
    <row r="751">
      <c r="E751" s="39"/>
      <c r="J751" s="39"/>
      <c r="O751" s="39"/>
      <c r="T751" s="39"/>
      <c r="Y751" s="39"/>
      <c r="AD751" s="39"/>
      <c r="AI751" s="39"/>
      <c r="AN751" s="39"/>
      <c r="AS751" s="39"/>
    </row>
    <row r="752">
      <c r="E752" s="39"/>
      <c r="J752" s="39"/>
      <c r="O752" s="39"/>
      <c r="T752" s="39"/>
      <c r="Y752" s="39"/>
      <c r="AD752" s="39"/>
      <c r="AI752" s="39"/>
      <c r="AN752" s="39"/>
      <c r="AS752" s="39"/>
    </row>
    <row r="753">
      <c r="E753" s="39"/>
      <c r="J753" s="39"/>
      <c r="O753" s="39"/>
      <c r="T753" s="39"/>
      <c r="Y753" s="39"/>
      <c r="AD753" s="39"/>
      <c r="AI753" s="39"/>
      <c r="AN753" s="39"/>
      <c r="AS753" s="39"/>
    </row>
    <row r="754">
      <c r="E754" s="39"/>
      <c r="J754" s="39"/>
      <c r="O754" s="39"/>
      <c r="T754" s="39"/>
      <c r="Y754" s="39"/>
      <c r="AD754" s="39"/>
      <c r="AI754" s="39"/>
      <c r="AN754" s="39"/>
      <c r="AS754" s="39"/>
    </row>
    <row r="755">
      <c r="E755" s="39"/>
      <c r="J755" s="39"/>
      <c r="O755" s="39"/>
      <c r="T755" s="39"/>
      <c r="Y755" s="39"/>
      <c r="AD755" s="39"/>
      <c r="AI755" s="39"/>
      <c r="AN755" s="39"/>
      <c r="AS755" s="39"/>
    </row>
    <row r="756">
      <c r="E756" s="39"/>
      <c r="J756" s="39"/>
      <c r="O756" s="39"/>
      <c r="T756" s="39"/>
      <c r="Y756" s="39"/>
      <c r="AD756" s="39"/>
      <c r="AI756" s="39"/>
      <c r="AN756" s="39"/>
      <c r="AS756" s="39"/>
    </row>
    <row r="757">
      <c r="E757" s="39"/>
      <c r="J757" s="39"/>
      <c r="O757" s="39"/>
      <c r="T757" s="39"/>
      <c r="Y757" s="39"/>
      <c r="AD757" s="39"/>
      <c r="AI757" s="39"/>
      <c r="AN757" s="39"/>
      <c r="AS757" s="39"/>
    </row>
    <row r="758">
      <c r="E758" s="39"/>
      <c r="J758" s="39"/>
      <c r="O758" s="39"/>
      <c r="T758" s="39"/>
      <c r="Y758" s="39"/>
      <c r="AD758" s="39"/>
      <c r="AI758" s="39"/>
      <c r="AN758" s="39"/>
      <c r="AS758" s="39"/>
    </row>
    <row r="759">
      <c r="E759" s="39"/>
      <c r="J759" s="39"/>
      <c r="O759" s="39"/>
      <c r="T759" s="39"/>
      <c r="Y759" s="39"/>
      <c r="AD759" s="39"/>
      <c r="AI759" s="39"/>
      <c r="AN759" s="39"/>
      <c r="AS759" s="39"/>
    </row>
    <row r="760">
      <c r="E760" s="39"/>
      <c r="J760" s="39"/>
      <c r="O760" s="39"/>
      <c r="T760" s="39"/>
      <c r="Y760" s="39"/>
      <c r="AD760" s="39"/>
      <c r="AI760" s="39"/>
      <c r="AN760" s="39"/>
      <c r="AS760" s="39"/>
    </row>
    <row r="761">
      <c r="E761" s="39"/>
      <c r="J761" s="39"/>
      <c r="O761" s="39"/>
      <c r="T761" s="39"/>
      <c r="Y761" s="39"/>
      <c r="AD761" s="39"/>
      <c r="AI761" s="39"/>
      <c r="AN761" s="39"/>
      <c r="AS761" s="39"/>
    </row>
    <row r="762">
      <c r="E762" s="39"/>
      <c r="J762" s="39"/>
      <c r="O762" s="39"/>
      <c r="T762" s="39"/>
      <c r="Y762" s="39"/>
      <c r="AD762" s="39"/>
      <c r="AI762" s="39"/>
      <c r="AN762" s="39"/>
      <c r="AS762" s="39"/>
    </row>
    <row r="763">
      <c r="E763" s="39"/>
      <c r="J763" s="39"/>
      <c r="O763" s="39"/>
      <c r="T763" s="39"/>
      <c r="Y763" s="39"/>
      <c r="AD763" s="39"/>
      <c r="AI763" s="39"/>
      <c r="AN763" s="39"/>
      <c r="AS763" s="39"/>
    </row>
    <row r="764">
      <c r="E764" s="39"/>
      <c r="J764" s="39"/>
      <c r="O764" s="39"/>
      <c r="T764" s="39"/>
      <c r="Y764" s="39"/>
      <c r="AD764" s="39"/>
      <c r="AI764" s="39"/>
      <c r="AN764" s="39"/>
      <c r="AS764" s="39"/>
    </row>
    <row r="765">
      <c r="E765" s="39"/>
      <c r="J765" s="39"/>
      <c r="O765" s="39"/>
      <c r="T765" s="39"/>
      <c r="Y765" s="39"/>
      <c r="AD765" s="39"/>
      <c r="AI765" s="39"/>
      <c r="AN765" s="39"/>
      <c r="AS765" s="39"/>
    </row>
    <row r="766">
      <c r="E766" s="39"/>
      <c r="J766" s="39"/>
      <c r="O766" s="39"/>
      <c r="T766" s="39"/>
      <c r="Y766" s="39"/>
      <c r="AD766" s="39"/>
      <c r="AI766" s="39"/>
      <c r="AN766" s="39"/>
      <c r="AS766" s="39"/>
    </row>
    <row r="767">
      <c r="E767" s="39"/>
      <c r="J767" s="39"/>
      <c r="O767" s="39"/>
      <c r="T767" s="39"/>
      <c r="Y767" s="39"/>
      <c r="AD767" s="39"/>
      <c r="AI767" s="39"/>
      <c r="AN767" s="39"/>
      <c r="AS767" s="39"/>
    </row>
    <row r="768">
      <c r="E768" s="39"/>
      <c r="J768" s="39"/>
      <c r="O768" s="39"/>
      <c r="T768" s="39"/>
      <c r="Y768" s="39"/>
      <c r="AD768" s="39"/>
      <c r="AI768" s="39"/>
      <c r="AN768" s="39"/>
      <c r="AS768" s="39"/>
    </row>
    <row r="769">
      <c r="E769" s="39"/>
      <c r="J769" s="39"/>
      <c r="O769" s="39"/>
      <c r="T769" s="39"/>
      <c r="Y769" s="39"/>
      <c r="AD769" s="39"/>
      <c r="AI769" s="39"/>
      <c r="AN769" s="39"/>
      <c r="AS769" s="39"/>
    </row>
    <row r="770">
      <c r="E770" s="39"/>
      <c r="J770" s="39"/>
      <c r="O770" s="39"/>
      <c r="T770" s="39"/>
      <c r="Y770" s="39"/>
      <c r="AD770" s="39"/>
      <c r="AI770" s="39"/>
      <c r="AN770" s="39"/>
      <c r="AS770" s="39"/>
    </row>
    <row r="771">
      <c r="E771" s="39"/>
      <c r="J771" s="39"/>
      <c r="O771" s="39"/>
      <c r="T771" s="39"/>
      <c r="Y771" s="39"/>
      <c r="AD771" s="39"/>
      <c r="AI771" s="39"/>
      <c r="AN771" s="39"/>
      <c r="AS771" s="39"/>
    </row>
    <row r="772">
      <c r="E772" s="39"/>
      <c r="J772" s="39"/>
      <c r="O772" s="39"/>
      <c r="T772" s="39"/>
      <c r="Y772" s="39"/>
      <c r="AD772" s="39"/>
      <c r="AI772" s="39"/>
      <c r="AN772" s="39"/>
      <c r="AS772" s="39"/>
    </row>
    <row r="773">
      <c r="E773" s="39"/>
      <c r="J773" s="39"/>
      <c r="O773" s="39"/>
      <c r="T773" s="39"/>
      <c r="Y773" s="39"/>
      <c r="AD773" s="39"/>
      <c r="AI773" s="39"/>
      <c r="AN773" s="39"/>
      <c r="AS773" s="39"/>
    </row>
    <row r="774">
      <c r="E774" s="39"/>
      <c r="J774" s="39"/>
      <c r="O774" s="39"/>
      <c r="T774" s="39"/>
      <c r="Y774" s="39"/>
      <c r="AD774" s="39"/>
      <c r="AI774" s="39"/>
      <c r="AN774" s="39"/>
      <c r="AS774" s="39"/>
    </row>
    <row r="775">
      <c r="E775" s="39"/>
      <c r="J775" s="39"/>
      <c r="O775" s="39"/>
      <c r="T775" s="39"/>
      <c r="Y775" s="39"/>
      <c r="AD775" s="39"/>
      <c r="AI775" s="39"/>
      <c r="AN775" s="39"/>
      <c r="AS775" s="39"/>
    </row>
    <row r="776">
      <c r="E776" s="39"/>
      <c r="J776" s="39"/>
      <c r="O776" s="39"/>
      <c r="T776" s="39"/>
      <c r="Y776" s="39"/>
      <c r="AD776" s="39"/>
      <c r="AI776" s="39"/>
      <c r="AN776" s="39"/>
      <c r="AS776" s="39"/>
    </row>
    <row r="777">
      <c r="E777" s="39"/>
      <c r="J777" s="39"/>
      <c r="O777" s="39"/>
      <c r="T777" s="39"/>
      <c r="Y777" s="39"/>
      <c r="AD777" s="39"/>
      <c r="AI777" s="39"/>
      <c r="AN777" s="39"/>
      <c r="AS777" s="39"/>
    </row>
    <row r="778">
      <c r="E778" s="39"/>
      <c r="J778" s="39"/>
      <c r="O778" s="39"/>
      <c r="T778" s="39"/>
      <c r="Y778" s="39"/>
      <c r="AD778" s="39"/>
      <c r="AI778" s="39"/>
      <c r="AN778" s="39"/>
      <c r="AS778" s="39"/>
    </row>
    <row r="779">
      <c r="E779" s="39"/>
      <c r="J779" s="39"/>
      <c r="O779" s="39"/>
      <c r="T779" s="39"/>
      <c r="Y779" s="39"/>
      <c r="AD779" s="39"/>
      <c r="AI779" s="39"/>
      <c r="AN779" s="39"/>
      <c r="AS779" s="39"/>
    </row>
    <row r="780">
      <c r="E780" s="39"/>
      <c r="J780" s="39"/>
      <c r="O780" s="39"/>
      <c r="T780" s="39"/>
      <c r="Y780" s="39"/>
      <c r="AD780" s="39"/>
      <c r="AI780" s="39"/>
      <c r="AN780" s="39"/>
      <c r="AS780" s="39"/>
    </row>
    <row r="781">
      <c r="E781" s="39"/>
      <c r="J781" s="39"/>
      <c r="O781" s="39"/>
      <c r="T781" s="39"/>
      <c r="Y781" s="39"/>
      <c r="AD781" s="39"/>
      <c r="AI781" s="39"/>
      <c r="AN781" s="39"/>
      <c r="AS781" s="39"/>
    </row>
    <row r="782">
      <c r="E782" s="39"/>
      <c r="J782" s="39"/>
      <c r="O782" s="39"/>
      <c r="T782" s="39"/>
      <c r="Y782" s="39"/>
      <c r="AD782" s="39"/>
      <c r="AI782" s="39"/>
      <c r="AN782" s="39"/>
      <c r="AS782" s="39"/>
    </row>
    <row r="783">
      <c r="E783" s="39"/>
      <c r="J783" s="39"/>
      <c r="O783" s="39"/>
      <c r="T783" s="39"/>
      <c r="Y783" s="39"/>
      <c r="AD783" s="39"/>
      <c r="AI783" s="39"/>
      <c r="AN783" s="39"/>
      <c r="AS783" s="39"/>
    </row>
    <row r="784">
      <c r="E784" s="39"/>
      <c r="J784" s="39"/>
      <c r="O784" s="39"/>
      <c r="T784" s="39"/>
      <c r="Y784" s="39"/>
      <c r="AD784" s="39"/>
      <c r="AI784" s="39"/>
      <c r="AN784" s="39"/>
      <c r="AS784" s="39"/>
    </row>
    <row r="785">
      <c r="E785" s="39"/>
      <c r="J785" s="39"/>
      <c r="O785" s="39"/>
      <c r="T785" s="39"/>
      <c r="Y785" s="39"/>
      <c r="AD785" s="39"/>
      <c r="AI785" s="39"/>
      <c r="AN785" s="39"/>
      <c r="AS785" s="39"/>
    </row>
    <row r="786">
      <c r="E786" s="39"/>
      <c r="J786" s="39"/>
      <c r="O786" s="39"/>
      <c r="T786" s="39"/>
      <c r="Y786" s="39"/>
      <c r="AD786" s="39"/>
      <c r="AI786" s="39"/>
      <c r="AN786" s="39"/>
      <c r="AS786" s="39"/>
    </row>
    <row r="787">
      <c r="E787" s="39"/>
      <c r="J787" s="39"/>
      <c r="O787" s="39"/>
      <c r="T787" s="39"/>
      <c r="Y787" s="39"/>
      <c r="AD787" s="39"/>
      <c r="AI787" s="39"/>
      <c r="AN787" s="39"/>
      <c r="AS787" s="39"/>
    </row>
    <row r="788">
      <c r="E788" s="39"/>
      <c r="J788" s="39"/>
      <c r="O788" s="39"/>
      <c r="T788" s="39"/>
      <c r="Y788" s="39"/>
      <c r="AD788" s="39"/>
      <c r="AI788" s="39"/>
      <c r="AN788" s="39"/>
      <c r="AS788" s="39"/>
    </row>
    <row r="789">
      <c r="E789" s="39"/>
      <c r="J789" s="39"/>
      <c r="O789" s="39"/>
      <c r="T789" s="39"/>
      <c r="Y789" s="39"/>
      <c r="AD789" s="39"/>
      <c r="AI789" s="39"/>
      <c r="AN789" s="39"/>
      <c r="AS789" s="39"/>
    </row>
    <row r="790">
      <c r="E790" s="39"/>
      <c r="J790" s="39"/>
      <c r="O790" s="39"/>
      <c r="T790" s="39"/>
      <c r="Y790" s="39"/>
      <c r="AD790" s="39"/>
      <c r="AI790" s="39"/>
      <c r="AN790" s="39"/>
      <c r="AS790" s="39"/>
    </row>
    <row r="791">
      <c r="E791" s="39"/>
      <c r="J791" s="39"/>
      <c r="O791" s="39"/>
      <c r="T791" s="39"/>
      <c r="Y791" s="39"/>
      <c r="AD791" s="39"/>
      <c r="AI791" s="39"/>
      <c r="AN791" s="39"/>
      <c r="AS791" s="39"/>
    </row>
    <row r="792">
      <c r="E792" s="39"/>
      <c r="J792" s="39"/>
      <c r="O792" s="39"/>
      <c r="T792" s="39"/>
      <c r="Y792" s="39"/>
      <c r="AD792" s="39"/>
      <c r="AI792" s="39"/>
      <c r="AN792" s="39"/>
      <c r="AS792" s="39"/>
    </row>
    <row r="793">
      <c r="E793" s="39"/>
      <c r="J793" s="39"/>
      <c r="O793" s="39"/>
      <c r="T793" s="39"/>
      <c r="Y793" s="39"/>
      <c r="AD793" s="39"/>
      <c r="AI793" s="39"/>
      <c r="AN793" s="39"/>
      <c r="AS793" s="39"/>
    </row>
    <row r="794">
      <c r="E794" s="39"/>
      <c r="J794" s="39"/>
      <c r="O794" s="39"/>
      <c r="T794" s="39"/>
      <c r="Y794" s="39"/>
      <c r="AD794" s="39"/>
      <c r="AI794" s="39"/>
      <c r="AN794" s="39"/>
      <c r="AS794" s="39"/>
    </row>
    <row r="795">
      <c r="E795" s="39"/>
      <c r="J795" s="39"/>
      <c r="O795" s="39"/>
      <c r="T795" s="39"/>
      <c r="Y795" s="39"/>
      <c r="AD795" s="39"/>
      <c r="AI795" s="39"/>
      <c r="AN795" s="39"/>
      <c r="AS795" s="39"/>
    </row>
    <row r="796">
      <c r="E796" s="39"/>
      <c r="J796" s="39"/>
      <c r="O796" s="39"/>
      <c r="T796" s="39"/>
      <c r="Y796" s="39"/>
      <c r="AD796" s="39"/>
      <c r="AI796" s="39"/>
      <c r="AN796" s="39"/>
      <c r="AS796" s="39"/>
    </row>
    <row r="797">
      <c r="E797" s="39"/>
      <c r="J797" s="39"/>
      <c r="O797" s="39"/>
      <c r="T797" s="39"/>
      <c r="Y797" s="39"/>
      <c r="AD797" s="39"/>
      <c r="AI797" s="39"/>
      <c r="AN797" s="39"/>
      <c r="AS797" s="39"/>
    </row>
    <row r="798">
      <c r="E798" s="39"/>
      <c r="J798" s="39"/>
      <c r="O798" s="39"/>
      <c r="T798" s="39"/>
      <c r="Y798" s="39"/>
      <c r="AD798" s="39"/>
      <c r="AI798" s="39"/>
      <c r="AN798" s="39"/>
      <c r="AS798" s="39"/>
    </row>
    <row r="799">
      <c r="E799" s="39"/>
      <c r="J799" s="39"/>
      <c r="O799" s="39"/>
      <c r="T799" s="39"/>
      <c r="Y799" s="39"/>
      <c r="AD799" s="39"/>
      <c r="AI799" s="39"/>
      <c r="AN799" s="39"/>
      <c r="AS799" s="39"/>
    </row>
    <row r="800">
      <c r="E800" s="39"/>
      <c r="J800" s="39"/>
      <c r="O800" s="39"/>
      <c r="T800" s="39"/>
      <c r="Y800" s="39"/>
      <c r="AD800" s="39"/>
      <c r="AI800" s="39"/>
      <c r="AN800" s="39"/>
      <c r="AS800" s="39"/>
    </row>
    <row r="801">
      <c r="E801" s="39"/>
      <c r="J801" s="39"/>
      <c r="O801" s="39"/>
      <c r="T801" s="39"/>
      <c r="Y801" s="39"/>
      <c r="AD801" s="39"/>
      <c r="AI801" s="39"/>
      <c r="AN801" s="39"/>
      <c r="AS801" s="39"/>
    </row>
    <row r="802">
      <c r="E802" s="39"/>
      <c r="J802" s="39"/>
      <c r="O802" s="39"/>
      <c r="T802" s="39"/>
      <c r="Y802" s="39"/>
      <c r="AD802" s="39"/>
      <c r="AI802" s="39"/>
      <c r="AN802" s="39"/>
      <c r="AS802" s="39"/>
    </row>
    <row r="803">
      <c r="E803" s="39"/>
      <c r="J803" s="39"/>
      <c r="O803" s="39"/>
      <c r="T803" s="39"/>
      <c r="Y803" s="39"/>
      <c r="AD803" s="39"/>
      <c r="AI803" s="39"/>
      <c r="AN803" s="39"/>
      <c r="AS803" s="39"/>
    </row>
    <row r="804">
      <c r="E804" s="39"/>
      <c r="J804" s="39"/>
      <c r="O804" s="39"/>
      <c r="T804" s="39"/>
      <c r="Y804" s="39"/>
      <c r="AD804" s="39"/>
      <c r="AI804" s="39"/>
      <c r="AN804" s="39"/>
      <c r="AS804" s="39"/>
    </row>
    <row r="805">
      <c r="E805" s="39"/>
      <c r="J805" s="39"/>
      <c r="O805" s="39"/>
      <c r="T805" s="39"/>
      <c r="Y805" s="39"/>
      <c r="AD805" s="39"/>
      <c r="AI805" s="39"/>
      <c r="AN805" s="39"/>
      <c r="AS805" s="39"/>
    </row>
    <row r="806">
      <c r="E806" s="39"/>
      <c r="J806" s="39"/>
      <c r="O806" s="39"/>
      <c r="T806" s="39"/>
      <c r="Y806" s="39"/>
      <c r="AD806" s="39"/>
      <c r="AI806" s="39"/>
      <c r="AN806" s="39"/>
      <c r="AS806" s="39"/>
    </row>
    <row r="807">
      <c r="E807" s="39"/>
      <c r="J807" s="39"/>
      <c r="O807" s="39"/>
      <c r="T807" s="39"/>
      <c r="Y807" s="39"/>
      <c r="AD807" s="39"/>
      <c r="AI807" s="39"/>
      <c r="AN807" s="39"/>
      <c r="AS807" s="39"/>
    </row>
    <row r="808">
      <c r="E808" s="39"/>
      <c r="J808" s="39"/>
      <c r="O808" s="39"/>
      <c r="T808" s="39"/>
      <c r="Y808" s="39"/>
      <c r="AD808" s="39"/>
      <c r="AI808" s="39"/>
      <c r="AN808" s="39"/>
      <c r="AS808" s="39"/>
    </row>
    <row r="809">
      <c r="E809" s="39"/>
      <c r="J809" s="39"/>
      <c r="O809" s="39"/>
      <c r="T809" s="39"/>
      <c r="Y809" s="39"/>
      <c r="AD809" s="39"/>
      <c r="AI809" s="39"/>
      <c r="AN809" s="39"/>
      <c r="AS809" s="39"/>
    </row>
    <row r="810">
      <c r="E810" s="39"/>
      <c r="J810" s="39"/>
      <c r="O810" s="39"/>
      <c r="T810" s="39"/>
      <c r="Y810" s="39"/>
      <c r="AD810" s="39"/>
      <c r="AI810" s="39"/>
      <c r="AN810" s="39"/>
      <c r="AS810" s="39"/>
    </row>
    <row r="811">
      <c r="E811" s="39"/>
      <c r="J811" s="39"/>
      <c r="O811" s="39"/>
      <c r="T811" s="39"/>
      <c r="Y811" s="39"/>
      <c r="AD811" s="39"/>
      <c r="AI811" s="39"/>
      <c r="AN811" s="39"/>
      <c r="AS811" s="39"/>
    </row>
    <row r="812">
      <c r="E812" s="39"/>
      <c r="J812" s="39"/>
      <c r="O812" s="39"/>
      <c r="T812" s="39"/>
      <c r="Y812" s="39"/>
      <c r="AD812" s="39"/>
      <c r="AI812" s="39"/>
      <c r="AN812" s="39"/>
      <c r="AS812" s="39"/>
    </row>
    <row r="813">
      <c r="E813" s="39"/>
      <c r="J813" s="39"/>
      <c r="O813" s="39"/>
      <c r="T813" s="39"/>
      <c r="Y813" s="39"/>
      <c r="AD813" s="39"/>
      <c r="AI813" s="39"/>
      <c r="AN813" s="39"/>
      <c r="AS813" s="39"/>
    </row>
    <row r="814">
      <c r="E814" s="39"/>
      <c r="J814" s="39"/>
      <c r="O814" s="39"/>
      <c r="T814" s="39"/>
      <c r="Y814" s="39"/>
      <c r="AD814" s="39"/>
      <c r="AI814" s="39"/>
      <c r="AN814" s="39"/>
      <c r="AS814" s="39"/>
    </row>
    <row r="815">
      <c r="E815" s="39"/>
      <c r="J815" s="39"/>
      <c r="O815" s="39"/>
      <c r="T815" s="39"/>
      <c r="Y815" s="39"/>
      <c r="AD815" s="39"/>
      <c r="AI815" s="39"/>
      <c r="AN815" s="39"/>
      <c r="AS815" s="39"/>
    </row>
    <row r="816">
      <c r="E816" s="39"/>
      <c r="J816" s="39"/>
      <c r="O816" s="39"/>
      <c r="T816" s="39"/>
      <c r="Y816" s="39"/>
      <c r="AD816" s="39"/>
      <c r="AI816" s="39"/>
      <c r="AN816" s="39"/>
      <c r="AS816" s="39"/>
    </row>
    <row r="817">
      <c r="E817" s="39"/>
      <c r="J817" s="39"/>
      <c r="O817" s="39"/>
      <c r="T817" s="39"/>
      <c r="Y817" s="39"/>
      <c r="AD817" s="39"/>
      <c r="AI817" s="39"/>
      <c r="AN817" s="39"/>
      <c r="AS817" s="39"/>
    </row>
    <row r="818">
      <c r="E818" s="39"/>
      <c r="J818" s="39"/>
      <c r="O818" s="39"/>
      <c r="T818" s="39"/>
      <c r="Y818" s="39"/>
      <c r="AD818" s="39"/>
      <c r="AI818" s="39"/>
      <c r="AN818" s="39"/>
      <c r="AS818" s="39"/>
    </row>
    <row r="819">
      <c r="E819" s="39"/>
      <c r="J819" s="39"/>
      <c r="O819" s="39"/>
      <c r="T819" s="39"/>
      <c r="Y819" s="39"/>
      <c r="AD819" s="39"/>
      <c r="AI819" s="39"/>
      <c r="AN819" s="39"/>
      <c r="AS819" s="39"/>
    </row>
    <row r="820">
      <c r="E820" s="39"/>
      <c r="J820" s="39"/>
      <c r="O820" s="39"/>
      <c r="T820" s="39"/>
      <c r="Y820" s="39"/>
      <c r="AD820" s="39"/>
      <c r="AI820" s="39"/>
      <c r="AN820" s="39"/>
      <c r="AS820" s="39"/>
    </row>
    <row r="821">
      <c r="E821" s="39"/>
      <c r="J821" s="39"/>
      <c r="O821" s="39"/>
      <c r="T821" s="39"/>
      <c r="Y821" s="39"/>
      <c r="AD821" s="39"/>
      <c r="AI821" s="39"/>
      <c r="AN821" s="39"/>
      <c r="AS821" s="39"/>
    </row>
    <row r="822">
      <c r="E822" s="39"/>
      <c r="J822" s="39"/>
      <c r="O822" s="39"/>
      <c r="T822" s="39"/>
      <c r="Y822" s="39"/>
      <c r="AD822" s="39"/>
      <c r="AI822" s="39"/>
      <c r="AN822" s="39"/>
      <c r="AS822" s="39"/>
    </row>
    <row r="823">
      <c r="E823" s="39"/>
      <c r="J823" s="39"/>
      <c r="O823" s="39"/>
      <c r="T823" s="39"/>
      <c r="Y823" s="39"/>
      <c r="AD823" s="39"/>
      <c r="AI823" s="39"/>
      <c r="AN823" s="39"/>
      <c r="AS823" s="39"/>
    </row>
    <row r="824">
      <c r="E824" s="39"/>
      <c r="J824" s="39"/>
      <c r="O824" s="39"/>
      <c r="T824" s="39"/>
      <c r="Y824" s="39"/>
      <c r="AD824" s="39"/>
      <c r="AI824" s="39"/>
      <c r="AN824" s="39"/>
      <c r="AS824" s="39"/>
    </row>
    <row r="825">
      <c r="E825" s="39"/>
      <c r="J825" s="39"/>
      <c r="O825" s="39"/>
      <c r="T825" s="39"/>
      <c r="Y825" s="39"/>
      <c r="AD825" s="39"/>
      <c r="AI825" s="39"/>
      <c r="AN825" s="39"/>
      <c r="AS825" s="39"/>
    </row>
    <row r="826">
      <c r="E826" s="39"/>
      <c r="J826" s="39"/>
      <c r="O826" s="39"/>
      <c r="T826" s="39"/>
      <c r="Y826" s="39"/>
      <c r="AD826" s="39"/>
      <c r="AI826" s="39"/>
      <c r="AN826" s="39"/>
      <c r="AS826" s="39"/>
    </row>
    <row r="827">
      <c r="E827" s="39"/>
      <c r="J827" s="39"/>
      <c r="O827" s="39"/>
      <c r="T827" s="39"/>
      <c r="Y827" s="39"/>
      <c r="AD827" s="39"/>
      <c r="AI827" s="39"/>
      <c r="AN827" s="39"/>
      <c r="AS827" s="39"/>
    </row>
    <row r="828">
      <c r="E828" s="39"/>
      <c r="J828" s="39"/>
      <c r="O828" s="39"/>
      <c r="T828" s="39"/>
      <c r="Y828" s="39"/>
      <c r="AD828" s="39"/>
      <c r="AI828" s="39"/>
      <c r="AN828" s="39"/>
      <c r="AS828" s="39"/>
    </row>
    <row r="829">
      <c r="E829" s="39"/>
      <c r="J829" s="39"/>
      <c r="O829" s="39"/>
      <c r="T829" s="39"/>
      <c r="Y829" s="39"/>
      <c r="AD829" s="39"/>
      <c r="AI829" s="39"/>
      <c r="AN829" s="39"/>
      <c r="AS829" s="39"/>
    </row>
    <row r="830">
      <c r="E830" s="39"/>
      <c r="J830" s="39"/>
      <c r="O830" s="39"/>
      <c r="T830" s="39"/>
      <c r="Y830" s="39"/>
      <c r="AD830" s="39"/>
      <c r="AI830" s="39"/>
      <c r="AN830" s="39"/>
      <c r="AS830" s="39"/>
    </row>
    <row r="831">
      <c r="E831" s="39"/>
      <c r="J831" s="39"/>
      <c r="O831" s="39"/>
      <c r="T831" s="39"/>
      <c r="Y831" s="39"/>
      <c r="AD831" s="39"/>
      <c r="AI831" s="39"/>
      <c r="AN831" s="39"/>
      <c r="AS831" s="39"/>
    </row>
    <row r="832">
      <c r="E832" s="39"/>
      <c r="J832" s="39"/>
      <c r="O832" s="39"/>
      <c r="T832" s="39"/>
      <c r="Y832" s="39"/>
      <c r="AD832" s="39"/>
      <c r="AI832" s="39"/>
      <c r="AN832" s="39"/>
      <c r="AS832" s="39"/>
    </row>
    <row r="833">
      <c r="E833" s="39"/>
      <c r="J833" s="39"/>
      <c r="O833" s="39"/>
      <c r="T833" s="39"/>
      <c r="Y833" s="39"/>
      <c r="AD833" s="39"/>
      <c r="AI833" s="39"/>
      <c r="AN833" s="39"/>
      <c r="AS833" s="39"/>
    </row>
    <row r="834">
      <c r="E834" s="39"/>
      <c r="J834" s="39"/>
      <c r="O834" s="39"/>
      <c r="T834" s="39"/>
      <c r="Y834" s="39"/>
      <c r="AD834" s="39"/>
      <c r="AI834" s="39"/>
      <c r="AN834" s="39"/>
      <c r="AS834" s="39"/>
    </row>
    <row r="835">
      <c r="E835" s="39"/>
      <c r="J835" s="39"/>
      <c r="O835" s="39"/>
      <c r="T835" s="39"/>
      <c r="Y835" s="39"/>
      <c r="AD835" s="39"/>
      <c r="AI835" s="39"/>
      <c r="AN835" s="39"/>
      <c r="AS835" s="39"/>
    </row>
    <row r="836">
      <c r="E836" s="39"/>
      <c r="J836" s="39"/>
      <c r="O836" s="39"/>
      <c r="T836" s="39"/>
      <c r="Y836" s="39"/>
      <c r="AD836" s="39"/>
      <c r="AI836" s="39"/>
      <c r="AN836" s="39"/>
      <c r="AS836" s="39"/>
    </row>
    <row r="837">
      <c r="E837" s="39"/>
      <c r="J837" s="39"/>
      <c r="O837" s="39"/>
      <c r="T837" s="39"/>
      <c r="Y837" s="39"/>
      <c r="AD837" s="39"/>
      <c r="AI837" s="39"/>
      <c r="AN837" s="39"/>
      <c r="AS837" s="39"/>
    </row>
    <row r="838">
      <c r="E838" s="39"/>
      <c r="J838" s="39"/>
      <c r="O838" s="39"/>
      <c r="T838" s="39"/>
      <c r="Y838" s="39"/>
      <c r="AD838" s="39"/>
      <c r="AI838" s="39"/>
      <c r="AN838" s="39"/>
      <c r="AS838" s="39"/>
    </row>
    <row r="839">
      <c r="E839" s="39"/>
      <c r="J839" s="39"/>
      <c r="O839" s="39"/>
      <c r="T839" s="39"/>
      <c r="Y839" s="39"/>
      <c r="AD839" s="39"/>
      <c r="AI839" s="39"/>
      <c r="AN839" s="39"/>
      <c r="AS839" s="39"/>
    </row>
    <row r="840">
      <c r="E840" s="39"/>
      <c r="J840" s="39"/>
      <c r="O840" s="39"/>
      <c r="T840" s="39"/>
      <c r="Y840" s="39"/>
      <c r="AD840" s="39"/>
      <c r="AI840" s="39"/>
      <c r="AN840" s="39"/>
      <c r="AS840" s="39"/>
    </row>
    <row r="841">
      <c r="E841" s="39"/>
      <c r="J841" s="39"/>
      <c r="O841" s="39"/>
      <c r="T841" s="39"/>
      <c r="Y841" s="39"/>
      <c r="AD841" s="39"/>
      <c r="AI841" s="39"/>
      <c r="AN841" s="39"/>
      <c r="AS841" s="39"/>
    </row>
    <row r="842">
      <c r="E842" s="39"/>
      <c r="J842" s="39"/>
      <c r="O842" s="39"/>
      <c r="T842" s="39"/>
      <c r="Y842" s="39"/>
      <c r="AD842" s="39"/>
      <c r="AI842" s="39"/>
      <c r="AN842" s="39"/>
      <c r="AS842" s="39"/>
    </row>
    <row r="843">
      <c r="E843" s="39"/>
      <c r="J843" s="39"/>
      <c r="O843" s="39"/>
      <c r="T843" s="39"/>
      <c r="Y843" s="39"/>
      <c r="AD843" s="39"/>
      <c r="AI843" s="39"/>
      <c r="AN843" s="39"/>
      <c r="AS843" s="39"/>
    </row>
    <row r="844">
      <c r="E844" s="39"/>
      <c r="J844" s="39"/>
      <c r="O844" s="39"/>
      <c r="T844" s="39"/>
      <c r="Y844" s="39"/>
      <c r="AD844" s="39"/>
      <c r="AI844" s="39"/>
      <c r="AN844" s="39"/>
      <c r="AS844" s="39"/>
    </row>
    <row r="845">
      <c r="E845" s="39"/>
      <c r="J845" s="39"/>
      <c r="O845" s="39"/>
      <c r="T845" s="39"/>
      <c r="Y845" s="39"/>
      <c r="AD845" s="39"/>
      <c r="AI845" s="39"/>
      <c r="AN845" s="39"/>
      <c r="AS845" s="39"/>
    </row>
    <row r="846">
      <c r="E846" s="39"/>
      <c r="J846" s="39"/>
      <c r="O846" s="39"/>
      <c r="T846" s="39"/>
      <c r="Y846" s="39"/>
      <c r="AD846" s="39"/>
      <c r="AI846" s="39"/>
      <c r="AN846" s="39"/>
      <c r="AS846" s="39"/>
    </row>
    <row r="847">
      <c r="E847" s="39"/>
      <c r="J847" s="39"/>
      <c r="O847" s="39"/>
      <c r="T847" s="39"/>
      <c r="Y847" s="39"/>
      <c r="AD847" s="39"/>
      <c r="AI847" s="39"/>
      <c r="AN847" s="39"/>
      <c r="AS847" s="39"/>
    </row>
    <row r="848">
      <c r="E848" s="39"/>
      <c r="J848" s="39"/>
      <c r="O848" s="39"/>
      <c r="T848" s="39"/>
      <c r="Y848" s="39"/>
      <c r="AD848" s="39"/>
      <c r="AI848" s="39"/>
      <c r="AN848" s="39"/>
      <c r="AS848" s="39"/>
    </row>
    <row r="849">
      <c r="E849" s="39"/>
      <c r="J849" s="39"/>
      <c r="O849" s="39"/>
      <c r="T849" s="39"/>
      <c r="Y849" s="39"/>
      <c r="AD849" s="39"/>
      <c r="AI849" s="39"/>
      <c r="AN849" s="39"/>
      <c r="AS849" s="39"/>
    </row>
    <row r="850">
      <c r="E850" s="39"/>
      <c r="J850" s="39"/>
      <c r="O850" s="39"/>
      <c r="T850" s="39"/>
      <c r="Y850" s="39"/>
      <c r="AD850" s="39"/>
      <c r="AI850" s="39"/>
      <c r="AN850" s="39"/>
      <c r="AS850" s="39"/>
    </row>
    <row r="851">
      <c r="E851" s="39"/>
      <c r="J851" s="39"/>
      <c r="O851" s="39"/>
      <c r="T851" s="39"/>
      <c r="Y851" s="39"/>
      <c r="AD851" s="39"/>
      <c r="AI851" s="39"/>
      <c r="AN851" s="39"/>
      <c r="AS851" s="39"/>
    </row>
    <row r="852">
      <c r="E852" s="39"/>
      <c r="J852" s="39"/>
      <c r="O852" s="39"/>
      <c r="T852" s="39"/>
      <c r="Y852" s="39"/>
      <c r="AD852" s="39"/>
      <c r="AI852" s="39"/>
      <c r="AN852" s="39"/>
      <c r="AS852" s="39"/>
    </row>
    <row r="853">
      <c r="E853" s="39"/>
      <c r="J853" s="39"/>
      <c r="O853" s="39"/>
      <c r="T853" s="39"/>
      <c r="Y853" s="39"/>
      <c r="AD853" s="39"/>
      <c r="AI853" s="39"/>
      <c r="AN853" s="39"/>
      <c r="AS853" s="39"/>
    </row>
    <row r="854">
      <c r="E854" s="39"/>
      <c r="J854" s="39"/>
      <c r="O854" s="39"/>
      <c r="T854" s="39"/>
      <c r="Y854" s="39"/>
      <c r="AD854" s="39"/>
      <c r="AI854" s="39"/>
      <c r="AN854" s="39"/>
      <c r="AS854" s="39"/>
    </row>
    <row r="855">
      <c r="E855" s="39"/>
      <c r="J855" s="39"/>
      <c r="O855" s="39"/>
      <c r="T855" s="39"/>
      <c r="Y855" s="39"/>
      <c r="AD855" s="39"/>
      <c r="AI855" s="39"/>
      <c r="AN855" s="39"/>
      <c r="AS855" s="39"/>
    </row>
    <row r="856">
      <c r="E856" s="39"/>
      <c r="J856" s="39"/>
      <c r="O856" s="39"/>
      <c r="T856" s="39"/>
      <c r="Y856" s="39"/>
      <c r="AD856" s="39"/>
      <c r="AI856" s="39"/>
      <c r="AN856" s="39"/>
      <c r="AS856" s="39"/>
    </row>
    <row r="857">
      <c r="E857" s="39"/>
      <c r="J857" s="39"/>
      <c r="O857" s="39"/>
      <c r="T857" s="39"/>
      <c r="Y857" s="39"/>
      <c r="AD857" s="39"/>
      <c r="AI857" s="39"/>
      <c r="AN857" s="39"/>
      <c r="AS857" s="39"/>
    </row>
    <row r="858">
      <c r="E858" s="39"/>
      <c r="J858" s="39"/>
      <c r="O858" s="39"/>
      <c r="T858" s="39"/>
      <c r="Y858" s="39"/>
      <c r="AD858" s="39"/>
      <c r="AI858" s="39"/>
      <c r="AN858" s="39"/>
      <c r="AS858" s="39"/>
    </row>
    <row r="859">
      <c r="E859" s="39"/>
      <c r="J859" s="39"/>
      <c r="O859" s="39"/>
      <c r="T859" s="39"/>
      <c r="Y859" s="39"/>
      <c r="AD859" s="39"/>
      <c r="AI859" s="39"/>
      <c r="AN859" s="39"/>
      <c r="AS859" s="39"/>
    </row>
    <row r="860">
      <c r="E860" s="39"/>
      <c r="J860" s="39"/>
      <c r="O860" s="39"/>
      <c r="T860" s="39"/>
      <c r="Y860" s="39"/>
      <c r="AD860" s="39"/>
      <c r="AI860" s="39"/>
      <c r="AN860" s="39"/>
      <c r="AS860" s="39"/>
    </row>
    <row r="861">
      <c r="E861" s="39"/>
      <c r="J861" s="39"/>
      <c r="O861" s="39"/>
      <c r="T861" s="39"/>
      <c r="Y861" s="39"/>
      <c r="AD861" s="39"/>
      <c r="AI861" s="39"/>
      <c r="AN861" s="39"/>
      <c r="AS861" s="39"/>
    </row>
    <row r="862">
      <c r="E862" s="39"/>
      <c r="J862" s="39"/>
      <c r="O862" s="39"/>
      <c r="T862" s="39"/>
      <c r="Y862" s="39"/>
      <c r="AD862" s="39"/>
      <c r="AI862" s="39"/>
      <c r="AN862" s="39"/>
      <c r="AS862" s="39"/>
    </row>
    <row r="863">
      <c r="E863" s="39"/>
      <c r="J863" s="39"/>
      <c r="O863" s="39"/>
      <c r="T863" s="39"/>
      <c r="Y863" s="39"/>
      <c r="AD863" s="39"/>
      <c r="AI863" s="39"/>
      <c r="AN863" s="39"/>
      <c r="AS863" s="39"/>
    </row>
    <row r="864">
      <c r="E864" s="39"/>
      <c r="J864" s="39"/>
      <c r="O864" s="39"/>
      <c r="T864" s="39"/>
      <c r="Y864" s="39"/>
      <c r="AD864" s="39"/>
      <c r="AI864" s="39"/>
      <c r="AN864" s="39"/>
      <c r="AS864" s="39"/>
    </row>
    <row r="865">
      <c r="E865" s="39"/>
      <c r="J865" s="39"/>
      <c r="O865" s="39"/>
      <c r="T865" s="39"/>
      <c r="Y865" s="39"/>
      <c r="AD865" s="39"/>
      <c r="AI865" s="39"/>
      <c r="AN865" s="39"/>
      <c r="AS865" s="39"/>
    </row>
    <row r="866">
      <c r="E866" s="39"/>
      <c r="J866" s="39"/>
      <c r="O866" s="39"/>
      <c r="T866" s="39"/>
      <c r="Y866" s="39"/>
      <c r="AD866" s="39"/>
      <c r="AI866" s="39"/>
      <c r="AN866" s="39"/>
      <c r="AS866" s="39"/>
    </row>
    <row r="867">
      <c r="E867" s="39"/>
      <c r="J867" s="39"/>
      <c r="O867" s="39"/>
      <c r="T867" s="39"/>
      <c r="Y867" s="39"/>
      <c r="AD867" s="39"/>
      <c r="AI867" s="39"/>
      <c r="AN867" s="39"/>
      <c r="AS867" s="39"/>
    </row>
    <row r="868">
      <c r="E868" s="39"/>
      <c r="J868" s="39"/>
      <c r="O868" s="39"/>
      <c r="T868" s="39"/>
      <c r="Y868" s="39"/>
      <c r="AD868" s="39"/>
      <c r="AI868" s="39"/>
      <c r="AN868" s="39"/>
      <c r="AS868" s="39"/>
    </row>
    <row r="869">
      <c r="E869" s="39"/>
      <c r="J869" s="39"/>
      <c r="O869" s="39"/>
      <c r="T869" s="39"/>
      <c r="Y869" s="39"/>
      <c r="AD869" s="39"/>
      <c r="AI869" s="39"/>
      <c r="AN869" s="39"/>
      <c r="AS869" s="39"/>
    </row>
    <row r="870">
      <c r="E870" s="39"/>
      <c r="J870" s="39"/>
      <c r="O870" s="39"/>
      <c r="T870" s="39"/>
      <c r="Y870" s="39"/>
      <c r="AD870" s="39"/>
      <c r="AI870" s="39"/>
      <c r="AN870" s="39"/>
      <c r="AS870" s="39"/>
    </row>
    <row r="871">
      <c r="E871" s="39"/>
      <c r="J871" s="39"/>
      <c r="O871" s="39"/>
      <c r="T871" s="39"/>
      <c r="Y871" s="39"/>
      <c r="AD871" s="39"/>
      <c r="AI871" s="39"/>
      <c r="AN871" s="39"/>
      <c r="AS871" s="39"/>
    </row>
    <row r="872">
      <c r="E872" s="39"/>
      <c r="J872" s="39"/>
      <c r="O872" s="39"/>
      <c r="T872" s="39"/>
      <c r="Y872" s="39"/>
      <c r="AD872" s="39"/>
      <c r="AI872" s="39"/>
      <c r="AN872" s="39"/>
      <c r="AS872" s="39"/>
    </row>
    <row r="873">
      <c r="E873" s="39"/>
      <c r="J873" s="39"/>
      <c r="O873" s="39"/>
      <c r="T873" s="39"/>
      <c r="Y873" s="39"/>
      <c r="AD873" s="39"/>
      <c r="AI873" s="39"/>
      <c r="AN873" s="39"/>
      <c r="AS873" s="39"/>
    </row>
    <row r="874">
      <c r="E874" s="39"/>
      <c r="J874" s="39"/>
      <c r="O874" s="39"/>
      <c r="T874" s="39"/>
      <c r="Y874" s="39"/>
      <c r="AD874" s="39"/>
      <c r="AI874" s="39"/>
      <c r="AN874" s="39"/>
      <c r="AS874" s="39"/>
    </row>
    <row r="875">
      <c r="E875" s="39"/>
      <c r="J875" s="39"/>
      <c r="O875" s="39"/>
      <c r="T875" s="39"/>
      <c r="Y875" s="39"/>
      <c r="AD875" s="39"/>
      <c r="AI875" s="39"/>
      <c r="AN875" s="39"/>
      <c r="AS875" s="39"/>
    </row>
    <row r="876">
      <c r="E876" s="39"/>
      <c r="J876" s="39"/>
      <c r="O876" s="39"/>
      <c r="T876" s="39"/>
      <c r="Y876" s="39"/>
      <c r="AD876" s="39"/>
      <c r="AI876" s="39"/>
      <c r="AN876" s="39"/>
      <c r="AS876" s="39"/>
    </row>
    <row r="877">
      <c r="E877" s="39"/>
      <c r="J877" s="39"/>
      <c r="O877" s="39"/>
      <c r="T877" s="39"/>
      <c r="Y877" s="39"/>
      <c r="AD877" s="39"/>
      <c r="AI877" s="39"/>
      <c r="AN877" s="39"/>
      <c r="AS877" s="39"/>
    </row>
    <row r="878">
      <c r="E878" s="39"/>
      <c r="J878" s="39"/>
      <c r="O878" s="39"/>
      <c r="T878" s="39"/>
      <c r="Y878" s="39"/>
      <c r="AD878" s="39"/>
      <c r="AI878" s="39"/>
      <c r="AN878" s="39"/>
      <c r="AS878" s="39"/>
    </row>
    <row r="879">
      <c r="E879" s="39"/>
      <c r="J879" s="39"/>
      <c r="O879" s="39"/>
      <c r="T879" s="39"/>
      <c r="Y879" s="39"/>
      <c r="AD879" s="39"/>
      <c r="AI879" s="39"/>
      <c r="AN879" s="39"/>
      <c r="AS879" s="39"/>
    </row>
    <row r="880">
      <c r="E880" s="39"/>
      <c r="J880" s="39"/>
      <c r="O880" s="39"/>
      <c r="T880" s="39"/>
      <c r="Y880" s="39"/>
      <c r="AD880" s="39"/>
      <c r="AI880" s="39"/>
      <c r="AN880" s="39"/>
      <c r="AS880" s="39"/>
    </row>
    <row r="881">
      <c r="E881" s="39"/>
      <c r="J881" s="39"/>
      <c r="O881" s="39"/>
      <c r="T881" s="39"/>
      <c r="Y881" s="39"/>
      <c r="AD881" s="39"/>
      <c r="AI881" s="39"/>
      <c r="AN881" s="39"/>
      <c r="AS881" s="39"/>
    </row>
    <row r="882">
      <c r="E882" s="39"/>
      <c r="J882" s="39"/>
      <c r="O882" s="39"/>
      <c r="T882" s="39"/>
      <c r="Y882" s="39"/>
      <c r="AD882" s="39"/>
      <c r="AI882" s="39"/>
      <c r="AN882" s="39"/>
      <c r="AS882" s="39"/>
    </row>
    <row r="883">
      <c r="E883" s="39"/>
      <c r="J883" s="39"/>
      <c r="O883" s="39"/>
      <c r="T883" s="39"/>
      <c r="Y883" s="39"/>
      <c r="AD883" s="39"/>
      <c r="AI883" s="39"/>
      <c r="AN883" s="39"/>
      <c r="AS883" s="39"/>
    </row>
    <row r="884">
      <c r="E884" s="39"/>
      <c r="J884" s="39"/>
      <c r="O884" s="39"/>
      <c r="T884" s="39"/>
      <c r="Y884" s="39"/>
      <c r="AD884" s="39"/>
      <c r="AI884" s="39"/>
      <c r="AN884" s="39"/>
      <c r="AS884" s="39"/>
    </row>
    <row r="885">
      <c r="E885" s="39"/>
      <c r="J885" s="39"/>
      <c r="O885" s="39"/>
      <c r="T885" s="39"/>
      <c r="Y885" s="39"/>
      <c r="AD885" s="39"/>
      <c r="AI885" s="39"/>
      <c r="AN885" s="39"/>
      <c r="AS885" s="39"/>
    </row>
    <row r="886">
      <c r="E886" s="39"/>
      <c r="J886" s="39"/>
      <c r="O886" s="39"/>
      <c r="T886" s="39"/>
      <c r="Y886" s="39"/>
      <c r="AD886" s="39"/>
      <c r="AI886" s="39"/>
      <c r="AN886" s="39"/>
      <c r="AS886" s="39"/>
    </row>
    <row r="887">
      <c r="E887" s="39"/>
      <c r="J887" s="39"/>
      <c r="O887" s="39"/>
      <c r="T887" s="39"/>
      <c r="Y887" s="39"/>
      <c r="AD887" s="39"/>
      <c r="AI887" s="39"/>
      <c r="AN887" s="39"/>
      <c r="AS887" s="39"/>
    </row>
    <row r="888">
      <c r="E888" s="39"/>
      <c r="J888" s="39"/>
      <c r="O888" s="39"/>
      <c r="T888" s="39"/>
      <c r="Y888" s="39"/>
      <c r="AD888" s="39"/>
      <c r="AI888" s="39"/>
      <c r="AN888" s="39"/>
      <c r="AS888" s="39"/>
    </row>
    <row r="889">
      <c r="E889" s="39"/>
      <c r="J889" s="39"/>
      <c r="O889" s="39"/>
      <c r="T889" s="39"/>
      <c r="Y889" s="39"/>
      <c r="AD889" s="39"/>
      <c r="AI889" s="39"/>
      <c r="AN889" s="39"/>
      <c r="AS889" s="39"/>
    </row>
    <row r="890">
      <c r="E890" s="39"/>
      <c r="J890" s="39"/>
      <c r="O890" s="39"/>
      <c r="T890" s="39"/>
      <c r="Y890" s="39"/>
      <c r="AD890" s="39"/>
      <c r="AI890" s="39"/>
      <c r="AN890" s="39"/>
      <c r="AS890" s="39"/>
    </row>
    <row r="891">
      <c r="E891" s="39"/>
      <c r="J891" s="39"/>
      <c r="O891" s="39"/>
      <c r="T891" s="39"/>
      <c r="Y891" s="39"/>
      <c r="AD891" s="39"/>
      <c r="AI891" s="39"/>
      <c r="AN891" s="39"/>
      <c r="AS891" s="39"/>
    </row>
    <row r="892">
      <c r="E892" s="39"/>
      <c r="J892" s="39"/>
      <c r="O892" s="39"/>
      <c r="T892" s="39"/>
      <c r="Y892" s="39"/>
      <c r="AD892" s="39"/>
      <c r="AI892" s="39"/>
      <c r="AN892" s="39"/>
      <c r="AS892" s="39"/>
    </row>
    <row r="893">
      <c r="E893" s="39"/>
      <c r="J893" s="39"/>
      <c r="O893" s="39"/>
      <c r="T893" s="39"/>
      <c r="Y893" s="39"/>
      <c r="AD893" s="39"/>
      <c r="AI893" s="39"/>
      <c r="AN893" s="39"/>
      <c r="AS893" s="39"/>
    </row>
    <row r="894">
      <c r="E894" s="39"/>
      <c r="J894" s="39"/>
      <c r="O894" s="39"/>
      <c r="T894" s="39"/>
      <c r="Y894" s="39"/>
      <c r="AD894" s="39"/>
      <c r="AI894" s="39"/>
      <c r="AN894" s="39"/>
      <c r="AS894" s="39"/>
    </row>
    <row r="895">
      <c r="E895" s="39"/>
      <c r="J895" s="39"/>
      <c r="O895" s="39"/>
      <c r="T895" s="39"/>
      <c r="Y895" s="39"/>
      <c r="AD895" s="39"/>
      <c r="AI895" s="39"/>
      <c r="AN895" s="39"/>
      <c r="AS895" s="39"/>
    </row>
    <row r="896">
      <c r="E896" s="39"/>
      <c r="J896" s="39"/>
      <c r="O896" s="39"/>
      <c r="T896" s="39"/>
      <c r="Y896" s="39"/>
      <c r="AD896" s="39"/>
      <c r="AI896" s="39"/>
      <c r="AN896" s="39"/>
      <c r="AS896" s="39"/>
    </row>
    <row r="897">
      <c r="E897" s="39"/>
      <c r="J897" s="39"/>
      <c r="O897" s="39"/>
      <c r="T897" s="39"/>
      <c r="Y897" s="39"/>
      <c r="AD897" s="39"/>
      <c r="AI897" s="39"/>
      <c r="AN897" s="39"/>
      <c r="AS897" s="39"/>
    </row>
    <row r="898">
      <c r="E898" s="39"/>
      <c r="J898" s="39"/>
      <c r="O898" s="39"/>
      <c r="T898" s="39"/>
      <c r="Y898" s="39"/>
      <c r="AD898" s="39"/>
      <c r="AI898" s="39"/>
      <c r="AN898" s="39"/>
      <c r="AS898" s="39"/>
    </row>
    <row r="899">
      <c r="E899" s="39"/>
      <c r="J899" s="39"/>
      <c r="O899" s="39"/>
      <c r="T899" s="39"/>
      <c r="Y899" s="39"/>
      <c r="AD899" s="39"/>
      <c r="AI899" s="39"/>
      <c r="AN899" s="39"/>
      <c r="AS899" s="39"/>
    </row>
    <row r="900">
      <c r="E900" s="39"/>
      <c r="J900" s="39"/>
      <c r="O900" s="39"/>
      <c r="T900" s="39"/>
      <c r="Y900" s="39"/>
      <c r="AD900" s="39"/>
      <c r="AI900" s="39"/>
      <c r="AN900" s="39"/>
      <c r="AS900" s="39"/>
    </row>
    <row r="901">
      <c r="E901" s="39"/>
      <c r="J901" s="39"/>
      <c r="O901" s="39"/>
      <c r="T901" s="39"/>
      <c r="Y901" s="39"/>
      <c r="AD901" s="39"/>
      <c r="AI901" s="39"/>
      <c r="AN901" s="39"/>
      <c r="AS901" s="39"/>
    </row>
    <row r="902">
      <c r="E902" s="39"/>
      <c r="J902" s="39"/>
      <c r="O902" s="39"/>
      <c r="T902" s="39"/>
      <c r="Y902" s="39"/>
      <c r="AD902" s="39"/>
      <c r="AI902" s="39"/>
      <c r="AN902" s="39"/>
      <c r="AS902" s="39"/>
    </row>
    <row r="903">
      <c r="E903" s="39"/>
      <c r="J903" s="39"/>
      <c r="O903" s="39"/>
      <c r="T903" s="39"/>
      <c r="Y903" s="39"/>
      <c r="AD903" s="39"/>
      <c r="AI903" s="39"/>
      <c r="AN903" s="39"/>
      <c r="AS903" s="39"/>
    </row>
    <row r="904">
      <c r="E904" s="39"/>
      <c r="J904" s="39"/>
      <c r="O904" s="39"/>
      <c r="T904" s="39"/>
      <c r="Y904" s="39"/>
      <c r="AD904" s="39"/>
      <c r="AI904" s="39"/>
      <c r="AN904" s="39"/>
      <c r="AS904" s="39"/>
    </row>
    <row r="905">
      <c r="E905" s="39"/>
      <c r="J905" s="39"/>
      <c r="O905" s="39"/>
      <c r="T905" s="39"/>
      <c r="Y905" s="39"/>
      <c r="AD905" s="39"/>
      <c r="AI905" s="39"/>
      <c r="AN905" s="39"/>
      <c r="AS905" s="39"/>
    </row>
    <row r="906">
      <c r="E906" s="39"/>
      <c r="J906" s="39"/>
      <c r="O906" s="39"/>
      <c r="T906" s="39"/>
      <c r="Y906" s="39"/>
      <c r="AD906" s="39"/>
      <c r="AI906" s="39"/>
      <c r="AN906" s="39"/>
      <c r="AS906" s="39"/>
    </row>
    <row r="907">
      <c r="E907" s="39"/>
      <c r="J907" s="39"/>
      <c r="O907" s="39"/>
      <c r="T907" s="39"/>
      <c r="Y907" s="39"/>
      <c r="AD907" s="39"/>
      <c r="AI907" s="39"/>
      <c r="AN907" s="39"/>
      <c r="AS907" s="39"/>
    </row>
    <row r="908">
      <c r="E908" s="39"/>
      <c r="J908" s="39"/>
      <c r="O908" s="39"/>
      <c r="T908" s="39"/>
      <c r="Y908" s="39"/>
      <c r="AD908" s="39"/>
      <c r="AI908" s="39"/>
      <c r="AN908" s="39"/>
      <c r="AS908" s="39"/>
    </row>
    <row r="909">
      <c r="E909" s="39"/>
      <c r="J909" s="39"/>
      <c r="O909" s="39"/>
      <c r="T909" s="39"/>
      <c r="Y909" s="39"/>
      <c r="AD909" s="39"/>
      <c r="AI909" s="39"/>
      <c r="AN909" s="39"/>
      <c r="AS909" s="39"/>
    </row>
    <row r="910">
      <c r="E910" s="39"/>
      <c r="J910" s="39"/>
      <c r="O910" s="39"/>
      <c r="T910" s="39"/>
      <c r="Y910" s="39"/>
      <c r="AD910" s="39"/>
      <c r="AI910" s="39"/>
      <c r="AN910" s="39"/>
      <c r="AS910" s="39"/>
    </row>
    <row r="911">
      <c r="E911" s="39"/>
      <c r="J911" s="39"/>
      <c r="O911" s="39"/>
      <c r="T911" s="39"/>
      <c r="Y911" s="39"/>
      <c r="AD911" s="39"/>
      <c r="AI911" s="39"/>
      <c r="AN911" s="39"/>
      <c r="AS911" s="39"/>
    </row>
    <row r="912">
      <c r="E912" s="39"/>
      <c r="J912" s="39"/>
      <c r="O912" s="39"/>
      <c r="T912" s="39"/>
      <c r="Y912" s="39"/>
      <c r="AD912" s="39"/>
      <c r="AI912" s="39"/>
      <c r="AN912" s="39"/>
      <c r="AS912" s="39"/>
    </row>
    <row r="913">
      <c r="E913" s="39"/>
      <c r="J913" s="39"/>
      <c r="O913" s="39"/>
      <c r="T913" s="39"/>
      <c r="Y913" s="39"/>
      <c r="AD913" s="39"/>
      <c r="AI913" s="39"/>
      <c r="AN913" s="39"/>
      <c r="AS913" s="39"/>
    </row>
    <row r="914">
      <c r="E914" s="39"/>
      <c r="J914" s="39"/>
      <c r="O914" s="39"/>
      <c r="T914" s="39"/>
      <c r="Y914" s="39"/>
      <c r="AD914" s="39"/>
      <c r="AI914" s="39"/>
      <c r="AN914" s="39"/>
      <c r="AS914" s="39"/>
    </row>
    <row r="915">
      <c r="E915" s="39"/>
      <c r="J915" s="39"/>
      <c r="O915" s="39"/>
      <c r="T915" s="39"/>
      <c r="Y915" s="39"/>
      <c r="AD915" s="39"/>
      <c r="AI915" s="39"/>
      <c r="AN915" s="39"/>
      <c r="AS915" s="39"/>
    </row>
    <row r="916">
      <c r="E916" s="39"/>
      <c r="J916" s="39"/>
      <c r="O916" s="39"/>
      <c r="T916" s="39"/>
      <c r="Y916" s="39"/>
      <c r="AD916" s="39"/>
      <c r="AI916" s="39"/>
      <c r="AN916" s="39"/>
      <c r="AS916" s="39"/>
    </row>
    <row r="917">
      <c r="E917" s="39"/>
      <c r="J917" s="39"/>
      <c r="O917" s="39"/>
      <c r="T917" s="39"/>
      <c r="Y917" s="39"/>
      <c r="AD917" s="39"/>
      <c r="AI917" s="39"/>
      <c r="AN917" s="39"/>
      <c r="AS917" s="39"/>
    </row>
    <row r="918">
      <c r="E918" s="39"/>
      <c r="J918" s="39"/>
      <c r="O918" s="39"/>
      <c r="T918" s="39"/>
      <c r="Y918" s="39"/>
      <c r="AD918" s="39"/>
      <c r="AI918" s="39"/>
      <c r="AN918" s="39"/>
      <c r="AS918" s="39"/>
    </row>
    <row r="919">
      <c r="E919" s="39"/>
      <c r="J919" s="39"/>
      <c r="O919" s="39"/>
      <c r="T919" s="39"/>
      <c r="Y919" s="39"/>
      <c r="AD919" s="39"/>
      <c r="AI919" s="39"/>
      <c r="AN919" s="39"/>
      <c r="AS919" s="39"/>
    </row>
    <row r="920">
      <c r="E920" s="39"/>
      <c r="J920" s="39"/>
      <c r="O920" s="39"/>
      <c r="T920" s="39"/>
      <c r="Y920" s="39"/>
      <c r="AD920" s="39"/>
      <c r="AI920" s="39"/>
      <c r="AN920" s="39"/>
      <c r="AS920" s="39"/>
    </row>
    <row r="921">
      <c r="E921" s="39"/>
      <c r="J921" s="39"/>
      <c r="O921" s="39"/>
      <c r="T921" s="39"/>
      <c r="Y921" s="39"/>
      <c r="AD921" s="39"/>
      <c r="AI921" s="39"/>
      <c r="AN921" s="39"/>
      <c r="AS921" s="39"/>
    </row>
    <row r="922">
      <c r="E922" s="39"/>
      <c r="J922" s="39"/>
      <c r="O922" s="39"/>
      <c r="T922" s="39"/>
      <c r="Y922" s="39"/>
      <c r="AD922" s="39"/>
      <c r="AI922" s="39"/>
      <c r="AN922" s="39"/>
      <c r="AS922" s="39"/>
    </row>
    <row r="923">
      <c r="E923" s="39"/>
      <c r="J923" s="39"/>
      <c r="O923" s="39"/>
      <c r="T923" s="39"/>
      <c r="Y923" s="39"/>
      <c r="AD923" s="39"/>
      <c r="AI923" s="39"/>
      <c r="AN923" s="39"/>
      <c r="AS923" s="39"/>
    </row>
    <row r="924">
      <c r="E924" s="39"/>
      <c r="J924" s="39"/>
      <c r="O924" s="39"/>
      <c r="T924" s="39"/>
      <c r="Y924" s="39"/>
      <c r="AD924" s="39"/>
      <c r="AI924" s="39"/>
      <c r="AN924" s="39"/>
      <c r="AS924" s="39"/>
    </row>
    <row r="925">
      <c r="E925" s="39"/>
      <c r="J925" s="39"/>
      <c r="O925" s="39"/>
      <c r="T925" s="39"/>
      <c r="Y925" s="39"/>
      <c r="AD925" s="39"/>
      <c r="AI925" s="39"/>
      <c r="AN925" s="39"/>
      <c r="AS925" s="39"/>
    </row>
    <row r="926">
      <c r="E926" s="39"/>
      <c r="J926" s="39"/>
      <c r="O926" s="39"/>
      <c r="T926" s="39"/>
      <c r="Y926" s="39"/>
      <c r="AD926" s="39"/>
      <c r="AI926" s="39"/>
      <c r="AN926" s="39"/>
      <c r="AS926" s="39"/>
    </row>
    <row r="927">
      <c r="E927" s="39"/>
      <c r="J927" s="39"/>
      <c r="O927" s="39"/>
      <c r="T927" s="39"/>
      <c r="Y927" s="39"/>
      <c r="AD927" s="39"/>
      <c r="AI927" s="39"/>
      <c r="AN927" s="39"/>
      <c r="AS927" s="39"/>
    </row>
    <row r="928">
      <c r="E928" s="39"/>
      <c r="J928" s="39"/>
      <c r="O928" s="39"/>
      <c r="T928" s="39"/>
      <c r="Y928" s="39"/>
      <c r="AD928" s="39"/>
      <c r="AI928" s="39"/>
      <c r="AN928" s="39"/>
      <c r="AS928" s="39"/>
    </row>
    <row r="929">
      <c r="E929" s="39"/>
      <c r="J929" s="39"/>
      <c r="O929" s="39"/>
      <c r="T929" s="39"/>
      <c r="Y929" s="39"/>
      <c r="AD929" s="39"/>
      <c r="AI929" s="39"/>
      <c r="AN929" s="39"/>
      <c r="AS929" s="39"/>
    </row>
    <row r="930">
      <c r="E930" s="39"/>
      <c r="J930" s="39"/>
      <c r="O930" s="39"/>
      <c r="T930" s="39"/>
      <c r="Y930" s="39"/>
      <c r="AD930" s="39"/>
      <c r="AI930" s="39"/>
      <c r="AN930" s="39"/>
      <c r="AS930" s="39"/>
    </row>
    <row r="931">
      <c r="E931" s="39"/>
      <c r="J931" s="39"/>
      <c r="O931" s="39"/>
      <c r="T931" s="39"/>
      <c r="Y931" s="39"/>
      <c r="AD931" s="39"/>
      <c r="AI931" s="39"/>
      <c r="AN931" s="39"/>
      <c r="AS931" s="39"/>
    </row>
    <row r="932">
      <c r="E932" s="39"/>
      <c r="J932" s="39"/>
      <c r="O932" s="39"/>
      <c r="T932" s="39"/>
      <c r="Y932" s="39"/>
      <c r="AD932" s="39"/>
      <c r="AI932" s="39"/>
      <c r="AN932" s="39"/>
      <c r="AS932" s="39"/>
    </row>
    <row r="933">
      <c r="E933" s="39"/>
      <c r="J933" s="39"/>
      <c r="O933" s="39"/>
      <c r="T933" s="39"/>
      <c r="Y933" s="39"/>
      <c r="AD933" s="39"/>
      <c r="AI933" s="39"/>
      <c r="AN933" s="39"/>
      <c r="AS933" s="39"/>
    </row>
    <row r="934">
      <c r="E934" s="39"/>
      <c r="J934" s="39"/>
      <c r="O934" s="39"/>
      <c r="T934" s="39"/>
      <c r="Y934" s="39"/>
      <c r="AD934" s="39"/>
      <c r="AI934" s="39"/>
      <c r="AN934" s="39"/>
      <c r="AS934" s="39"/>
    </row>
    <row r="935">
      <c r="E935" s="39"/>
      <c r="J935" s="39"/>
      <c r="O935" s="39"/>
      <c r="T935" s="39"/>
      <c r="Y935" s="39"/>
      <c r="AD935" s="39"/>
      <c r="AI935" s="39"/>
      <c r="AN935" s="39"/>
      <c r="AS935" s="39"/>
    </row>
    <row r="936">
      <c r="E936" s="39"/>
      <c r="J936" s="39"/>
      <c r="O936" s="39"/>
      <c r="T936" s="39"/>
      <c r="Y936" s="39"/>
      <c r="AD936" s="39"/>
      <c r="AI936" s="39"/>
      <c r="AN936" s="39"/>
      <c r="AS936" s="39"/>
    </row>
    <row r="937">
      <c r="E937" s="39"/>
      <c r="J937" s="39"/>
      <c r="O937" s="39"/>
      <c r="T937" s="39"/>
      <c r="Y937" s="39"/>
      <c r="AD937" s="39"/>
      <c r="AI937" s="39"/>
      <c r="AN937" s="39"/>
      <c r="AS937" s="39"/>
    </row>
    <row r="938">
      <c r="E938" s="39"/>
      <c r="J938" s="39"/>
      <c r="O938" s="39"/>
      <c r="T938" s="39"/>
      <c r="Y938" s="39"/>
      <c r="AD938" s="39"/>
      <c r="AI938" s="39"/>
      <c r="AN938" s="39"/>
      <c r="AS938" s="39"/>
    </row>
    <row r="939">
      <c r="E939" s="39"/>
      <c r="J939" s="39"/>
      <c r="O939" s="39"/>
      <c r="T939" s="39"/>
      <c r="Y939" s="39"/>
      <c r="AD939" s="39"/>
      <c r="AI939" s="39"/>
      <c r="AN939" s="39"/>
      <c r="AS939" s="39"/>
    </row>
    <row r="940">
      <c r="E940" s="39"/>
      <c r="J940" s="39"/>
      <c r="O940" s="39"/>
      <c r="T940" s="39"/>
      <c r="Y940" s="39"/>
      <c r="AD940" s="39"/>
      <c r="AI940" s="39"/>
      <c r="AN940" s="39"/>
      <c r="AS940" s="39"/>
    </row>
    <row r="941">
      <c r="E941" s="39"/>
      <c r="J941" s="39"/>
      <c r="O941" s="39"/>
      <c r="T941" s="39"/>
      <c r="Y941" s="39"/>
      <c r="AD941" s="39"/>
      <c r="AI941" s="39"/>
      <c r="AN941" s="39"/>
      <c r="AS941" s="39"/>
    </row>
    <row r="942">
      <c r="E942" s="39"/>
      <c r="J942" s="39"/>
      <c r="O942" s="39"/>
      <c r="T942" s="39"/>
      <c r="Y942" s="39"/>
      <c r="AD942" s="39"/>
      <c r="AI942" s="39"/>
      <c r="AN942" s="39"/>
      <c r="AS942" s="39"/>
    </row>
    <row r="943">
      <c r="E943" s="39"/>
      <c r="J943" s="39"/>
      <c r="O943" s="39"/>
      <c r="T943" s="39"/>
      <c r="Y943" s="39"/>
      <c r="AD943" s="39"/>
      <c r="AI943" s="39"/>
      <c r="AN943" s="39"/>
      <c r="AS943" s="39"/>
    </row>
    <row r="944">
      <c r="E944" s="39"/>
      <c r="J944" s="39"/>
      <c r="O944" s="39"/>
      <c r="T944" s="39"/>
      <c r="Y944" s="39"/>
      <c r="AD944" s="39"/>
      <c r="AI944" s="39"/>
      <c r="AN944" s="39"/>
      <c r="AS944" s="39"/>
    </row>
    <row r="945">
      <c r="E945" s="39"/>
      <c r="J945" s="39"/>
      <c r="O945" s="39"/>
      <c r="T945" s="39"/>
      <c r="Y945" s="39"/>
      <c r="AD945" s="39"/>
      <c r="AI945" s="39"/>
      <c r="AN945" s="39"/>
      <c r="AS945" s="39"/>
    </row>
    <row r="946">
      <c r="E946" s="39"/>
      <c r="J946" s="39"/>
      <c r="O946" s="39"/>
      <c r="T946" s="39"/>
      <c r="Y946" s="39"/>
      <c r="AD946" s="39"/>
      <c r="AI946" s="39"/>
      <c r="AN946" s="39"/>
      <c r="AS946" s="39"/>
    </row>
    <row r="947">
      <c r="E947" s="39"/>
      <c r="J947" s="39"/>
      <c r="O947" s="39"/>
      <c r="T947" s="39"/>
      <c r="Y947" s="39"/>
      <c r="AD947" s="39"/>
      <c r="AI947" s="39"/>
      <c r="AN947" s="39"/>
      <c r="AS947" s="39"/>
    </row>
    <row r="948">
      <c r="E948" s="39"/>
      <c r="J948" s="39"/>
      <c r="O948" s="39"/>
      <c r="T948" s="39"/>
      <c r="Y948" s="39"/>
      <c r="AD948" s="39"/>
      <c r="AI948" s="39"/>
      <c r="AN948" s="39"/>
      <c r="AS948" s="39"/>
    </row>
    <row r="949">
      <c r="E949" s="39"/>
      <c r="J949" s="39"/>
      <c r="O949" s="39"/>
      <c r="T949" s="39"/>
      <c r="Y949" s="39"/>
      <c r="AD949" s="39"/>
      <c r="AI949" s="39"/>
      <c r="AN949" s="39"/>
      <c r="AS949" s="39"/>
    </row>
    <row r="950">
      <c r="E950" s="39"/>
      <c r="J950" s="39"/>
      <c r="O950" s="39"/>
      <c r="T950" s="39"/>
      <c r="Y950" s="39"/>
      <c r="AD950" s="39"/>
      <c r="AI950" s="39"/>
      <c r="AN950" s="39"/>
      <c r="AS950" s="39"/>
    </row>
    <row r="951">
      <c r="E951" s="39"/>
      <c r="J951" s="39"/>
      <c r="O951" s="39"/>
      <c r="T951" s="39"/>
      <c r="Y951" s="39"/>
      <c r="AD951" s="39"/>
      <c r="AI951" s="39"/>
      <c r="AN951" s="39"/>
      <c r="AS951" s="39"/>
    </row>
    <row r="952">
      <c r="E952" s="39"/>
      <c r="J952" s="39"/>
      <c r="O952" s="39"/>
      <c r="T952" s="39"/>
      <c r="Y952" s="39"/>
      <c r="AD952" s="39"/>
      <c r="AI952" s="39"/>
      <c r="AN952" s="39"/>
      <c r="AS952" s="39"/>
    </row>
    <row r="953">
      <c r="E953" s="39"/>
      <c r="J953" s="39"/>
      <c r="O953" s="39"/>
      <c r="T953" s="39"/>
      <c r="Y953" s="39"/>
      <c r="AD953" s="39"/>
      <c r="AI953" s="39"/>
      <c r="AN953" s="39"/>
      <c r="AS953" s="39"/>
    </row>
    <row r="954">
      <c r="E954" s="39"/>
      <c r="J954" s="39"/>
      <c r="O954" s="39"/>
      <c r="T954" s="39"/>
      <c r="Y954" s="39"/>
      <c r="AD954" s="39"/>
      <c r="AI954" s="39"/>
      <c r="AN954" s="39"/>
      <c r="AS954" s="39"/>
    </row>
    <row r="955">
      <c r="E955" s="39"/>
      <c r="J955" s="39"/>
      <c r="O955" s="39"/>
      <c r="T955" s="39"/>
      <c r="Y955" s="39"/>
      <c r="AD955" s="39"/>
      <c r="AI955" s="39"/>
      <c r="AN955" s="39"/>
      <c r="AS955" s="39"/>
    </row>
    <row r="956">
      <c r="E956" s="39"/>
      <c r="J956" s="39"/>
      <c r="O956" s="39"/>
      <c r="T956" s="39"/>
      <c r="Y956" s="39"/>
      <c r="AD956" s="39"/>
      <c r="AI956" s="39"/>
      <c r="AN956" s="39"/>
      <c r="AS956" s="39"/>
    </row>
    <row r="957">
      <c r="E957" s="39"/>
      <c r="J957" s="39"/>
      <c r="O957" s="39"/>
      <c r="T957" s="39"/>
      <c r="Y957" s="39"/>
      <c r="AD957" s="39"/>
      <c r="AI957" s="39"/>
      <c r="AN957" s="39"/>
      <c r="AS957" s="39"/>
    </row>
    <row r="958">
      <c r="E958" s="39"/>
      <c r="J958" s="39"/>
      <c r="O958" s="39"/>
      <c r="T958" s="39"/>
      <c r="Y958" s="39"/>
      <c r="AD958" s="39"/>
      <c r="AI958" s="39"/>
      <c r="AN958" s="39"/>
      <c r="AS958" s="39"/>
    </row>
    <row r="959">
      <c r="E959" s="39"/>
      <c r="J959" s="39"/>
      <c r="O959" s="39"/>
      <c r="T959" s="39"/>
      <c r="Y959" s="39"/>
      <c r="AD959" s="39"/>
      <c r="AI959" s="39"/>
      <c r="AN959" s="39"/>
      <c r="AS959" s="39"/>
    </row>
    <row r="960">
      <c r="E960" s="39"/>
      <c r="J960" s="39"/>
      <c r="O960" s="39"/>
      <c r="T960" s="39"/>
      <c r="Y960" s="39"/>
      <c r="AD960" s="39"/>
      <c r="AI960" s="39"/>
      <c r="AN960" s="39"/>
      <c r="AS960" s="39"/>
    </row>
    <row r="961">
      <c r="E961" s="39"/>
      <c r="J961" s="39"/>
      <c r="O961" s="39"/>
      <c r="T961" s="39"/>
      <c r="Y961" s="39"/>
      <c r="AD961" s="39"/>
      <c r="AI961" s="39"/>
      <c r="AN961" s="39"/>
      <c r="AS961" s="39"/>
    </row>
    <row r="962">
      <c r="E962" s="39"/>
      <c r="J962" s="39"/>
      <c r="O962" s="39"/>
      <c r="T962" s="39"/>
      <c r="Y962" s="39"/>
      <c r="AD962" s="39"/>
      <c r="AI962" s="39"/>
      <c r="AN962" s="39"/>
      <c r="AS962" s="39"/>
    </row>
    <row r="963">
      <c r="E963" s="39"/>
      <c r="J963" s="39"/>
      <c r="O963" s="39"/>
      <c r="T963" s="39"/>
      <c r="Y963" s="39"/>
      <c r="AD963" s="39"/>
      <c r="AI963" s="39"/>
      <c r="AN963" s="39"/>
      <c r="AS963" s="39"/>
    </row>
    <row r="964">
      <c r="E964" s="39"/>
      <c r="J964" s="39"/>
      <c r="O964" s="39"/>
      <c r="T964" s="39"/>
      <c r="Y964" s="39"/>
      <c r="AD964" s="39"/>
      <c r="AI964" s="39"/>
      <c r="AN964" s="39"/>
      <c r="AS964" s="39"/>
    </row>
    <row r="965">
      <c r="E965" s="39"/>
      <c r="J965" s="39"/>
      <c r="O965" s="39"/>
      <c r="T965" s="39"/>
      <c r="Y965" s="39"/>
      <c r="AD965" s="39"/>
      <c r="AI965" s="39"/>
      <c r="AN965" s="39"/>
      <c r="AS965" s="39"/>
    </row>
    <row r="966">
      <c r="E966" s="39"/>
      <c r="J966" s="39"/>
      <c r="O966" s="39"/>
      <c r="T966" s="39"/>
      <c r="Y966" s="39"/>
      <c r="AD966" s="39"/>
      <c r="AI966" s="39"/>
      <c r="AN966" s="39"/>
      <c r="AS966" s="39"/>
    </row>
    <row r="967">
      <c r="E967" s="39"/>
      <c r="J967" s="39"/>
      <c r="O967" s="39"/>
      <c r="T967" s="39"/>
      <c r="Y967" s="39"/>
      <c r="AD967" s="39"/>
      <c r="AI967" s="39"/>
      <c r="AN967" s="39"/>
      <c r="AS967" s="39"/>
    </row>
    <row r="968">
      <c r="E968" s="39"/>
      <c r="J968" s="39"/>
      <c r="O968" s="39"/>
      <c r="T968" s="39"/>
      <c r="Y968" s="39"/>
      <c r="AD968" s="39"/>
      <c r="AI968" s="39"/>
      <c r="AN968" s="39"/>
      <c r="AS968" s="39"/>
    </row>
    <row r="969">
      <c r="E969" s="39"/>
      <c r="J969" s="39"/>
      <c r="O969" s="39"/>
      <c r="T969" s="39"/>
      <c r="Y969" s="39"/>
      <c r="AD969" s="39"/>
      <c r="AI969" s="39"/>
      <c r="AN969" s="39"/>
      <c r="AS969" s="39"/>
    </row>
    <row r="970">
      <c r="E970" s="39"/>
      <c r="J970" s="39"/>
      <c r="O970" s="39"/>
      <c r="T970" s="39"/>
      <c r="Y970" s="39"/>
      <c r="AD970" s="39"/>
      <c r="AI970" s="39"/>
      <c r="AN970" s="39"/>
      <c r="AS970" s="39"/>
    </row>
    <row r="971">
      <c r="E971" s="39"/>
      <c r="J971" s="39"/>
      <c r="O971" s="39"/>
      <c r="T971" s="39"/>
      <c r="Y971" s="39"/>
      <c r="AD971" s="39"/>
      <c r="AI971" s="39"/>
      <c r="AN971" s="39"/>
      <c r="AS971" s="39"/>
    </row>
    <row r="972">
      <c r="E972" s="39"/>
      <c r="J972" s="39"/>
      <c r="O972" s="39"/>
      <c r="T972" s="39"/>
      <c r="Y972" s="39"/>
      <c r="AD972" s="39"/>
      <c r="AI972" s="39"/>
      <c r="AN972" s="39"/>
      <c r="AS972" s="39"/>
    </row>
    <row r="973">
      <c r="E973" s="39"/>
      <c r="J973" s="39"/>
      <c r="O973" s="39"/>
      <c r="T973" s="39"/>
      <c r="Y973" s="39"/>
      <c r="AD973" s="39"/>
      <c r="AI973" s="39"/>
      <c r="AN973" s="39"/>
      <c r="AS973" s="39"/>
    </row>
    <row r="974">
      <c r="E974" s="39"/>
      <c r="J974" s="39"/>
      <c r="O974" s="39"/>
      <c r="T974" s="39"/>
      <c r="Y974" s="39"/>
      <c r="AD974" s="39"/>
      <c r="AI974" s="39"/>
      <c r="AN974" s="39"/>
      <c r="AS974" s="39"/>
    </row>
    <row r="975">
      <c r="E975" s="39"/>
      <c r="J975" s="39"/>
      <c r="O975" s="39"/>
      <c r="T975" s="39"/>
      <c r="Y975" s="39"/>
      <c r="AD975" s="39"/>
      <c r="AI975" s="39"/>
      <c r="AN975" s="39"/>
      <c r="AS975" s="39"/>
    </row>
    <row r="976">
      <c r="E976" s="39"/>
      <c r="J976" s="39"/>
      <c r="O976" s="39"/>
      <c r="T976" s="39"/>
      <c r="Y976" s="39"/>
      <c r="AD976" s="39"/>
      <c r="AI976" s="39"/>
      <c r="AN976" s="39"/>
      <c r="AS976" s="39"/>
    </row>
    <row r="977">
      <c r="E977" s="39"/>
      <c r="J977" s="39"/>
      <c r="O977" s="39"/>
      <c r="T977" s="39"/>
      <c r="Y977" s="39"/>
      <c r="AD977" s="39"/>
      <c r="AI977" s="39"/>
      <c r="AN977" s="39"/>
      <c r="AS977" s="39"/>
    </row>
    <row r="978">
      <c r="E978" s="39"/>
      <c r="J978" s="39"/>
      <c r="O978" s="39"/>
      <c r="T978" s="39"/>
      <c r="Y978" s="39"/>
      <c r="AD978" s="39"/>
      <c r="AI978" s="39"/>
      <c r="AN978" s="39"/>
      <c r="AS978" s="39"/>
    </row>
    <row r="979">
      <c r="E979" s="39"/>
      <c r="J979" s="39"/>
      <c r="O979" s="39"/>
      <c r="T979" s="39"/>
      <c r="Y979" s="39"/>
      <c r="AD979" s="39"/>
      <c r="AI979" s="39"/>
      <c r="AN979" s="39"/>
      <c r="AS979" s="39"/>
    </row>
    <row r="980">
      <c r="E980" s="39"/>
      <c r="J980" s="39"/>
      <c r="O980" s="39"/>
      <c r="T980" s="39"/>
      <c r="Y980" s="39"/>
      <c r="AD980" s="39"/>
      <c r="AI980" s="39"/>
      <c r="AN980" s="39"/>
      <c r="AS980" s="39"/>
    </row>
    <row r="981">
      <c r="E981" s="39"/>
      <c r="J981" s="39"/>
      <c r="O981" s="39"/>
      <c r="T981" s="39"/>
      <c r="Y981" s="39"/>
      <c r="AD981" s="39"/>
      <c r="AI981" s="39"/>
      <c r="AN981" s="39"/>
      <c r="AS981" s="39"/>
    </row>
    <row r="982">
      <c r="E982" s="39"/>
      <c r="J982" s="39"/>
      <c r="O982" s="39"/>
      <c r="T982" s="39"/>
      <c r="Y982" s="39"/>
      <c r="AD982" s="39"/>
      <c r="AI982" s="39"/>
      <c r="AN982" s="39"/>
      <c r="AS982" s="39"/>
    </row>
    <row r="983">
      <c r="E983" s="39"/>
      <c r="J983" s="39"/>
      <c r="O983" s="39"/>
      <c r="T983" s="39"/>
      <c r="Y983" s="39"/>
      <c r="AD983" s="39"/>
      <c r="AI983" s="39"/>
      <c r="AN983" s="39"/>
      <c r="AS983" s="39"/>
    </row>
    <row r="984">
      <c r="E984" s="39"/>
      <c r="J984" s="39"/>
      <c r="O984" s="39"/>
      <c r="T984" s="39"/>
      <c r="Y984" s="39"/>
      <c r="AD984" s="39"/>
      <c r="AI984" s="39"/>
      <c r="AN984" s="39"/>
      <c r="AS984" s="39"/>
    </row>
    <row r="985">
      <c r="E985" s="39"/>
      <c r="J985" s="39"/>
      <c r="O985" s="39"/>
      <c r="T985" s="39"/>
      <c r="Y985" s="39"/>
      <c r="AD985" s="39"/>
      <c r="AI985" s="39"/>
      <c r="AN985" s="39"/>
      <c r="AS985" s="39"/>
    </row>
    <row r="986">
      <c r="E986" s="39"/>
      <c r="J986" s="39"/>
      <c r="O986" s="39"/>
      <c r="T986" s="39"/>
      <c r="Y986" s="39"/>
      <c r="AD986" s="39"/>
      <c r="AI986" s="39"/>
      <c r="AN986" s="39"/>
      <c r="AS986" s="39"/>
    </row>
    <row r="987">
      <c r="E987" s="39"/>
      <c r="J987" s="39"/>
      <c r="O987" s="39"/>
      <c r="T987" s="39"/>
      <c r="Y987" s="39"/>
      <c r="AD987" s="39"/>
      <c r="AI987" s="39"/>
      <c r="AN987" s="39"/>
      <c r="AS987" s="39"/>
    </row>
    <row r="988">
      <c r="E988" s="39"/>
      <c r="J988" s="39"/>
      <c r="O988" s="39"/>
      <c r="T988" s="39"/>
      <c r="Y988" s="39"/>
      <c r="AD988" s="39"/>
      <c r="AI988" s="39"/>
      <c r="AN988" s="39"/>
      <c r="AS988" s="39"/>
    </row>
    <row r="989">
      <c r="E989" s="39"/>
      <c r="J989" s="39"/>
      <c r="O989" s="39"/>
      <c r="T989" s="39"/>
      <c r="Y989" s="39"/>
      <c r="AD989" s="39"/>
      <c r="AI989" s="39"/>
      <c r="AN989" s="39"/>
      <c r="AS989" s="39"/>
    </row>
    <row r="990">
      <c r="E990" s="39"/>
      <c r="J990" s="39"/>
      <c r="O990" s="39"/>
      <c r="T990" s="39"/>
      <c r="Y990" s="39"/>
      <c r="AD990" s="39"/>
      <c r="AI990" s="39"/>
      <c r="AN990" s="39"/>
      <c r="AS990" s="39"/>
    </row>
    <row r="991">
      <c r="E991" s="39"/>
      <c r="J991" s="39"/>
      <c r="O991" s="39"/>
      <c r="T991" s="39"/>
      <c r="Y991" s="39"/>
      <c r="AD991" s="39"/>
      <c r="AI991" s="39"/>
      <c r="AN991" s="39"/>
      <c r="AS991" s="39"/>
    </row>
    <row r="992">
      <c r="E992" s="39"/>
      <c r="J992" s="39"/>
      <c r="O992" s="39"/>
      <c r="T992" s="39"/>
      <c r="Y992" s="39"/>
      <c r="AD992" s="39"/>
      <c r="AI992" s="39"/>
      <c r="AN992" s="39"/>
      <c r="AS992" s="39"/>
    </row>
    <row r="993">
      <c r="E993" s="39"/>
      <c r="J993" s="39"/>
      <c r="O993" s="39"/>
      <c r="T993" s="39"/>
      <c r="Y993" s="39"/>
      <c r="AD993" s="39"/>
      <c r="AI993" s="39"/>
      <c r="AN993" s="39"/>
      <c r="AS993" s="39"/>
    </row>
    <row r="994">
      <c r="E994" s="39"/>
      <c r="J994" s="39"/>
      <c r="O994" s="39"/>
      <c r="T994" s="39"/>
      <c r="Y994" s="39"/>
      <c r="AD994" s="39"/>
      <c r="AI994" s="39"/>
      <c r="AN994" s="39"/>
      <c r="AS994" s="39"/>
    </row>
    <row r="995">
      <c r="E995" s="39"/>
      <c r="J995" s="39"/>
      <c r="O995" s="39"/>
      <c r="T995" s="39"/>
      <c r="Y995" s="39"/>
      <c r="AD995" s="39"/>
      <c r="AI995" s="39"/>
      <c r="AN995" s="39"/>
      <c r="AS995" s="39"/>
    </row>
    <row r="996">
      <c r="E996" s="39"/>
      <c r="J996" s="39"/>
      <c r="O996" s="39"/>
      <c r="T996" s="39"/>
      <c r="Y996" s="39"/>
      <c r="AD996" s="39"/>
      <c r="AI996" s="39"/>
      <c r="AN996" s="39"/>
      <c r="AS996" s="39"/>
    </row>
    <row r="997">
      <c r="E997" s="39"/>
      <c r="J997" s="39"/>
      <c r="O997" s="39"/>
      <c r="T997" s="39"/>
      <c r="Y997" s="39"/>
      <c r="AD997" s="39"/>
      <c r="AI997" s="39"/>
      <c r="AN997" s="39"/>
      <c r="AS997" s="39"/>
    </row>
    <row r="998">
      <c r="E998" s="39"/>
      <c r="J998" s="39"/>
      <c r="O998" s="39"/>
      <c r="T998" s="39"/>
      <c r="Y998" s="39"/>
      <c r="AD998" s="39"/>
      <c r="AI998" s="39"/>
      <c r="AN998" s="39"/>
      <c r="AS998" s="39"/>
    </row>
    <row r="999">
      <c r="E999" s="39"/>
      <c r="J999" s="39"/>
      <c r="O999" s="39"/>
      <c r="T999" s="39"/>
      <c r="Y999" s="39"/>
      <c r="AD999" s="39"/>
      <c r="AI999" s="39"/>
      <c r="AN999" s="39"/>
      <c r="AS999" s="39"/>
    </row>
    <row r="1000">
      <c r="E1000" s="39"/>
      <c r="J1000" s="39"/>
      <c r="O1000" s="39"/>
      <c r="T1000" s="39"/>
      <c r="Y1000" s="39"/>
      <c r="AD1000" s="39"/>
      <c r="AI1000" s="39"/>
      <c r="AN1000" s="39"/>
      <c r="AS1000" s="39"/>
    </row>
    <row r="1001">
      <c r="E1001" s="39"/>
      <c r="J1001" s="39"/>
      <c r="O1001" s="39"/>
      <c r="T1001" s="39"/>
      <c r="Y1001" s="39"/>
      <c r="AD1001" s="39"/>
      <c r="AI1001" s="39"/>
      <c r="AN1001" s="39"/>
      <c r="AS1001" s="39"/>
    </row>
  </sheetData>
  <mergeCells count="9">
    <mergeCell ref="AK1:AN1"/>
    <mergeCell ref="AP1:AS1"/>
    <mergeCell ref="B1:E1"/>
    <mergeCell ref="G1:J1"/>
    <mergeCell ref="L1:O1"/>
    <mergeCell ref="Q1:T1"/>
    <mergeCell ref="V1:Y1"/>
    <mergeCell ref="AA1:AD1"/>
    <mergeCell ref="AF1:AI1"/>
  </mergeCells>
  <drawing r:id="rId1"/>
</worksheet>
</file>